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derstanding" sheetId="1" r:id="rId3"/>
    <sheet state="visible" name="EDA Q1-Q4" sheetId="2" r:id="rId4"/>
    <sheet state="visible" name="Desa Park City" sheetId="3" r:id="rId5"/>
    <sheet state="visible" name="SUM" sheetId="4" r:id="rId6"/>
    <sheet state="visible" name="Clean Property Listing Dataset" sheetId="5" r:id="rId7"/>
    <sheet state="visible" name="Desc Stats" sheetId="6" r:id="rId8"/>
    <sheet state="visible" name="Data Cleaning Detail" sheetId="7" r:id="rId9"/>
    <sheet state="visible" name="Property Listing Dataset" sheetId="8" r:id="rId10"/>
    <sheet state="visible" name="Data Dict" sheetId="9" r:id="rId11"/>
  </sheets>
  <definedNames>
    <definedName hidden="1" localSheetId="2" name="_xlnm._FilterDatabase">'Desa Park City'!$A$1:$D$179</definedName>
    <definedName hidden="1" localSheetId="4" name="_xlnm._FilterDatabase">'Clean Property Listing Dataset'!$A$1:$K$4268</definedName>
    <definedName hidden="1" localSheetId="7" name="_xlnm._FilterDatabase">'Property Listing Dataset'!$A$1:$I$5001</definedName>
    <definedName hidden="1" localSheetId="4" name="Z_4B48FFAE_F33F_4212_89C9_E2606A2E6F2A_.wvu.FilterData">'Clean Property Listing Dataset'!$A$1:$K$4268</definedName>
  </definedNames>
  <calcPr/>
  <customWorkbookViews>
    <customWorkbookView activeSheetId="0" maximized="1" windowHeight="0" windowWidth="0" guid="{4B48FFAE-F33F-4212-89C9-E2606A2E6F2A}" name="Filter 1"/>
  </customWorkbookViews>
  <pivotCaches>
    <pivotCache cacheId="0" r:id="rId12"/>
  </pivotCaches>
</workbook>
</file>

<file path=xl/sharedStrings.xml><?xml version="1.0" encoding="utf-8"?>
<sst xmlns="http://schemas.openxmlformats.org/spreadsheetml/2006/main" count="46904" uniqueCount="3090">
  <si>
    <t>Core Business Problem</t>
  </si>
  <si>
    <t>To maximize the profit through 20% joint-sharing profit.</t>
  </si>
  <si>
    <t>The faster we sell listed property the more revenue that we can get</t>
  </si>
  <si>
    <t>Raw dataset that needs to be analyzed and extract insights</t>
  </si>
  <si>
    <t>Escalate from insights to business recommendation</t>
  </si>
  <si>
    <t>How data provided could help answer business problem</t>
  </si>
  <si>
    <t>We can use the columns in the dataset to produce characteristics</t>
  </si>
  <si>
    <t>We can use numerical columns to extract insights using statistics (Price, Rooms, Bathrooms, Car Parks, Size)</t>
  </si>
  <si>
    <t>We can also explore categorical columns using pivot tables (Location, Property Type, Property Character)</t>
  </si>
  <si>
    <t>Statistics that can answer business problems</t>
  </si>
  <si>
    <t>We can use Mean, Median or Mode for numerical data to see the properties characteristic.</t>
  </si>
  <si>
    <t>We can use Pivot Table to find the most Location and Property Type.(Count)</t>
  </si>
  <si>
    <t>We also can use Mode to find the most Property Type for each Location</t>
  </si>
  <si>
    <t>We can use Average Price and Size for some of spesific Popular Location (Location that has most of the property) to make recommendation for the tenants</t>
  </si>
  <si>
    <t>A</t>
  </si>
  <si>
    <t>Location</t>
  </si>
  <si>
    <t>Avg. Price</t>
  </si>
  <si>
    <t>Avg. Rooms</t>
  </si>
  <si>
    <t>Avg. Bathrooms</t>
  </si>
  <si>
    <t>Avg. Car Parks</t>
  </si>
  <si>
    <t>Avg. Size</t>
  </si>
  <si>
    <t>Most Property Type</t>
  </si>
  <si>
    <t>Most Furnishing</t>
  </si>
  <si>
    <t>Mont Kiara</t>
  </si>
  <si>
    <t>Condominium</t>
  </si>
  <si>
    <t>Fully Furnished</t>
  </si>
  <si>
    <t>Bukit Jalil</t>
  </si>
  <si>
    <t>Partly Furnished</t>
  </si>
  <si>
    <t>KLCC</t>
  </si>
  <si>
    <t>Serviced Residences</t>
  </si>
  <si>
    <r>
      <rPr>
        <b/>
      </rPr>
      <t>Mont Kiara</t>
    </r>
    <r>
      <rPr/>
      <t xml:space="preserve"> has the </t>
    </r>
    <r>
      <rPr>
        <b/>
      </rPr>
      <t>most properties</t>
    </r>
    <r>
      <rPr/>
      <t xml:space="preserve"> available the Affordable Properties, while KLCC</t>
    </r>
    <r>
      <rPr>
        <b/>
      </rPr>
      <t xml:space="preserve"> </t>
    </r>
    <r>
      <rPr/>
      <t>has the least property available.</t>
    </r>
  </si>
  <si>
    <r>
      <rPr>
        <b/>
      </rPr>
      <t xml:space="preserve">KLCC </t>
    </r>
    <r>
      <rPr/>
      <t xml:space="preserve">has the highest average price among the other property in the Affordable Properties, while </t>
    </r>
    <r>
      <rPr>
        <b/>
      </rPr>
      <t>Bukit Jalil</t>
    </r>
    <r>
      <rPr/>
      <t xml:space="preserve"> has the lowest average price</t>
    </r>
  </si>
  <si>
    <r>
      <rPr>
        <b/>
      </rPr>
      <t xml:space="preserve">Rooms </t>
    </r>
    <r>
      <rPr/>
      <t>in this category has diverse variation</t>
    </r>
  </si>
  <si>
    <r>
      <rPr/>
      <t xml:space="preserve">Most of the properties has </t>
    </r>
    <r>
      <rPr>
        <b/>
      </rPr>
      <t>2 Bathrooms</t>
    </r>
    <r>
      <rPr/>
      <t xml:space="preserve"> and </t>
    </r>
    <r>
      <rPr>
        <b/>
      </rPr>
      <t>2 Car Parks</t>
    </r>
  </si>
  <si>
    <r>
      <rPr/>
      <t xml:space="preserve">Most of the Property Type in this category is </t>
    </r>
    <r>
      <rPr>
        <b/>
      </rPr>
      <t>Condominium</t>
    </r>
    <r>
      <rPr/>
      <t>, except in KLCC</t>
    </r>
  </si>
  <si>
    <r>
      <rPr/>
      <t xml:space="preserve">Most of the properties are </t>
    </r>
    <r>
      <rPr>
        <b/>
      </rPr>
      <t xml:space="preserve">Fully Furnished </t>
    </r>
    <r>
      <rPr/>
      <t>in this category.</t>
    </r>
  </si>
  <si>
    <t>Serviced Residence</t>
  </si>
  <si>
    <t>Desa Park City</t>
  </si>
  <si>
    <t>3-sty Terrace/Link House</t>
  </si>
  <si>
    <r>
      <rPr>
        <b/>
      </rPr>
      <t>Mont Kiara</t>
    </r>
    <r>
      <rPr/>
      <t xml:space="preserve"> has the </t>
    </r>
    <r>
      <rPr>
        <b/>
      </rPr>
      <t>most properties</t>
    </r>
    <r>
      <rPr/>
      <t xml:space="preserve"> available the Luxury Properties, while </t>
    </r>
    <r>
      <rPr>
        <b/>
      </rPr>
      <t xml:space="preserve">Desa Park City </t>
    </r>
    <r>
      <rPr/>
      <t>has the least property available.</t>
    </r>
  </si>
  <si>
    <r>
      <rPr>
        <b/>
      </rPr>
      <t>KLCC</t>
    </r>
    <r>
      <rPr>
        <b val="0"/>
      </rPr>
      <t xml:space="preserve"> has </t>
    </r>
    <r>
      <rPr>
        <b/>
      </rPr>
      <t>the highest average price</t>
    </r>
    <r>
      <rPr>
        <b val="0"/>
      </rPr>
      <t xml:space="preserve"> among the other property in the Luxury Properties, while </t>
    </r>
    <r>
      <rPr>
        <b/>
      </rPr>
      <t xml:space="preserve">Mont Kiara </t>
    </r>
    <r>
      <rPr>
        <b val="0"/>
      </rPr>
      <t xml:space="preserve">has </t>
    </r>
    <r>
      <rPr>
        <b/>
      </rPr>
      <t>the lowest price.</t>
    </r>
  </si>
  <si>
    <r>
      <rPr/>
      <t xml:space="preserve">Most of the properties in this category has </t>
    </r>
    <r>
      <rPr>
        <b/>
      </rPr>
      <t>5 Rooms, 5 Bathrooms and 2 Car Parks</t>
    </r>
    <r>
      <rPr/>
      <t>, except in KLCC</t>
    </r>
  </si>
  <si>
    <r>
      <rPr/>
      <t xml:space="preserve">This category has </t>
    </r>
    <r>
      <rPr>
        <b/>
      </rPr>
      <t>different property</t>
    </r>
    <r>
      <rPr/>
      <t xml:space="preserve"> types.</t>
    </r>
  </si>
  <si>
    <r>
      <rPr/>
      <t xml:space="preserve">Most of the properties are </t>
    </r>
    <r>
      <rPr>
        <b/>
      </rPr>
      <t xml:space="preserve">Party Furnished </t>
    </r>
    <r>
      <rPr/>
      <t>in this category.</t>
    </r>
  </si>
  <si>
    <t>Recommendation</t>
  </si>
  <si>
    <r>
      <rPr/>
      <t xml:space="preserve">If tenants desire to choose live in </t>
    </r>
    <r>
      <rPr>
        <b/>
      </rPr>
      <t xml:space="preserve">small house </t>
    </r>
    <r>
      <rPr/>
      <t xml:space="preserve">with </t>
    </r>
    <r>
      <rPr>
        <b/>
      </rPr>
      <t>lower price</t>
    </r>
    <r>
      <rPr/>
      <t xml:space="preserve">, tenants could choose the </t>
    </r>
    <r>
      <rPr>
        <b/>
        <i/>
      </rPr>
      <t>Affordable Properties</t>
    </r>
    <r>
      <rPr>
        <i/>
      </rPr>
      <t>.</t>
    </r>
  </si>
  <si>
    <r>
      <rPr/>
      <t xml:space="preserve">If tenants desire to chose to live in the </t>
    </r>
    <r>
      <rPr>
        <b/>
      </rPr>
      <t>lower price</t>
    </r>
    <r>
      <rPr/>
      <t xml:space="preserve">, tenants can choose </t>
    </r>
    <r>
      <rPr>
        <b/>
      </rPr>
      <t>Bukit Jalil</t>
    </r>
    <r>
      <rPr/>
      <t xml:space="preserve">. However the property is </t>
    </r>
    <r>
      <rPr>
        <b/>
      </rPr>
      <t>Partly Furnished</t>
    </r>
    <r>
      <rPr/>
      <t>.</t>
    </r>
  </si>
  <si>
    <r>
      <rPr/>
      <t xml:space="preserve">If tenants desire to chose to live in the </t>
    </r>
    <r>
      <rPr>
        <b/>
      </rPr>
      <t xml:space="preserve">higher price </t>
    </r>
    <r>
      <rPr/>
      <t xml:space="preserve">with </t>
    </r>
    <r>
      <rPr>
        <b/>
      </rPr>
      <t xml:space="preserve">fully furnished </t>
    </r>
    <r>
      <rPr/>
      <t xml:space="preserve">property, tenants can choose </t>
    </r>
    <r>
      <rPr>
        <b/>
      </rPr>
      <t>Mont Kiara</t>
    </r>
    <r>
      <rPr/>
      <t>.</t>
    </r>
  </si>
  <si>
    <r>
      <rPr/>
      <t xml:space="preserve">If tenants desire to choose live in </t>
    </r>
    <r>
      <rPr>
        <b/>
      </rPr>
      <t>big house</t>
    </r>
    <r>
      <rPr/>
      <t xml:space="preserve">, tenants could choose the </t>
    </r>
    <r>
      <rPr>
        <b/>
        <i/>
      </rPr>
      <t>Luxury Properties</t>
    </r>
    <r>
      <rPr>
        <i/>
      </rPr>
      <t>.</t>
    </r>
    <r>
      <rPr/>
      <t xml:space="preserve">but it will be </t>
    </r>
    <r>
      <rPr>
        <b/>
      </rPr>
      <t xml:space="preserve">more expensive </t>
    </r>
    <r>
      <rPr/>
      <t>compare to the Affordable Properties.</t>
    </r>
  </si>
  <si>
    <r>
      <rPr/>
      <t xml:space="preserve">Tenants can choose what </t>
    </r>
    <r>
      <rPr>
        <b/>
      </rPr>
      <t>Type of Property</t>
    </r>
    <r>
      <rPr/>
      <t xml:space="preserve"> they desire or where is the </t>
    </r>
    <r>
      <rPr>
        <b/>
      </rPr>
      <t>Location</t>
    </r>
    <r>
      <rPr/>
      <t xml:space="preserve"> since the types in </t>
    </r>
    <r>
      <rPr>
        <b/>
      </rPr>
      <t>Luxury Property</t>
    </r>
    <r>
      <rPr/>
      <t xml:space="preserve"> has a lot of variation</t>
    </r>
  </si>
  <si>
    <t>Price</t>
  </si>
  <si>
    <t>Bathrooms</t>
  </si>
  <si>
    <t>Car Parks</t>
  </si>
  <si>
    <t>Size</t>
  </si>
  <si>
    <t>Rooms</t>
  </si>
  <si>
    <t>Insight from Correlation</t>
  </si>
  <si>
    <r>
      <rPr/>
      <t xml:space="preserve">Size have the </t>
    </r>
    <r>
      <rPr>
        <b/>
      </rPr>
      <t xml:space="preserve">highest/very strong </t>
    </r>
    <r>
      <rPr/>
      <t>correlation to Price</t>
    </r>
  </si>
  <si>
    <r>
      <rPr/>
      <t xml:space="preserve">Car Parks have the </t>
    </r>
    <r>
      <rPr>
        <b/>
      </rPr>
      <t xml:space="preserve">lowest/strong </t>
    </r>
    <r>
      <rPr/>
      <t>correlation to Price.</t>
    </r>
  </si>
  <si>
    <r>
      <rPr/>
      <t xml:space="preserve">There is </t>
    </r>
    <r>
      <rPr>
        <b/>
      </rPr>
      <t xml:space="preserve">very strong </t>
    </r>
    <r>
      <rPr/>
      <t>correlation between Rooms and Bathrooms. Meaning there is a multicollinearity.</t>
    </r>
  </si>
  <si>
    <r>
      <rPr>
        <b/>
      </rPr>
      <t xml:space="preserve">H0 </t>
    </r>
    <r>
      <rPr/>
      <t>: no significant relationship between independent variable and dependent variable</t>
    </r>
  </si>
  <si>
    <r>
      <rPr>
        <b/>
      </rPr>
      <t xml:space="preserve">H1 </t>
    </r>
    <r>
      <rPr/>
      <t>: there is significant relationship between independent variable and depedendent variable</t>
    </r>
  </si>
  <si>
    <t>SUMMARY OUTPUT 1</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</si>
  <si>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</si>
  <si>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</si>
  <si>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</si>
  <si>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</si>
  <si>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</si>
  <si>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</si>
  <si>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</si>
  <si>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</si>
  <si>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</si>
  <si>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</si>
  <si>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</si>
  <si>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</si>
  <si>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</si>
  <si>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</si>
  <si>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</si>
  <si>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</si>
  <si>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</si>
  <si>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</si>
  <si>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</si>
  <si>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</si>
  <si>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Intercept</t>
  </si>
  <si>
    <t>&gt;5%</t>
  </si>
  <si>
    <t>SUMMARY OUTPUT 2</t>
  </si>
  <si>
    <t>&lt;5%</t>
  </si>
  <si>
    <t>reject H0</t>
  </si>
  <si>
    <t>RESIDUAL OUTPUT</t>
  </si>
  <si>
    <t>PROBABILITY OUTPUT</t>
  </si>
  <si>
    <t>Observation</t>
  </si>
  <si>
    <t>Predicted Price</t>
  </si>
  <si>
    <t>Residuals</t>
  </si>
  <si>
    <t>Standard Residuals</t>
  </si>
  <si>
    <t>Percentile</t>
  </si>
  <si>
    <t>Insight Regression Model</t>
  </si>
  <si>
    <r>
      <rPr/>
      <t xml:space="preserve">In the first model, </t>
    </r>
    <r>
      <rPr>
        <b/>
      </rPr>
      <t>p-value on Rooms</t>
    </r>
    <r>
      <rPr/>
      <t xml:space="preserve"> are more than 5%. We have to exclude Room variable and rerun the Regression Model again.</t>
    </r>
  </si>
  <si>
    <r>
      <rPr>
        <b/>
      </rPr>
      <t>Adjusted R Square</t>
    </r>
    <r>
      <rPr/>
      <t xml:space="preserve"> result is </t>
    </r>
    <r>
      <rPr>
        <b/>
      </rPr>
      <t xml:space="preserve">95%, </t>
    </r>
    <r>
      <rPr/>
      <t>means we have a good model regression. The independent variable can describe the dependent.</t>
    </r>
  </si>
  <si>
    <r>
      <rPr>
        <b/>
      </rPr>
      <t xml:space="preserve">Significance F </t>
    </r>
    <r>
      <rPr/>
      <t xml:space="preserve">is below </t>
    </r>
    <r>
      <rPr>
        <b/>
      </rPr>
      <t xml:space="preserve">5% </t>
    </r>
    <r>
      <rPr/>
      <t xml:space="preserve"> Meaning we reject H0</t>
    </r>
  </si>
  <si>
    <r>
      <rPr>
        <b/>
      </rPr>
      <t>p-value</t>
    </r>
    <r>
      <rPr/>
      <t xml:space="preserve"> from all the variable is less than </t>
    </r>
    <r>
      <rPr>
        <b/>
      </rPr>
      <t>5%</t>
    </r>
    <r>
      <rPr/>
      <t xml:space="preserve">. We could use </t>
    </r>
    <r>
      <rPr>
        <b/>
      </rPr>
      <t>all variable</t>
    </r>
    <r>
      <rPr/>
      <t xml:space="preserve"> for our prediction.</t>
    </r>
  </si>
  <si>
    <r>
      <rPr>
        <b/>
      </rPr>
      <t>Highest Impact</t>
    </r>
    <r>
      <rPr/>
      <t xml:space="preserve"> to Price from Regression Model is </t>
    </r>
    <r>
      <rPr>
        <b/>
      </rPr>
      <t>Size</t>
    </r>
    <r>
      <rPr/>
      <t>.</t>
    </r>
  </si>
  <si>
    <r>
      <rPr>
        <b/>
      </rPr>
      <t>Lowest Impact</t>
    </r>
    <r>
      <rPr/>
      <t xml:space="preserve"> to Price from Regression Model is </t>
    </r>
    <r>
      <rPr>
        <b/>
      </rPr>
      <t>Car Parks</t>
    </r>
    <r>
      <rPr/>
      <t>.</t>
    </r>
  </si>
  <si>
    <r>
      <rPr>
        <b/>
      </rPr>
      <t>Reject H0</t>
    </r>
    <r>
      <rPr/>
      <t xml:space="preserve"> because there is significant relationship between independent variable and dependent variable.</t>
    </r>
  </si>
  <si>
    <r>
      <rPr/>
      <t xml:space="preserve">The plot are scattered, therefore it passed the </t>
    </r>
    <r>
      <rPr>
        <b/>
      </rPr>
      <t>homoscedasticity.</t>
    </r>
  </si>
  <si>
    <r>
      <rPr>
        <b/>
      </rPr>
      <t>Non-autocorrelation</t>
    </r>
    <r>
      <rPr/>
      <t xml:space="preserve"> because the data isn't time series.</t>
    </r>
  </si>
  <si>
    <t>Price Prediction</t>
  </si>
  <si>
    <t>3 Rooms, 4 Bathrooms, 3 Car Parks, 2200 sqft</t>
  </si>
  <si>
    <t>SUMMARY OUTPUT ROOM</t>
  </si>
  <si>
    <t>SUMMARY OUTPUT CAR PARK</t>
  </si>
  <si>
    <t>SUMMARY OUTPUT BATHROOM</t>
  </si>
  <si>
    <t>SUMMARY OUTPUT SIZE</t>
  </si>
  <si>
    <r>
      <rPr/>
      <t xml:space="preserve">We can prioritize recommendation for tenants based on the strongest relation in correlation and impact in regression. Which is </t>
    </r>
    <r>
      <rPr>
        <b/>
      </rPr>
      <t>Size.</t>
    </r>
  </si>
  <si>
    <r>
      <rPr/>
      <t xml:space="preserve">If tenants willing to pay more for the price, they can get </t>
    </r>
    <r>
      <rPr>
        <b/>
      </rPr>
      <t>bigger size</t>
    </r>
    <r>
      <rPr/>
      <t xml:space="preserve"> property </t>
    </r>
  </si>
  <si>
    <t>COUNTA of Location</t>
  </si>
  <si>
    <t>AVERAGE of Rooms</t>
  </si>
  <si>
    <t>AVERAGE of Bathrooms</t>
  </si>
  <si>
    <t>AVERAGE of Car Parks</t>
  </si>
  <si>
    <t>AVERAGE of Size (sqft)</t>
  </si>
  <si>
    <t>Alam Damai</t>
  </si>
  <si>
    <t>Affordable</t>
  </si>
  <si>
    <t>Ampang</t>
  </si>
  <si>
    <t>Count</t>
  </si>
  <si>
    <t>Ampang Hilir</t>
  </si>
  <si>
    <t>Bandar Damai Perdana</t>
  </si>
  <si>
    <t>Bandar Menjalara</t>
  </si>
  <si>
    <t>Bangsar</t>
  </si>
  <si>
    <t>Cheras</t>
  </si>
  <si>
    <t>Bangsar South</t>
  </si>
  <si>
    <t>Dutamas</t>
  </si>
  <si>
    <t>Batu Caves</t>
  </si>
  <si>
    <t>Sentul</t>
  </si>
  <si>
    <t>Brickfields</t>
  </si>
  <si>
    <t>Kepong</t>
  </si>
  <si>
    <t>Bukit Bintang</t>
  </si>
  <si>
    <t>Jalan Klang Lama (Old Klang Road)</t>
  </si>
  <si>
    <t>Bukit Tunku (Kenny Hills)</t>
  </si>
  <si>
    <t>Luxury</t>
  </si>
  <si>
    <t>City Centre</t>
  </si>
  <si>
    <t>Damansara</t>
  </si>
  <si>
    <t>Damansara Heights</t>
  </si>
  <si>
    <t>Desa Pandan</t>
  </si>
  <si>
    <t>Sri Hartamas</t>
  </si>
  <si>
    <t>Jalan Ipoh</t>
  </si>
  <si>
    <t>Jalan Kuching</t>
  </si>
  <si>
    <t>Jalan Sultan Ismail</t>
  </si>
  <si>
    <t>Keramat</t>
  </si>
  <si>
    <t>KL City</t>
  </si>
  <si>
    <t>KL Eco City</t>
  </si>
  <si>
    <t>KL Sentral</t>
  </si>
  <si>
    <t>Kuchai Lama</t>
  </si>
  <si>
    <t>OUG</t>
  </si>
  <si>
    <t>Pandan Indah</t>
  </si>
  <si>
    <t>Pandan Perdana</t>
  </si>
  <si>
    <t>Pantai</t>
  </si>
  <si>
    <t>Puchong</t>
  </si>
  <si>
    <t>Segambut</t>
  </si>
  <si>
    <t>Seputeh</t>
  </si>
  <si>
    <t>Setapak</t>
  </si>
  <si>
    <t>Sri Petaling</t>
  </si>
  <si>
    <t>Sungai Besi</t>
  </si>
  <si>
    <t>Sunway SPK</t>
  </si>
  <si>
    <t>Taman Desa</t>
  </si>
  <si>
    <t>Taman Melawati</t>
  </si>
  <si>
    <t>Taman Tun Dr Ismail</t>
  </si>
  <si>
    <t>Titiwangsa</t>
  </si>
  <si>
    <t>Wangsa Maju</t>
  </si>
  <si>
    <t>Price (RM)</t>
  </si>
  <si>
    <t>Property Type</t>
  </si>
  <si>
    <t>Property Character</t>
  </si>
  <si>
    <t>Character</t>
  </si>
  <si>
    <t>Size (sqft)</t>
  </si>
  <si>
    <t>Category</t>
  </si>
  <si>
    <t>Apartment</t>
  </si>
  <si>
    <t>Built-up</t>
  </si>
  <si>
    <t>Desa Petaling</t>
  </si>
  <si>
    <t>Flat</t>
  </si>
  <si>
    <t>Unfurnished</t>
  </si>
  <si>
    <t>Salak Selatan</t>
  </si>
  <si>
    <t>Bandar Tasik Selatan</t>
  </si>
  <si>
    <t>Jinjang</t>
  </si>
  <si>
    <t>Land area</t>
  </si>
  <si>
    <t>Townhouse</t>
  </si>
  <si>
    <t>2-sty Terrace/Link House</t>
  </si>
  <si>
    <t>2.5-sty Terrace/Link House</t>
  </si>
  <si>
    <t>1-sty Terrace/Link House</t>
  </si>
  <si>
    <t>Unknown</t>
  </si>
  <si>
    <t>1.5-sty Terrace/Link House</t>
  </si>
  <si>
    <t>Chan Sow Lin</t>
  </si>
  <si>
    <t>Setiawangsa</t>
  </si>
  <si>
    <t>Semi-detached House</t>
  </si>
  <si>
    <t>Klcc</t>
  </si>
  <si>
    <t>Mid Valley City</t>
  </si>
  <si>
    <t>Gombak</t>
  </si>
  <si>
    <t>Bungalow</t>
  </si>
  <si>
    <t>4-sty Terrace/Link House</t>
  </si>
  <si>
    <t>3.5-sty Terrace/Link House</t>
  </si>
  <si>
    <t>Bukit Ledang</t>
  </si>
  <si>
    <t>Federal Hill</t>
  </si>
  <si>
    <t>4.5-sty Terrace/Link House</t>
  </si>
  <si>
    <t>Bukit Kiara</t>
  </si>
  <si>
    <t>Before outliers removed</t>
  </si>
  <si>
    <t>Minimum</t>
  </si>
  <si>
    <t>Maximum</t>
  </si>
  <si>
    <t>Mean</t>
  </si>
  <si>
    <t>Median</t>
  </si>
  <si>
    <t>Mode</t>
  </si>
  <si>
    <t>Sum</t>
  </si>
  <si>
    <t>Range</t>
  </si>
  <si>
    <t>Sample Variance</t>
  </si>
  <si>
    <t>Standard Deviation</t>
  </si>
  <si>
    <t>Skewness</t>
  </si>
  <si>
    <t>Kurtosis</t>
  </si>
  <si>
    <t>Coefficient of Variation</t>
  </si>
  <si>
    <t>Confidence Level(95%)</t>
  </si>
  <si>
    <t>Quartile 1</t>
  </si>
  <si>
    <t>Quartile 3</t>
  </si>
  <si>
    <t>IQR</t>
  </si>
  <si>
    <t>Batas Bawah Outlier</t>
  </si>
  <si>
    <t>Batas Atas Outlier</t>
  </si>
  <si>
    <t>Insights</t>
  </si>
  <si>
    <t>- Positive Skewness score in Price indicates that there was a huge outliers</t>
  </si>
  <si>
    <t>- High Positive Skewness score in Size indicates that there was an extremely outliers</t>
  </si>
  <si>
    <t>- Positive Skewness score in Rooms indicates that there was a mild outliers</t>
  </si>
  <si>
    <t>- Positive Skewness score in Bathrooms indicates that there was a mild outliers</t>
  </si>
  <si>
    <t>- Positive Skewness score in Car Parks indicates that there was a huge outliers</t>
  </si>
  <si>
    <t>- It is best to use average as the central tendency to be a representative for Price and Size</t>
  </si>
  <si>
    <t>- It is best to use median as the central tendency to be a representative for Rooms, Bathrooms and Car Parks. Because it is not logical to use average numbers with decimals as the representative of the data.</t>
  </si>
  <si>
    <t>- We have to remove the outliers, because it can affected the average of Price and Size, this will cause problems while recommending our properties to the clients.</t>
  </si>
  <si>
    <t>After outliers removed</t>
  </si>
  <si>
    <t>Quartile 2</t>
  </si>
  <si>
    <t>Quartile 4</t>
  </si>
  <si>
    <t>No</t>
  </si>
  <si>
    <t>Cleaning Process</t>
  </si>
  <si>
    <t>What-to-do</t>
  </si>
  <si>
    <t>Column</t>
  </si>
  <si>
    <t>Remark/Reference/Reason</t>
  </si>
  <si>
    <r>
      <rPr/>
      <t xml:space="preserve">Select all rows and columns in the dataset (or use </t>
    </r>
    <r>
      <rPr>
        <b/>
      </rPr>
      <t>ctrl+A</t>
    </r>
    <r>
      <rPr/>
      <t>), and then click Data in Toolbar Menu &gt; Data Clean-up &gt; Remove Duplicate.</t>
    </r>
  </si>
  <si>
    <t>All Column</t>
  </si>
  <si>
    <t>To remove redundant, prevent bias data and more accurate data analysis process and result. 68 duplicate rows removed</t>
  </si>
  <si>
    <t>Select all columns in the Location column, and then click Data in Toolbar Menu &gt; Split Text to Column.  And remove the separated values to simplify the values in the selected column.</t>
  </si>
  <si>
    <r>
      <rPr/>
      <t xml:space="preserve">Use </t>
    </r>
    <r>
      <rPr>
        <b/>
      </rPr>
      <t>Split Text to Column</t>
    </r>
    <r>
      <rPr/>
      <t xml:space="preserve"> to split the Location Column values by using Comma "</t>
    </r>
    <r>
      <rPr>
        <b/>
      </rPr>
      <t xml:space="preserve"> , </t>
    </r>
    <r>
      <rPr/>
      <t>" as the separator to simplify the Location Name and remove/delete the separated column.</t>
    </r>
  </si>
  <si>
    <r>
      <rPr/>
      <t xml:space="preserve">Select all columns in the Price column and then use </t>
    </r>
    <r>
      <rPr>
        <b/>
      </rPr>
      <t>Find and Replace</t>
    </r>
    <r>
      <rPr/>
      <t xml:space="preserve"> (ctrl+H) to remove the </t>
    </r>
    <r>
      <rPr>
        <i/>
      </rPr>
      <t>RM</t>
    </r>
    <r>
      <rPr/>
      <t xml:space="preserve"> text, and the result format was changed automatically from text to number</t>
    </r>
  </si>
  <si>
    <r>
      <rPr/>
      <t xml:space="preserve">Change or convert all data in </t>
    </r>
    <r>
      <rPr>
        <b/>
      </rPr>
      <t>Price</t>
    </r>
    <r>
      <rPr/>
      <t xml:space="preserve"> column to Number format</t>
    </r>
  </si>
  <si>
    <r>
      <rPr/>
      <t xml:space="preserve">Filtering non-Number-Format data values in Room Column (ex: </t>
    </r>
    <r>
      <rPr>
        <b/>
      </rPr>
      <t>2+1, 3+1</t>
    </r>
    <r>
      <rPr/>
      <t>, etc)</t>
    </r>
    <r>
      <rPr>
        <b/>
      </rPr>
      <t xml:space="preserve"> </t>
    </r>
    <r>
      <rPr/>
      <t>and change or impute all of the different value by using SUM function</t>
    </r>
  </si>
  <si>
    <t>Room</t>
  </si>
  <si>
    <t>Change or convert non-Number values. 4 data changed</t>
  </si>
  <si>
    <r>
      <rPr/>
      <t xml:space="preserve">Select all columns in the Rooms column and then use </t>
    </r>
    <r>
      <rPr>
        <b/>
      </rPr>
      <t>Find and Replace</t>
    </r>
    <r>
      <rPr/>
      <t xml:space="preserve"> (ctrl+H) to change the </t>
    </r>
    <r>
      <rPr>
        <i/>
      </rPr>
      <t xml:space="preserve">Studio </t>
    </r>
    <r>
      <rPr/>
      <t xml:space="preserve">text into </t>
    </r>
    <r>
      <rPr>
        <i/>
      </rPr>
      <t xml:space="preserve">1 </t>
    </r>
    <r>
      <rPr/>
      <t>value.</t>
    </r>
  </si>
  <si>
    <t>Rooms, Bathrooms, Car Parks</t>
  </si>
  <si>
    <r>
      <rPr/>
      <t xml:space="preserve">Change or convert all the </t>
    </r>
    <r>
      <rPr>
        <b/>
      </rPr>
      <t>Studio</t>
    </r>
    <r>
      <rPr/>
      <t xml:space="preserve"> value in Rooms column and treat it as One Room.</t>
    </r>
  </si>
  <si>
    <r>
      <rPr/>
      <t xml:space="preserve">Select all columns in the Size column and then use </t>
    </r>
    <r>
      <rPr>
        <b/>
      </rPr>
      <t>Find and Replace</t>
    </r>
    <r>
      <rPr/>
      <t xml:space="preserve"> (ctrl+H) to remove the </t>
    </r>
    <r>
      <rPr>
        <i/>
      </rPr>
      <t xml:space="preserve">sqft </t>
    </r>
    <r>
      <rPr/>
      <t>text, and the result format was changed automatically from text to number</t>
    </r>
  </si>
  <si>
    <r>
      <rPr/>
      <t xml:space="preserve">Change or convert all data in </t>
    </r>
    <r>
      <rPr>
        <b/>
      </rPr>
      <t>Size</t>
    </r>
    <r>
      <rPr/>
      <t xml:space="preserve"> column to Number format</t>
    </r>
  </si>
  <si>
    <r>
      <rPr/>
      <t xml:space="preserve">Filtering non-Number-Format data values in Size Column (ex: </t>
    </r>
    <r>
      <rPr>
        <b/>
      </rPr>
      <t xml:space="preserve">20X60, 20X65, </t>
    </r>
    <r>
      <rPr/>
      <t>etc)</t>
    </r>
    <r>
      <rPr>
        <b/>
      </rPr>
      <t xml:space="preserve"> </t>
    </r>
    <r>
      <rPr/>
      <t>and change or impute all of the different value by using SUM function</t>
    </r>
  </si>
  <si>
    <t>Change or convert non-Number values in Size column. 10 data changed</t>
  </si>
  <si>
    <r>
      <rPr/>
      <t xml:space="preserve">Filtering non-Number-Format data values that have the different measurement in Size Column (ex: </t>
    </r>
    <r>
      <rPr>
        <b/>
      </rPr>
      <t xml:space="preserve">sq.m, acres </t>
    </r>
    <r>
      <rPr/>
      <t>etc)</t>
    </r>
    <r>
      <rPr>
        <b/>
      </rPr>
      <t xml:space="preserve"> </t>
    </r>
    <r>
      <rPr/>
      <t>and manually change or impute all of the different value.</t>
    </r>
  </si>
  <si>
    <t>Change or convert non-Number values with different measurement to sqft measurement in Size column. 7 data changed</t>
  </si>
  <si>
    <r>
      <rPr/>
      <t xml:space="preserve">Filtering non-Number-Format data values that have the ranged measurement in Size Column (ex: </t>
    </r>
    <r>
      <rPr>
        <b/>
      </rPr>
      <t xml:space="preserve">646~2928, 646~1001 </t>
    </r>
    <r>
      <rPr/>
      <t>etc)</t>
    </r>
    <r>
      <rPr>
        <b/>
      </rPr>
      <t xml:space="preserve"> </t>
    </r>
    <r>
      <rPr/>
      <t>and remove the data</t>
    </r>
  </si>
  <si>
    <t>Remove or delete the data values that have ranged/not fixed measurement in Size column. 8 rows removed.</t>
  </si>
  <si>
    <t>Filtering the different values output in Size Column and change the format from Automatic Format to Number Format by click Format in Toolbar Menu &gt; Number &gt; Number.</t>
  </si>
  <si>
    <t>Change or convert the different values output format in Size Column so they all have the similar values output. And then decrease the decimal places.</t>
  </si>
  <si>
    <r>
      <rPr/>
      <t xml:space="preserve">Filtering the </t>
    </r>
    <r>
      <rPr>
        <i/>
      </rPr>
      <t>Blank</t>
    </r>
    <r>
      <rPr/>
      <t xml:space="preserve"> (missing values), and remove all of the data that don't provide any information at all.</t>
    </r>
  </si>
  <si>
    <t>Remove or delete all of the rows that missing value data that don't give any information in Price, Rooms, Bathrooms, Property Type, Property Character and Size. 23 rows removed.</t>
  </si>
  <si>
    <r>
      <rPr/>
      <t xml:space="preserve">Filtering </t>
    </r>
    <r>
      <rPr>
        <i/>
      </rPr>
      <t>Desa ParkCity</t>
    </r>
    <r>
      <rPr/>
      <t xml:space="preserve"> in Location Column to impute the missing values in Rooms, Bathrooms and Car Parks Columns by using </t>
    </r>
    <r>
      <rPr>
        <b/>
      </rPr>
      <t>xlookup</t>
    </r>
    <r>
      <rPr/>
      <t xml:space="preserve"> function.</t>
    </r>
  </si>
  <si>
    <r>
      <rPr/>
      <t xml:space="preserve">Use </t>
    </r>
    <r>
      <rPr>
        <b/>
      </rPr>
      <t xml:space="preserve">xlookup </t>
    </r>
    <r>
      <rPr/>
      <t>function to fill or impute the Missing Value in Rooms, Bathrooms and Car Park columns by using Size and Price as the comparison or estimation. 6 data imputed.</t>
    </r>
  </si>
  <si>
    <r>
      <rPr/>
      <t xml:space="preserve">Filtering </t>
    </r>
    <r>
      <rPr>
        <i/>
      </rPr>
      <t>Desa ParkCity</t>
    </r>
    <r>
      <rPr/>
      <t xml:space="preserve"> in Location Column to remove rows that contain missing values in Room, Bathrooms and Car Parks Columns that above 4600 value in Size</t>
    </r>
  </si>
  <si>
    <t>Remove all the rows that missing value data that above 4600 value in Size, because of the lack of reference in dataset (the maximum Size value in Desa Park City was 4600). 14 rows removed.</t>
  </si>
  <si>
    <t>Select all columns in the Location column, and then click Data in Toolbar Menu &gt; Split Text to Column. And remove the separated values to simplify the values in the selected column.</t>
  </si>
  <si>
    <r>
      <rPr/>
      <t xml:space="preserve">Use </t>
    </r>
    <r>
      <rPr>
        <b/>
      </rPr>
      <t>Split Text to Column</t>
    </r>
    <r>
      <rPr/>
      <t xml:space="preserve"> to split the Property Type Column values by using 
Open Brackets " </t>
    </r>
    <r>
      <rPr>
        <b/>
      </rPr>
      <t xml:space="preserve">( </t>
    </r>
    <r>
      <rPr/>
      <t>" as the separator to simplify the Property Type Name and remove/delete the separated column.</t>
    </r>
  </si>
  <si>
    <r>
      <rPr/>
      <t xml:space="preserve">Filtering </t>
    </r>
    <r>
      <rPr>
        <i/>
      </rPr>
      <t xml:space="preserve">Bungalow Land </t>
    </r>
    <r>
      <rPr/>
      <t xml:space="preserve">and </t>
    </r>
    <r>
      <rPr>
        <i/>
      </rPr>
      <t>Residential Land</t>
    </r>
    <r>
      <rPr/>
      <t xml:space="preserve"> in Property Type Column and remove all of the data that contains missing value in Room and Bathrooms.</t>
    </r>
  </si>
  <si>
    <r>
      <rPr/>
      <t xml:space="preserve">Remove or delete all of the rows of </t>
    </r>
    <r>
      <rPr>
        <i/>
      </rPr>
      <t>Bungalow Land</t>
    </r>
    <r>
      <rPr/>
      <t xml:space="preserve"> and </t>
    </r>
    <r>
      <rPr>
        <i/>
      </rPr>
      <t xml:space="preserve">Residential Land </t>
    </r>
    <r>
      <rPr/>
      <t>in Property Type Column because they don't really provided any informations for the reference of their Rooms and Bathrooms. 47 rows removed.</t>
    </r>
  </si>
  <si>
    <r>
      <rPr/>
      <t xml:space="preserve">Select all columns in the Property Type column and then use </t>
    </r>
    <r>
      <rPr>
        <b/>
      </rPr>
      <t>Find and Replace</t>
    </r>
    <r>
      <rPr/>
      <t xml:space="preserve"> (ctrl+H) to change the " </t>
    </r>
    <r>
      <rPr>
        <i/>
      </rPr>
      <t xml:space="preserve">Built-up : " </t>
    </r>
    <r>
      <rPr/>
      <t xml:space="preserve">text into </t>
    </r>
    <r>
      <rPr>
        <i/>
      </rPr>
      <t xml:space="preserve">Built-up </t>
    </r>
    <r>
      <rPr/>
      <t>value.</t>
    </r>
  </si>
  <si>
    <r>
      <rPr/>
      <t xml:space="preserve">Change or convert all the </t>
    </r>
    <r>
      <rPr>
        <b/>
      </rPr>
      <t xml:space="preserve">Built-up : </t>
    </r>
    <r>
      <rPr/>
      <t xml:space="preserve">value in Property Type column and replace it with </t>
    </r>
    <r>
      <rPr>
        <b/>
      </rPr>
      <t>Built-up</t>
    </r>
    <r>
      <rPr/>
      <t>. 3489 columns replaced.</t>
    </r>
  </si>
  <si>
    <r>
      <rPr/>
      <t xml:space="preserve">Convert value in Property Character column from text data to nominal data using </t>
    </r>
    <r>
      <rPr>
        <b/>
      </rPr>
      <t>switch</t>
    </r>
    <r>
      <rPr/>
      <t xml:space="preserve"> function.</t>
    </r>
  </si>
  <si>
    <r>
      <rPr>
        <b val="0"/>
      </rPr>
      <t xml:space="preserve">Use </t>
    </r>
    <r>
      <rPr>
        <b/>
      </rPr>
      <t>switch</t>
    </r>
    <r>
      <rPr>
        <b val="0"/>
      </rPr>
      <t xml:space="preserve"> function to change the type of data in Porperty Character column from text data to nominal data to help the analysis process easier.</t>
    </r>
  </si>
  <si>
    <r>
      <rPr/>
      <t xml:space="preserve">Impute missing value in Property Character column by using the </t>
    </r>
    <r>
      <rPr>
        <b/>
      </rPr>
      <t>mode</t>
    </r>
    <r>
      <rPr/>
      <t xml:space="preserve"> of each Property Type as the reference.</t>
    </r>
  </si>
  <si>
    <r>
      <rPr/>
      <t xml:space="preserve">Use </t>
    </r>
    <r>
      <rPr>
        <b/>
      </rPr>
      <t xml:space="preserve">mode </t>
    </r>
    <r>
      <rPr/>
      <t>function to manually impute or fill the missing values in Property Character column by find the most common occured value of each Property Type as the reference. 84 columns imputed.</t>
    </r>
  </si>
  <si>
    <r>
      <rPr/>
      <t xml:space="preserve">Using the same method to impute data for Rooms, etc (from using </t>
    </r>
    <r>
      <rPr>
        <b/>
      </rPr>
      <t xml:space="preserve">Switch/IF </t>
    </r>
    <r>
      <rPr/>
      <t xml:space="preserve">and </t>
    </r>
    <r>
      <rPr>
        <b/>
      </rPr>
      <t>mode</t>
    </r>
    <r>
      <rPr/>
      <t>) for missing value in Furnishing column.</t>
    </r>
  </si>
  <si>
    <t>Furnishing</t>
  </si>
  <si>
    <r>
      <rPr/>
      <t xml:space="preserve">Use </t>
    </r>
    <r>
      <rPr>
        <b/>
      </rPr>
      <t>switch/if</t>
    </r>
    <r>
      <rPr/>
      <t xml:space="preserve"> to change the categorized value into number value and use </t>
    </r>
    <r>
      <rPr>
        <b/>
      </rPr>
      <t xml:space="preserve">mode </t>
    </r>
    <r>
      <rPr/>
      <t xml:space="preserve">function to manually impute or fill the missing values in </t>
    </r>
    <r>
      <rPr>
        <b/>
      </rPr>
      <t>Furnishing</t>
    </r>
    <r>
      <rPr/>
      <t xml:space="preserve"> column by find the most common occured value of each spesific Property Type as the reference. 474 columns imputed.</t>
    </r>
  </si>
  <si>
    <r>
      <rPr/>
      <t xml:space="preserve">Select all rows and columns in the dataset (or use </t>
    </r>
    <r>
      <rPr>
        <b/>
      </rPr>
      <t>ctrl+A</t>
    </r>
    <r>
      <rPr/>
      <t xml:space="preserve">), and then click Insert in Toolbar Menu &gt; Pivot Table. Use the </t>
    </r>
    <r>
      <rPr>
        <i/>
      </rPr>
      <t>Property Type</t>
    </r>
    <r>
      <rPr/>
      <t xml:space="preserve"> and </t>
    </r>
    <r>
      <rPr>
        <i/>
      </rPr>
      <t>Character</t>
    </r>
    <r>
      <rPr/>
      <t xml:space="preserve"> as the </t>
    </r>
    <r>
      <rPr>
        <b/>
      </rPr>
      <t>Rows</t>
    </r>
    <r>
      <rPr/>
      <t xml:space="preserve"> and </t>
    </r>
    <r>
      <rPr>
        <i/>
      </rPr>
      <t xml:space="preserve">Room, Bathrooms </t>
    </r>
    <r>
      <rPr/>
      <t xml:space="preserve">and </t>
    </r>
    <r>
      <rPr>
        <i/>
      </rPr>
      <t>Car Parks</t>
    </r>
    <r>
      <rPr/>
      <t xml:space="preserve"> as the </t>
    </r>
    <r>
      <rPr>
        <b/>
      </rPr>
      <t xml:space="preserve">Columns </t>
    </r>
    <r>
      <rPr/>
      <t xml:space="preserve">and summirized the </t>
    </r>
    <r>
      <rPr>
        <b/>
      </rPr>
      <t>Columns</t>
    </r>
    <r>
      <rPr/>
      <t xml:space="preserve"> as Average in Pivot Table </t>
    </r>
  </si>
  <si>
    <r>
      <rPr/>
      <t xml:space="preserve">Impute the missing value by using </t>
    </r>
    <r>
      <rPr>
        <b/>
        <i/>
      </rPr>
      <t>Pivot Table</t>
    </r>
    <r>
      <rPr>
        <b/>
      </rPr>
      <t xml:space="preserve"> </t>
    </r>
    <r>
      <rPr/>
      <t xml:space="preserve">to find the average of </t>
    </r>
    <r>
      <rPr>
        <i/>
      </rPr>
      <t xml:space="preserve">Room, Bathrooms </t>
    </r>
    <r>
      <rPr/>
      <t xml:space="preserve">and </t>
    </r>
    <r>
      <rPr>
        <i/>
      </rPr>
      <t>Car Parks</t>
    </r>
    <r>
      <rPr/>
      <t xml:space="preserve"> for each Property Type and Property Character as the comparison or estimation.</t>
    </r>
  </si>
  <si>
    <r>
      <rPr/>
      <t xml:space="preserve">Impute missing value in </t>
    </r>
    <r>
      <rPr>
        <i/>
      </rPr>
      <t>Rooms, Bathrooms and Car Parks</t>
    </r>
    <r>
      <rPr/>
      <t xml:space="preserve"> columns by using the data in previous </t>
    </r>
    <r>
      <rPr>
        <b/>
      </rPr>
      <t>Pivot Table</t>
    </r>
    <r>
      <rPr/>
      <t xml:space="preserve"> as the reference.</t>
    </r>
  </si>
  <si>
    <t>Impute or fill the missing values in Rooms, Bathrooms and Car Parks columns with averages of each columns from the data in Pivot Table from previous step.</t>
  </si>
  <si>
    <r>
      <rPr/>
      <t xml:space="preserve">Filtering </t>
    </r>
    <r>
      <rPr>
        <i/>
      </rPr>
      <t>Blank</t>
    </r>
    <r>
      <rPr/>
      <t xml:space="preserve"> in Price column and remove all the rows that contain missing value.</t>
    </r>
  </si>
  <si>
    <t>Remove or delete all of the rows in Price column that contain missing value. 11 rows removed</t>
  </si>
  <si>
    <r>
      <rPr/>
      <t xml:space="preserve">Filtering </t>
    </r>
    <r>
      <rPr>
        <i/>
      </rPr>
      <t>Blank</t>
    </r>
    <r>
      <rPr/>
      <t xml:space="preserve"> in Size column and remove all the rows that contain missing value.</t>
    </r>
  </si>
  <si>
    <t>Remove or delete all of the rows in Size column that contain missing value. 83 rows removed</t>
  </si>
  <si>
    <t>Filtering the overly low in Price and Size column and remove it</t>
  </si>
  <si>
    <t>Price, Size</t>
  </si>
  <si>
    <r>
      <rPr/>
      <t xml:space="preserve">Remove or delete all the rows in Size column that contains overly low values. 25 row removed.
</t>
    </r>
    <r>
      <rPr>
        <i/>
      </rPr>
      <t>From 5000 rows to 4721 rows after data cleaning.</t>
    </r>
  </si>
  <si>
    <r>
      <rPr/>
      <t xml:space="preserve">Remove all the outliers from the dataset by filtering the values that over the </t>
    </r>
    <r>
      <rPr>
        <i/>
      </rPr>
      <t>Batas Atas</t>
    </r>
    <r>
      <rPr/>
      <t xml:space="preserve"> in </t>
    </r>
    <r>
      <rPr>
        <b/>
      </rPr>
      <t xml:space="preserve">Price </t>
    </r>
    <r>
      <rPr/>
      <t xml:space="preserve">and </t>
    </r>
    <r>
      <rPr>
        <b/>
      </rPr>
      <t xml:space="preserve">Size </t>
    </r>
    <r>
      <rPr/>
      <t>columns.</t>
    </r>
  </si>
  <si>
    <r>
      <rPr/>
      <t xml:space="preserve">Remove or delete all the outliers rows in Price and Size columns that over the </t>
    </r>
    <r>
      <rPr>
        <i/>
      </rPr>
      <t xml:space="preserve">Batas Atas </t>
    </r>
    <r>
      <rPr/>
      <t xml:space="preserve">value. 454 rows removed.
</t>
    </r>
    <r>
      <rPr>
        <i/>
      </rPr>
      <t>4267 rows remaining after outliers removed.</t>
    </r>
  </si>
  <si>
    <t>KLCC, Kuala Lumpur</t>
  </si>
  <si>
    <t>RM 1,250,000</t>
  </si>
  <si>
    <t>2+1</t>
  </si>
  <si>
    <t>Built-up :</t>
  </si>
  <si>
    <t>1,335 sqft</t>
  </si>
  <si>
    <t>Damansara Heights, Kuala Lumpur</t>
  </si>
  <si>
    <t>RM 6,800,000</t>
  </si>
  <si>
    <t>6900 sqft</t>
  </si>
  <si>
    <t>Dutamas, Kuala Lumpur</t>
  </si>
  <si>
    <t>RM 1,030,000</t>
  </si>
  <si>
    <t>Condominium (Corner)</t>
  </si>
  <si>
    <t>1,875 sqft</t>
  </si>
  <si>
    <t>Cheras, Kuala Lumpur</t>
  </si>
  <si>
    <t>Bukit Jalil, Kuala Lumpur</t>
  </si>
  <si>
    <t>RM 900,000</t>
  </si>
  <si>
    <t>1,513 sqft</t>
  </si>
  <si>
    <t>Taman Tun Dr Ismail, Kuala Lumpur</t>
  </si>
  <si>
    <t>RM 5,350,000</t>
  </si>
  <si>
    <t>7200 sqft</t>
  </si>
  <si>
    <t>Seputeh, Kuala Lumpur</t>
  </si>
  <si>
    <t>RM 2,600,000</t>
  </si>
  <si>
    <t>3600 sqft</t>
  </si>
  <si>
    <t>RM 1,950,000</t>
  </si>
  <si>
    <t>2-sty Terrace/Link House (EndLot)</t>
  </si>
  <si>
    <t>1875 sqft</t>
  </si>
  <si>
    <t>Sri Petaling, Kuala Lumpur</t>
  </si>
  <si>
    <t>RM 385,000</t>
  </si>
  <si>
    <t>Apartment (Intermediate)</t>
  </si>
  <si>
    <t>904 sqft</t>
  </si>
  <si>
    <t>Ampang Hilir, Kuala Lumpur</t>
  </si>
  <si>
    <t>RM 1,680,000</t>
  </si>
  <si>
    <t>2-sty Terrace/Link House (Intermediate)</t>
  </si>
  <si>
    <t>1760 sqft</t>
  </si>
  <si>
    <t>RM 1,700,000</t>
  </si>
  <si>
    <t>1900 sqft</t>
  </si>
  <si>
    <t>RM 4,580,000</t>
  </si>
  <si>
    <t>Bungalow (Intermediate)</t>
  </si>
  <si>
    <t>6000 sqft</t>
  </si>
  <si>
    <t>RM 3,100,000</t>
  </si>
  <si>
    <t>Semi-detached House (Intermediate)</t>
  </si>
  <si>
    <t>Bukit Tunku (Kenny Hills), Kuala Lumpur</t>
  </si>
  <si>
    <t>RM 9,000,000</t>
  </si>
  <si>
    <t>Bungalow (Corner)</t>
  </si>
  <si>
    <t>8500 sqft</t>
  </si>
  <si>
    <t>RM 4,500,000</t>
  </si>
  <si>
    <t>4,842 sqft</t>
  </si>
  <si>
    <t>Mont Kiara, Kuala Lumpur</t>
  </si>
  <si>
    <t>RM 1,780,000</t>
  </si>
  <si>
    <t>1,830 sqft</t>
  </si>
  <si>
    <t>RM 3,450,000</t>
  </si>
  <si>
    <t>3,720 sqft</t>
  </si>
  <si>
    <t>Desa ParkCity, Kuala Lumpur</t>
  </si>
  <si>
    <t>RM 1,500,000</t>
  </si>
  <si>
    <t>1,798 sqft</t>
  </si>
  <si>
    <t>RM 1,550,000</t>
  </si>
  <si>
    <t>Serviced Residence (Intermediate)</t>
  </si>
  <si>
    <t>2,163 sqft</t>
  </si>
  <si>
    <t>RM 1,450,000</t>
  </si>
  <si>
    <t>Bangsar South, Kuala Lumpur</t>
  </si>
  <si>
    <t>RM 490,000</t>
  </si>
  <si>
    <t>520 sqft</t>
  </si>
  <si>
    <t>Sungai Besi, Kuala Lumpur</t>
  </si>
  <si>
    <t>3-sty Terrace/Link House (Intermediate)</t>
  </si>
  <si>
    <t>1500 sqft</t>
  </si>
  <si>
    <t>RM 610,000</t>
  </si>
  <si>
    <t>Condominium (Intermediate)</t>
  </si>
  <si>
    <t>1,236 sqft</t>
  </si>
  <si>
    <t>RM 1,035,880</t>
  </si>
  <si>
    <t>Condominium (EndLot)</t>
  </si>
  <si>
    <t>1,876 sqft</t>
  </si>
  <si>
    <t>RM 1,830,000</t>
  </si>
  <si>
    <t>1,668 sqft</t>
  </si>
  <si>
    <t>Jalan Klang Lama (Old Klang Road), Kuala Lumpur</t>
  </si>
  <si>
    <t>RM 3,300,000</t>
  </si>
  <si>
    <t>3,536 sqft</t>
  </si>
  <si>
    <t>Kepong, Kuala Lumpur</t>
  </si>
  <si>
    <t>RM 560,000</t>
  </si>
  <si>
    <t>880 sqft</t>
  </si>
  <si>
    <t>RM 460,000</t>
  </si>
  <si>
    <t>613 sqft</t>
  </si>
  <si>
    <t>Jalan Kuching, Kuala Lumpur</t>
  </si>
  <si>
    <t>RM 2,400,000</t>
  </si>
  <si>
    <t>1,006 sqft</t>
  </si>
  <si>
    <t>RM 2,290,710</t>
  </si>
  <si>
    <t>2,767 sqft</t>
  </si>
  <si>
    <t>RM 2,284,620</t>
  </si>
  <si>
    <t>2,702 sqft</t>
  </si>
  <si>
    <t>RM 1,438,000</t>
  </si>
  <si>
    <t>2,378 sqft</t>
  </si>
  <si>
    <t>RM 1,720,000</t>
  </si>
  <si>
    <t>2,020 sqft</t>
  </si>
  <si>
    <t>RM 3,600,000</t>
  </si>
  <si>
    <t>Serviced Residence (Corner)</t>
  </si>
  <si>
    <t>3,897 sqft</t>
  </si>
  <si>
    <t>RM 4,280,000</t>
  </si>
  <si>
    <t>2,195 sqft</t>
  </si>
  <si>
    <t>RM 2,300,000</t>
  </si>
  <si>
    <t>1,023 sqft</t>
  </si>
  <si>
    <t>RM 4,200,000</t>
  </si>
  <si>
    <t>5274 sqft</t>
  </si>
  <si>
    <t>1600 sqft</t>
  </si>
  <si>
    <t>RM 2,700,000</t>
  </si>
  <si>
    <t>3,095 sqft</t>
  </si>
  <si>
    <t>RM 1,080,000</t>
  </si>
  <si>
    <t>896 sqft</t>
  </si>
  <si>
    <t>RM 1,150,000</t>
  </si>
  <si>
    <t>1,200 sqft</t>
  </si>
  <si>
    <t>RM 1,070,000</t>
  </si>
  <si>
    <t>1,772 sqft</t>
  </si>
  <si>
    <t>RM 930,000</t>
  </si>
  <si>
    <t>RM 780,000</t>
  </si>
  <si>
    <t>RM 4,098,000</t>
  </si>
  <si>
    <t>2,066 sqft</t>
  </si>
  <si>
    <t>KL City, Kuala Lumpur</t>
  </si>
  <si>
    <t>RM 1,800,000</t>
  </si>
  <si>
    <t>Serviced Residence (Duplex)</t>
  </si>
  <si>
    <t>1,244 sqft</t>
  </si>
  <si>
    <t>4,090 sqft</t>
  </si>
  <si>
    <t>Taman Melawati, Kuala Lumpur</t>
  </si>
  <si>
    <t>RM 4,000,000</t>
  </si>
  <si>
    <t>2,250 sqft</t>
  </si>
  <si>
    <t>RM 4,800,000</t>
  </si>
  <si>
    <t>4,300 sqft</t>
  </si>
  <si>
    <t>RM 3,780,000</t>
  </si>
  <si>
    <t>3,628 sqft</t>
  </si>
  <si>
    <t>Sentul, Kuala Lumpur</t>
  </si>
  <si>
    <t>RM 850,000</t>
  </si>
  <si>
    <t>1,050 sqft</t>
  </si>
  <si>
    <t>RM 1,850,000</t>
  </si>
  <si>
    <t>2,347 sqft</t>
  </si>
  <si>
    <t>RM 1,698,800</t>
  </si>
  <si>
    <t>1,227 sqft</t>
  </si>
  <si>
    <t>RM 999,000</t>
  </si>
  <si>
    <t>2,512 sqft</t>
  </si>
  <si>
    <t>KL Sentral, Kuala Lumpur</t>
  </si>
  <si>
    <t>RM 3,500,000</t>
  </si>
  <si>
    <t>1,648 sqft</t>
  </si>
  <si>
    <t>1,022 sqft</t>
  </si>
  <si>
    <t>RM 750,000</t>
  </si>
  <si>
    <t>1800 sqft</t>
  </si>
  <si>
    <t>Setapak, Kuala Lumpur</t>
  </si>
  <si>
    <t>RM 580,000</t>
  </si>
  <si>
    <t>1,550 sqft</t>
  </si>
  <si>
    <t>RM 3,000,000</t>
  </si>
  <si>
    <t>RM 2,180,000</t>
  </si>
  <si>
    <t>3,000 sqft</t>
  </si>
  <si>
    <t>Bangsar, Kuala Lumpur</t>
  </si>
  <si>
    <t>RM 2,030,000</t>
  </si>
  <si>
    <t>2,356 sqft</t>
  </si>
  <si>
    <t>City Centre, Kuala Lumpur</t>
  </si>
  <si>
    <t>RM 4,080,000</t>
  </si>
  <si>
    <t>3,713 sqft</t>
  </si>
  <si>
    <t>RM 2,880,000</t>
  </si>
  <si>
    <t>2-sty Terrace/Link House (Corner)</t>
  </si>
  <si>
    <t>4244 sqft</t>
  </si>
  <si>
    <t>RM 1,799,000</t>
  </si>
  <si>
    <t>720 sqft</t>
  </si>
  <si>
    <t>Bukit Bintang, Kuala Lumpur</t>
  </si>
  <si>
    <t>RM 1,820,000</t>
  </si>
  <si>
    <t>1,159 sqft</t>
  </si>
  <si>
    <t>RM 1,000,000</t>
  </si>
  <si>
    <t>1,313 sqft</t>
  </si>
  <si>
    <t>RM 1,650,000</t>
  </si>
  <si>
    <t>1,905 sqft</t>
  </si>
  <si>
    <t>2702 sqft</t>
  </si>
  <si>
    <t>RM 2,055,000</t>
  </si>
  <si>
    <t>797 sqft</t>
  </si>
  <si>
    <t>RM 1,714,000</t>
  </si>
  <si>
    <t>700 sqft</t>
  </si>
  <si>
    <t>RM 620,000</t>
  </si>
  <si>
    <t>1,232 sqft</t>
  </si>
  <si>
    <t>2.5-sty Terrace/Link House (Intermediate)</t>
  </si>
  <si>
    <t>3033 sqft</t>
  </si>
  <si>
    <t>3,282 sqft</t>
  </si>
  <si>
    <t>RM 920,000</t>
  </si>
  <si>
    <t>1,046 sqft</t>
  </si>
  <si>
    <t>RM 4,995,000</t>
  </si>
  <si>
    <t>8113 sqft</t>
  </si>
  <si>
    <t>RM 1,630,000</t>
  </si>
  <si>
    <t>RM 1,783,000</t>
  </si>
  <si>
    <t>976 sqft</t>
  </si>
  <si>
    <t>RM 1,180,000</t>
  </si>
  <si>
    <t>1,942 sqft</t>
  </si>
  <si>
    <t>1,442 sqft</t>
  </si>
  <si>
    <t>761 sqft</t>
  </si>
  <si>
    <t>7000 sqft</t>
  </si>
  <si>
    <t>3,400 sqft</t>
  </si>
  <si>
    <t>RM 630,000</t>
  </si>
  <si>
    <t>791 sqft</t>
  </si>
  <si>
    <t>Jalan Sultan Ismail, Kuala Lumpur</t>
  </si>
  <si>
    <t>RM 2,040,000</t>
  </si>
  <si>
    <t>2400 sqft</t>
  </si>
  <si>
    <t>728 sqft</t>
  </si>
  <si>
    <t>RM 2,850,000</t>
  </si>
  <si>
    <t>3,211 sqft</t>
  </si>
  <si>
    <t>RM 1,050,000</t>
  </si>
  <si>
    <t>1,389 sqft</t>
  </si>
  <si>
    <t>3,041 sqft</t>
  </si>
  <si>
    <t>663 sqft</t>
  </si>
  <si>
    <t>RM 3,364,000</t>
  </si>
  <si>
    <t>1,399 sqft</t>
  </si>
  <si>
    <t>RM 978,000</t>
  </si>
  <si>
    <t>RM 2,000,000</t>
  </si>
  <si>
    <t>1,087 sqft</t>
  </si>
  <si>
    <t>2,065 sqft</t>
  </si>
  <si>
    <t>RM 1,280,000</t>
  </si>
  <si>
    <t>736 sqft</t>
  </si>
  <si>
    <t>Kuchai Lama, Kuala Lumpur</t>
  </si>
  <si>
    <t>650 sqft</t>
  </si>
  <si>
    <t>RM 1,350,000</t>
  </si>
  <si>
    <t>500 sqft</t>
  </si>
  <si>
    <t>RM 800,000</t>
  </si>
  <si>
    <t>825 sqft</t>
  </si>
  <si>
    <t>RM 1,980,000</t>
  </si>
  <si>
    <t>2,200 sqft</t>
  </si>
  <si>
    <t>RM 1,035,000</t>
  </si>
  <si>
    <t>1,853 sqft</t>
  </si>
  <si>
    <t>657 sqft</t>
  </si>
  <si>
    <t>RM 448,800</t>
  </si>
  <si>
    <t>1,045 sqft</t>
  </si>
  <si>
    <t>RM 4,900,000</t>
  </si>
  <si>
    <t>3700 sqft</t>
  </si>
  <si>
    <t>RM 2,480,000</t>
  </si>
  <si>
    <t>RM 2,716,000</t>
  </si>
  <si>
    <t>2,227 sqft</t>
  </si>
  <si>
    <t>RM 1,480,000</t>
  </si>
  <si>
    <t>1,544 sqft</t>
  </si>
  <si>
    <t>Country Heights Damansara, Kuala Lumpur</t>
  </si>
  <si>
    <t>RM 9,500,000</t>
  </si>
  <si>
    <t>10000 sqft</t>
  </si>
  <si>
    <t>RM 8,343,600</t>
  </si>
  <si>
    <t>2,454 sqft</t>
  </si>
  <si>
    <t>Taman Desa, Kuala Lumpur</t>
  </si>
  <si>
    <t>RM 500,000</t>
  </si>
  <si>
    <t>715 sqft</t>
  </si>
  <si>
    <t>RM 13,800,000</t>
  </si>
  <si>
    <t>7500 sqft</t>
  </si>
  <si>
    <t>RM 3,490,000</t>
  </si>
  <si>
    <t>3-sty Terrace/Link House (Corner)</t>
  </si>
  <si>
    <t>2850 sqft</t>
  </si>
  <si>
    <t>1826 sqft</t>
  </si>
  <si>
    <t>1,560 sqft</t>
  </si>
  <si>
    <t>RM 2,200,000</t>
  </si>
  <si>
    <t>2,243 sqft</t>
  </si>
  <si>
    <t>RM 1,380,000</t>
  </si>
  <si>
    <t>RM 2,500,000</t>
  </si>
  <si>
    <t>3-sty Terrace/Link House (EndLot)</t>
  </si>
  <si>
    <t>1650 sqft</t>
  </si>
  <si>
    <t>RM 1,060,000</t>
  </si>
  <si>
    <t>2,174 sqft</t>
  </si>
  <si>
    <t>RM 668,000</t>
  </si>
  <si>
    <t>1,345 sqft</t>
  </si>
  <si>
    <t>RM 509,000</t>
  </si>
  <si>
    <t>RM 3,170,000</t>
  </si>
  <si>
    <t>4,306 sqft</t>
  </si>
  <si>
    <t>RM 3,400,000</t>
  </si>
  <si>
    <t>5,448 sqft</t>
  </si>
  <si>
    <t>RM 2,998,000</t>
  </si>
  <si>
    <t>3,218 sqft</t>
  </si>
  <si>
    <t>RM 2,580,000</t>
  </si>
  <si>
    <t>2,809 sqft</t>
  </si>
  <si>
    <t>RM 5,600,000</t>
  </si>
  <si>
    <t>3.5-sty Terrace/Link House (Intermediate)</t>
  </si>
  <si>
    <t>7,000 sqft</t>
  </si>
  <si>
    <t>RM 1,260,000</t>
  </si>
  <si>
    <t>1,485 sqft</t>
  </si>
  <si>
    <t>RM 4,950,000</t>
  </si>
  <si>
    <t>2805 sqft</t>
  </si>
  <si>
    <t>RM 1,990,000</t>
  </si>
  <si>
    <t>2,500 sqft</t>
  </si>
  <si>
    <t>RM 2,100,000</t>
  </si>
  <si>
    <t>2,441 sqft</t>
  </si>
  <si>
    <t>RM 1,100,000</t>
  </si>
  <si>
    <t>Serviced Residence (Penthouse)</t>
  </si>
  <si>
    <t>RM 2,900,000</t>
  </si>
  <si>
    <t>RM 670,000</t>
  </si>
  <si>
    <t>1,085 sqft</t>
  </si>
  <si>
    <t>RM 820,000</t>
  </si>
  <si>
    <t>RM 1,370,000</t>
  </si>
  <si>
    <t>1,572 sqft</t>
  </si>
  <si>
    <t>RM 3,480,000</t>
  </si>
  <si>
    <t>3450 sqft</t>
  </si>
  <si>
    <t>1,292 sqft</t>
  </si>
  <si>
    <t>RM 1,900,000</t>
  </si>
  <si>
    <t>915 sqft</t>
  </si>
  <si>
    <t>1,090 sqft</t>
  </si>
  <si>
    <t>Studio</t>
  </si>
  <si>
    <t>Condominium (Studio)</t>
  </si>
  <si>
    <t>RM 1,300,000</t>
  </si>
  <si>
    <t>925 sqft</t>
  </si>
  <si>
    <t>RM 1,200,000</t>
  </si>
  <si>
    <t>1,930 sqft</t>
  </si>
  <si>
    <t>RM 2,251,800</t>
  </si>
  <si>
    <t>RM 998,000</t>
  </si>
  <si>
    <t>1,496 sqft</t>
  </si>
  <si>
    <t>1,368 sqft</t>
  </si>
  <si>
    <t>RM 1,798,000</t>
  </si>
  <si>
    <t>RM 1,268,000</t>
  </si>
  <si>
    <t>1,619 sqft</t>
  </si>
  <si>
    <t>RM 3,330,000</t>
  </si>
  <si>
    <t>2,789 sqft</t>
  </si>
  <si>
    <t>1,184 sqft</t>
  </si>
  <si>
    <t>1,076 sqft</t>
  </si>
  <si>
    <t>1-sty Terrace/Link House (Intermediate)</t>
  </si>
  <si>
    <t>1920 sqft</t>
  </si>
  <si>
    <t>1,381 sqft</t>
  </si>
  <si>
    <t>RM 638,000</t>
  </si>
  <si>
    <t>1.5-sty Terrace/Link House (EndLot)</t>
  </si>
  <si>
    <t>1890 sqft</t>
  </si>
  <si>
    <t>RM 1,400,000</t>
  </si>
  <si>
    <t>RM 6,500,000</t>
  </si>
  <si>
    <t>RM 3,800,000</t>
  </si>
  <si>
    <t>4,067 sqft</t>
  </si>
  <si>
    <t>RM 350,000</t>
  </si>
  <si>
    <t>495 sqft</t>
  </si>
  <si>
    <t>RM 1,790,000</t>
  </si>
  <si>
    <t>2090 sqft</t>
  </si>
  <si>
    <t>Segambut, Kuala Lumpur</t>
  </si>
  <si>
    <t>RM 635,000</t>
  </si>
  <si>
    <t>1,643 sqft</t>
  </si>
  <si>
    <t>RM 530,000</t>
  </si>
  <si>
    <t>RM 5,070,000</t>
  </si>
  <si>
    <t>2,142 sqft</t>
  </si>
  <si>
    <t>RM 1,207,000</t>
  </si>
  <si>
    <t>685 sqft</t>
  </si>
  <si>
    <t>RM 1,177,000</t>
  </si>
  <si>
    <t>717 sqft</t>
  </si>
  <si>
    <t>Batu Caves, Kuala Lumpur</t>
  </si>
  <si>
    <t>RM 468,000</t>
  </si>
  <si>
    <t>5700 sqft</t>
  </si>
  <si>
    <t>Wangsa Maju, Kuala Lumpur</t>
  </si>
  <si>
    <t>RM 700,000</t>
  </si>
  <si>
    <t>1,152 sqft</t>
  </si>
  <si>
    <t>RM 3,710,000</t>
  </si>
  <si>
    <t>3,369 sqft</t>
  </si>
  <si>
    <t>2,411 sqft</t>
  </si>
  <si>
    <t>RM 3,785,400</t>
  </si>
  <si>
    <t>Condominium (Duplex)</t>
  </si>
  <si>
    <t>3,907 sqft</t>
  </si>
  <si>
    <t>871 sqft</t>
  </si>
  <si>
    <t>RM 960,000</t>
  </si>
  <si>
    <t>1,488 sqft</t>
  </si>
  <si>
    <t>1,065 sqft</t>
  </si>
  <si>
    <t>3,709 sqft</t>
  </si>
  <si>
    <t>Serviced Residence (EndLot)</t>
  </si>
  <si>
    <t>RM 2,380,000</t>
  </si>
  <si>
    <t>2,315 sqft</t>
  </si>
  <si>
    <t>RM 1,210,000</t>
  </si>
  <si>
    <t>1,195 sqft</t>
  </si>
  <si>
    <t>RM 6,300,000</t>
  </si>
  <si>
    <t>RM 240,000</t>
  </si>
  <si>
    <t>850 sqft</t>
  </si>
  <si>
    <t>751 sqft</t>
  </si>
  <si>
    <t>1,350 sqft</t>
  </si>
  <si>
    <t>RM 6,380,000</t>
  </si>
  <si>
    <t>RM 676,775</t>
  </si>
  <si>
    <t>1,265 sqft</t>
  </si>
  <si>
    <t>RM 2,280,000</t>
  </si>
  <si>
    <t>RM 1,750,000</t>
  </si>
  <si>
    <t>2,400 sqft</t>
  </si>
  <si>
    <t>RM 3,380,000</t>
  </si>
  <si>
    <t>4050 sqft</t>
  </si>
  <si>
    <t>RM 1,600,000</t>
  </si>
  <si>
    <t>1,878 sqft</t>
  </si>
  <si>
    <t>RM 1,291,000</t>
  </si>
  <si>
    <t>2,069 sqft</t>
  </si>
  <si>
    <t>RM 880,000</t>
  </si>
  <si>
    <t>710 sqft</t>
  </si>
  <si>
    <t>RM 655,000</t>
  </si>
  <si>
    <t>1,094 sqft</t>
  </si>
  <si>
    <t>RM 2,150,000</t>
  </si>
  <si>
    <t>2,700 sqft</t>
  </si>
  <si>
    <t>RM 7,975,250</t>
  </si>
  <si>
    <t>2,975 sqft</t>
  </si>
  <si>
    <t>RM 1,238,000</t>
  </si>
  <si>
    <t>823 sqft</t>
  </si>
  <si>
    <t>2,153 sqft</t>
  </si>
  <si>
    <t>777 sqft</t>
  </si>
  <si>
    <t>RM 990,000</t>
  </si>
  <si>
    <t>RM 3,960,000</t>
  </si>
  <si>
    <t>RM 5,460,000</t>
  </si>
  <si>
    <t>RM 2,050,000</t>
  </si>
  <si>
    <t>RM 1,121,800</t>
  </si>
  <si>
    <t>RM 1,506,300</t>
  </si>
  <si>
    <t>1,020 sqft</t>
  </si>
  <si>
    <t>RM 1,530,000</t>
  </si>
  <si>
    <t>2,095 sqft</t>
  </si>
  <si>
    <t>Ampang, Kuala Lumpur</t>
  </si>
  <si>
    <t>RM 3,680,000</t>
  </si>
  <si>
    <t>6300 sqft</t>
  </si>
  <si>
    <t>2,906 sqft</t>
  </si>
  <si>
    <t>Sri Hartamas, Kuala Lumpur</t>
  </si>
  <si>
    <t>RM 14,800,000</t>
  </si>
  <si>
    <t>8611 sqft</t>
  </si>
  <si>
    <t>1,917 sqft</t>
  </si>
  <si>
    <t>RM 1,158,200</t>
  </si>
  <si>
    <t>Klcc, Kuala Lumpur</t>
  </si>
  <si>
    <t>RM 1,200,019</t>
  </si>
  <si>
    <t>577 sqft</t>
  </si>
  <si>
    <t>5320 sqft</t>
  </si>
  <si>
    <t>Bukit Kiara, Kuala Lumpur</t>
  </si>
  <si>
    <t>RM 4,988,888</t>
  </si>
  <si>
    <t>2040 sqft</t>
  </si>
  <si>
    <t>RM 1,999,000</t>
  </si>
  <si>
    <t>1,271 sqft</t>
  </si>
  <si>
    <t>RM 3,700,000</t>
  </si>
  <si>
    <t>RM 1,420,000</t>
  </si>
  <si>
    <t>1,499 sqft</t>
  </si>
  <si>
    <t>1,832 sqft</t>
  </si>
  <si>
    <t>4-sty Terrace/Link House (Intermediate)</t>
  </si>
  <si>
    <t>RM 2,210,000</t>
  </si>
  <si>
    <t>1,502 sqft</t>
  </si>
  <si>
    <t>3897 sqft</t>
  </si>
  <si>
    <t>RM 2,230,000</t>
  </si>
  <si>
    <t>2,973 sqft</t>
  </si>
  <si>
    <t>RM 1,139,000</t>
  </si>
  <si>
    <t>RM 2,930,000</t>
  </si>
  <si>
    <t>1,114 sqft</t>
  </si>
  <si>
    <t>RM 1,580,000</t>
  </si>
  <si>
    <t>1,900 sqft</t>
  </si>
  <si>
    <t>RM 1,620,000</t>
  </si>
  <si>
    <t>1,194 sqft</t>
  </si>
  <si>
    <t>1,367 sqft</t>
  </si>
  <si>
    <t>RM 8,000,000</t>
  </si>
  <si>
    <t>10600 sqft</t>
  </si>
  <si>
    <t>7880 sqft</t>
  </si>
  <si>
    <t>RM 2,750,000</t>
  </si>
  <si>
    <t>1958 sqft</t>
  </si>
  <si>
    <t>1,400 sqft</t>
  </si>
  <si>
    <t>RM 1,730,000</t>
  </si>
  <si>
    <t>1,690 sqft</t>
  </si>
  <si>
    <t>1,346 sqft</t>
  </si>
  <si>
    <t>RM 2,800,000</t>
  </si>
  <si>
    <t>1302 sqft</t>
  </si>
  <si>
    <t>RM 3,280,000</t>
  </si>
  <si>
    <t>3200 sqft</t>
  </si>
  <si>
    <t>RM 5,500,000</t>
  </si>
  <si>
    <t>1,507 sqft</t>
  </si>
  <si>
    <t>2,300 sqft</t>
  </si>
  <si>
    <t>RM 2,950,000</t>
  </si>
  <si>
    <t>2,674 sqft</t>
  </si>
  <si>
    <t>RM 3,090,000</t>
  </si>
  <si>
    <t>Semi-detached House (Corner)</t>
  </si>
  <si>
    <t>5850 sqft</t>
  </si>
  <si>
    <t>RM 1,230,000</t>
  </si>
  <si>
    <t>1,378 sqft</t>
  </si>
  <si>
    <t>950 sqft</t>
  </si>
  <si>
    <t>1,303 sqft</t>
  </si>
  <si>
    <t>1364 sqft</t>
  </si>
  <si>
    <t>Townhouse (Intermediate)</t>
  </si>
  <si>
    <t>1320 sqft</t>
  </si>
  <si>
    <t>5628 sqft</t>
  </si>
  <si>
    <t>RM 5,900,000</t>
  </si>
  <si>
    <t>4,000 sqft</t>
  </si>
  <si>
    <t>RM 3,900,000</t>
  </si>
  <si>
    <t>1,636 sqft</t>
  </si>
  <si>
    <t>RM 1,240,000</t>
  </si>
  <si>
    <t>RM 438,000</t>
  </si>
  <si>
    <t>Apartment (Corner)</t>
  </si>
  <si>
    <t>1,018 sqft</t>
  </si>
  <si>
    <t>900 sqft</t>
  </si>
  <si>
    <t>Setiawangsa, Kuala Lumpur</t>
  </si>
  <si>
    <t>RM 590,000</t>
  </si>
  <si>
    <t>1,196 sqft</t>
  </si>
  <si>
    <t>RM 11,394,000</t>
  </si>
  <si>
    <t>RM 380,000</t>
  </si>
  <si>
    <t>RM 1,198,000</t>
  </si>
  <si>
    <t>764 sqft</t>
  </si>
  <si>
    <t>RM 12,000,000</t>
  </si>
  <si>
    <t>11500 sqft</t>
  </si>
  <si>
    <t>OUG, Kuala Lumpur</t>
  </si>
  <si>
    <t>12722 sqft</t>
  </si>
  <si>
    <t>RM 1,340,000</t>
  </si>
  <si>
    <t>1930 sqft</t>
  </si>
  <si>
    <t>1,055 sqft</t>
  </si>
  <si>
    <t>RM 320,000</t>
  </si>
  <si>
    <t>646sf~1001sf sqft</t>
  </si>
  <si>
    <t>3,216 sqft</t>
  </si>
  <si>
    <t>RM 6,000,000</t>
  </si>
  <si>
    <t>4,157 sqft</t>
  </si>
  <si>
    <t>RM 1,090,000</t>
  </si>
  <si>
    <t>RM 1,330,000</t>
  </si>
  <si>
    <t>RM 1,613,300</t>
  </si>
  <si>
    <t>2,336 sqft</t>
  </si>
  <si>
    <t>RM 2,440,000</t>
  </si>
  <si>
    <t>RM 5,000,000</t>
  </si>
  <si>
    <t>7700 sqft</t>
  </si>
  <si>
    <t>RM 7,300,000</t>
  </si>
  <si>
    <t>7300 sqft</t>
  </si>
  <si>
    <t>RM 3,200,000</t>
  </si>
  <si>
    <t>RM 783,990</t>
  </si>
  <si>
    <t>RM 495,000</t>
  </si>
  <si>
    <t>560 sqft</t>
  </si>
  <si>
    <t>Chan Sow Lin, Kuala Lumpur</t>
  </si>
  <si>
    <t>RM 569,200</t>
  </si>
  <si>
    <t>888 sqft</t>
  </si>
  <si>
    <t>RM 439,600</t>
  </si>
  <si>
    <t>850sf~1000sf sqft</t>
  </si>
  <si>
    <t>RM 425,000</t>
  </si>
  <si>
    <t>1087 sqft</t>
  </si>
  <si>
    <t>RM 10,000,000</t>
  </si>
  <si>
    <t>6,913 sqft</t>
  </si>
  <si>
    <t>22&amp;#8217;x100&amp;#8217 sqft</t>
  </si>
  <si>
    <t>850-1000 sqft</t>
  </si>
  <si>
    <t>RM 6,670,000</t>
  </si>
  <si>
    <t>4,771 sqft</t>
  </si>
  <si>
    <t>1,590 sqft</t>
  </si>
  <si>
    <t>RM 618,000</t>
  </si>
  <si>
    <t>RM 1,518,000</t>
  </si>
  <si>
    <t>2,648 sqft</t>
  </si>
  <si>
    <t>RM 2,220,000</t>
  </si>
  <si>
    <t>1725 sqft</t>
  </si>
  <si>
    <t>11676 sqft</t>
  </si>
  <si>
    <t>2,535 sqft</t>
  </si>
  <si>
    <t>RM 600,000</t>
  </si>
  <si>
    <t>1025 sqft</t>
  </si>
  <si>
    <t>RM 4,130,000</t>
  </si>
  <si>
    <t>1,873 sqft</t>
  </si>
  <si>
    <t>RM 5,149,700</t>
  </si>
  <si>
    <t>2,982 sqft</t>
  </si>
  <si>
    <t>RM 5,129,000</t>
  </si>
  <si>
    <t>3,143 sqft</t>
  </si>
  <si>
    <t>RM 597,000</t>
  </si>
  <si>
    <t>4,025 sqft</t>
  </si>
  <si>
    <t>RM 6,900,000</t>
  </si>
  <si>
    <t>4,945 sqft</t>
  </si>
  <si>
    <t>RM 660,000</t>
  </si>
  <si>
    <t>992 sqft</t>
  </si>
  <si>
    <t>RM 3,125,000</t>
  </si>
  <si>
    <t>1,421 sqft</t>
  </si>
  <si>
    <t>RM 1,833,000</t>
  </si>
  <si>
    <t>Bandar Menjalara, Kuala Lumpur</t>
  </si>
  <si>
    <t>RM 888,000</t>
  </si>
  <si>
    <t>RM 2,999,000</t>
  </si>
  <si>
    <t>721 sqft</t>
  </si>
  <si>
    <t>RM 6,842,500</t>
  </si>
  <si>
    <t>RM 8,476,050</t>
  </si>
  <si>
    <t>5,137 sqft</t>
  </si>
  <si>
    <t>RM 14,000,000</t>
  </si>
  <si>
    <t>9124 sqft</t>
  </si>
  <si>
    <t>RM 1,415,000</t>
  </si>
  <si>
    <t>RM 12,800,000</t>
  </si>
  <si>
    <t>14380 sqft</t>
  </si>
  <si>
    <t>12000 sqft</t>
  </si>
  <si>
    <t>1,701 sqft</t>
  </si>
  <si>
    <t>1,103 sqft</t>
  </si>
  <si>
    <t>RM 8,280,000</t>
  </si>
  <si>
    <t>RM 3,690,000</t>
  </si>
  <si>
    <t>3658 sqft</t>
  </si>
  <si>
    <t>RM 950,000</t>
  </si>
  <si>
    <t>5337 sqft</t>
  </si>
  <si>
    <t>RM 9,960,000</t>
  </si>
  <si>
    <t>RM 6,660,000</t>
  </si>
  <si>
    <t>RM 628,000</t>
  </si>
  <si>
    <t>1,150 sqft</t>
  </si>
  <si>
    <t>RM 1,590,000</t>
  </si>
  <si>
    <t>RM 428,000</t>
  </si>
  <si>
    <t>918 sqft</t>
  </si>
  <si>
    <t>KL Eco City, Kuala Lumpur</t>
  </si>
  <si>
    <t>969 sqft</t>
  </si>
  <si>
    <t>RM 2,250,000</t>
  </si>
  <si>
    <t>2440 sqft</t>
  </si>
  <si>
    <t>8300 sqft</t>
  </si>
  <si>
    <t>RM 1,890,000</t>
  </si>
  <si>
    <t>RM 815,000</t>
  </si>
  <si>
    <t>RM 7,500,000</t>
  </si>
  <si>
    <t>867 sqft</t>
  </si>
  <si>
    <t>3,082 sqft</t>
  </si>
  <si>
    <t>RM 640,000</t>
  </si>
  <si>
    <t>RM 840,000</t>
  </si>
  <si>
    <t>1,119 sqft</t>
  </si>
  <si>
    <t>3,478 sqft</t>
  </si>
  <si>
    <t>1,444 sqft</t>
  </si>
  <si>
    <t>2,426 sqft</t>
  </si>
  <si>
    <t>5446 sqft</t>
  </si>
  <si>
    <t>RM 28,000,000</t>
  </si>
  <si>
    <t>26000 sqft</t>
  </si>
  <si>
    <t>RM 770,000</t>
  </si>
  <si>
    <t>1,186 sqft</t>
  </si>
  <si>
    <t>5000 sqft</t>
  </si>
  <si>
    <t>RM 870,000</t>
  </si>
  <si>
    <t>RM 7,600,000</t>
  </si>
  <si>
    <t>7750 sqft</t>
  </si>
  <si>
    <t>RM 720,000</t>
  </si>
  <si>
    <t>1,577 sqft</t>
  </si>
  <si>
    <t>RM 928,000</t>
  </si>
  <si>
    <t>4080 sqft</t>
  </si>
  <si>
    <t>RM 360,000</t>
  </si>
  <si>
    <t>1,088 sqft</t>
  </si>
  <si>
    <t>RM 830,000</t>
  </si>
  <si>
    <t>473 sqft</t>
  </si>
  <si>
    <t>RM 868,000</t>
  </si>
  <si>
    <t>RM 1,865,000</t>
  </si>
  <si>
    <t>RM 1,308,000</t>
  </si>
  <si>
    <t>753 sqft</t>
  </si>
  <si>
    <t>RM 1,760,000</t>
  </si>
  <si>
    <t>RM 568,000</t>
  </si>
  <si>
    <t>RM 1,020,000</t>
  </si>
  <si>
    <t>813 sqft</t>
  </si>
  <si>
    <t>RM 1,099,000</t>
  </si>
  <si>
    <t>833 sqft</t>
  </si>
  <si>
    <t>910 sqft</t>
  </si>
  <si>
    <t>2,707 sqft</t>
  </si>
  <si>
    <t>RM 2,550,000</t>
  </si>
  <si>
    <t>1,573 sqft</t>
  </si>
  <si>
    <t>RM 980,000</t>
  </si>
  <si>
    <t>RM 2,650,000</t>
  </si>
  <si>
    <t>2,077 sqft</t>
  </si>
  <si>
    <t>RM 2,889,000</t>
  </si>
  <si>
    <t>1,163 sqft</t>
  </si>
  <si>
    <t>RM 6,220,000</t>
  </si>
  <si>
    <t>4,327 sqft</t>
  </si>
  <si>
    <t>1,411 sqft</t>
  </si>
  <si>
    <t>RM 916,000</t>
  </si>
  <si>
    <t>3,833 sqft</t>
  </si>
  <si>
    <t>Residential Land</t>
  </si>
  <si>
    <t>100000 sqft</t>
  </si>
  <si>
    <t>3282 sqft</t>
  </si>
  <si>
    <t>9670 sqft</t>
  </si>
  <si>
    <t>RM 2,780,000</t>
  </si>
  <si>
    <t>638 sqft</t>
  </si>
  <si>
    <t>RM 2,434,900</t>
  </si>
  <si>
    <t>1873 sqft</t>
  </si>
  <si>
    <t>RM 535,000</t>
  </si>
  <si>
    <t>762 sqft</t>
  </si>
  <si>
    <t>RM 6,400,000</t>
  </si>
  <si>
    <t>2,013 sqft</t>
  </si>
  <si>
    <t>RM 2,590,000</t>
  </si>
  <si>
    <t>4640 sqft</t>
  </si>
  <si>
    <t>RM 1,348,000</t>
  </si>
  <si>
    <t>462 sqft</t>
  </si>
  <si>
    <t>2,201 sqft</t>
  </si>
  <si>
    <t>811 sqft</t>
  </si>
  <si>
    <t>618 sqft</t>
  </si>
  <si>
    <t>RM 3,166,000</t>
  </si>
  <si>
    <t>1,423 sqft</t>
  </si>
  <si>
    <t>RM 370,000</t>
  </si>
  <si>
    <t>Sunway SPK, Kuala Lumpur</t>
  </si>
  <si>
    <t>RM 6,700,000</t>
  </si>
  <si>
    <t>RM 6,600,000</t>
  </si>
  <si>
    <t>RM 7,400,000</t>
  </si>
  <si>
    <t>8000 sqft</t>
  </si>
  <si>
    <t>2970 sqft</t>
  </si>
  <si>
    <t>7416 sqft</t>
  </si>
  <si>
    <t>RM 1,288,972</t>
  </si>
  <si>
    <t>1,738 sqft</t>
  </si>
  <si>
    <t>RM 8,400,000</t>
  </si>
  <si>
    <t>RM 410,000</t>
  </si>
  <si>
    <t>885 sqft</t>
  </si>
  <si>
    <t>RM 3,360,000</t>
  </si>
  <si>
    <t>RM 1,770,000</t>
  </si>
  <si>
    <t>RM 1,849,000</t>
  </si>
  <si>
    <t>RM 1,860,000</t>
  </si>
  <si>
    <t>2,070 sqft</t>
  </si>
  <si>
    <t>Pantai, Kuala Lumpur</t>
  </si>
  <si>
    <t>RM 570,000</t>
  </si>
  <si>
    <t>1200 sqft</t>
  </si>
  <si>
    <t>RM 1,880,000</t>
  </si>
  <si>
    <t>RM 1,685,000</t>
  </si>
  <si>
    <t>2,038 sqft</t>
  </si>
  <si>
    <t>RM 550,000</t>
  </si>
  <si>
    <t>1,073 sqft</t>
  </si>
  <si>
    <t>1.5-sty Terrace/Link House (Intermediate)</t>
  </si>
  <si>
    <t>1300 sqft</t>
  </si>
  <si>
    <t>1870 sqft</t>
  </si>
  <si>
    <t>RM 2,790,000</t>
  </si>
  <si>
    <t>2200 sqft</t>
  </si>
  <si>
    <t>497 sqft</t>
  </si>
  <si>
    <t>4,186 sqft</t>
  </si>
  <si>
    <t>RM 2,044,800</t>
  </si>
  <si>
    <t>912 sqft</t>
  </si>
  <si>
    <t>1,700 sqft</t>
  </si>
  <si>
    <t>3,300 sqft</t>
  </si>
  <si>
    <t>RM 2,340,000</t>
  </si>
  <si>
    <t>0 sqft</t>
  </si>
  <si>
    <t>RM 1,698,000</t>
  </si>
  <si>
    <t>ADIVA Desa ParkCity, Kuala Lumpur</t>
  </si>
  <si>
    <t>1,523 sqft</t>
  </si>
  <si>
    <t>RM 565,000</t>
  </si>
  <si>
    <t>1,100 sqft</t>
  </si>
  <si>
    <t>2,638 sqft</t>
  </si>
  <si>
    <t>Semi-detached House (EndLot)</t>
  </si>
  <si>
    <t>3670 sqft</t>
  </si>
  <si>
    <t>907 sqft</t>
  </si>
  <si>
    <t>RM 5,999,000</t>
  </si>
  <si>
    <t>3,289 sqft</t>
  </si>
  <si>
    <t>2,128 sqft</t>
  </si>
  <si>
    <t>1,072 sqft</t>
  </si>
  <si>
    <t>2,111 sqft</t>
  </si>
  <si>
    <t>RM 8,300,000</t>
  </si>
  <si>
    <t>6103 sqft</t>
  </si>
  <si>
    <t>5200 sqft</t>
  </si>
  <si>
    <t>1,000 sqft</t>
  </si>
  <si>
    <t>RM 4,756,000</t>
  </si>
  <si>
    <t>RM 3,580,000</t>
  </si>
  <si>
    <t>RM 2,270,000</t>
  </si>
  <si>
    <t>RM 375,000</t>
  </si>
  <si>
    <t>743 sqft</t>
  </si>
  <si>
    <t>452 sqft</t>
  </si>
  <si>
    <t>RM 970,000</t>
  </si>
  <si>
    <t>603 sqft</t>
  </si>
  <si>
    <t>RM 4,250,000</t>
  </si>
  <si>
    <t>1,888 sqft</t>
  </si>
  <si>
    <t>RM 520,000</t>
  </si>
  <si>
    <t>1,450 sqft</t>
  </si>
  <si>
    <t>RM 480,000</t>
  </si>
  <si>
    <t>1,582 sqft</t>
  </si>
  <si>
    <t>RM 1,065,140</t>
  </si>
  <si>
    <t>1,025 sqft</t>
  </si>
  <si>
    <t>RM 1,299,000</t>
  </si>
  <si>
    <t>RM 2,390,000</t>
  </si>
  <si>
    <t>3,043 sqft</t>
  </si>
  <si>
    <t>RM 14,500,000</t>
  </si>
  <si>
    <t>8600 sqft</t>
  </si>
  <si>
    <t>RM 4,718,680</t>
  </si>
  <si>
    <t>3,004 sqft</t>
  </si>
  <si>
    <t>6507 sqft</t>
  </si>
  <si>
    <t>RM 9,900,000</t>
  </si>
  <si>
    <t>8700 sqft</t>
  </si>
  <si>
    <t>4800 sqft</t>
  </si>
  <si>
    <t>1,012 sqft</t>
  </si>
  <si>
    <t>3040 sqft</t>
  </si>
  <si>
    <t>1615 sqft</t>
  </si>
  <si>
    <t>RM 18,000,000</t>
  </si>
  <si>
    <t>15000 sqft</t>
  </si>
  <si>
    <t>RM 2,688,888</t>
  </si>
  <si>
    <t>4,069 sqft</t>
  </si>
  <si>
    <t>RM 8,200,000</t>
  </si>
  <si>
    <t>8,000 sqft</t>
  </si>
  <si>
    <t>7100 sqft</t>
  </si>
  <si>
    <t>775 sqft</t>
  </si>
  <si>
    <t>RM 3,688,000</t>
  </si>
  <si>
    <t>4.5-sty Terrace/Link House (Intermediate)</t>
  </si>
  <si>
    <t>1367 sqft</t>
  </si>
  <si>
    <t>RM 2,680,000</t>
  </si>
  <si>
    <t>2080 sqft</t>
  </si>
  <si>
    <t>849 sqft</t>
  </si>
  <si>
    <t>Condominium (Penthouse)</t>
  </si>
  <si>
    <t>6,900 sqft</t>
  </si>
  <si>
    <t>1,170 sqft</t>
  </si>
  <si>
    <t>1,430 sqft</t>
  </si>
  <si>
    <t>RM 9,600,000</t>
  </si>
  <si>
    <t>7600 sqft</t>
  </si>
  <si>
    <t>RM 978,458</t>
  </si>
  <si>
    <t>562 sqft</t>
  </si>
  <si>
    <t>RM 2,285,000</t>
  </si>
  <si>
    <t>2,874 sqft</t>
  </si>
  <si>
    <t>2.5-sty Terrace/Link House (EndLot)</t>
  </si>
  <si>
    <t>2170 sqft</t>
  </si>
  <si>
    <t>RM 363,000</t>
  </si>
  <si>
    <t>RM 1,430,000</t>
  </si>
  <si>
    <t>RM 1,147,000</t>
  </si>
  <si>
    <t>RM 645,000</t>
  </si>
  <si>
    <t>RM 3,560,000</t>
  </si>
  <si>
    <t>3690 sqft</t>
  </si>
  <si>
    <t>RM 2,290,000</t>
  </si>
  <si>
    <t>RM 1,930,000</t>
  </si>
  <si>
    <t>16000 sqft</t>
  </si>
  <si>
    <t>1,580 sqft</t>
  </si>
  <si>
    <t>RM 3,354,000</t>
  </si>
  <si>
    <t>1,063 sqft</t>
  </si>
  <si>
    <t>RM 938,000</t>
  </si>
  <si>
    <t>815 sqft</t>
  </si>
  <si>
    <t>RM 2,981,550</t>
  </si>
  <si>
    <t>1,509 sqft</t>
  </si>
  <si>
    <t>RM 1,377,000</t>
  </si>
  <si>
    <t>RM 1,621,000</t>
  </si>
  <si>
    <t>1,031 sqft</t>
  </si>
  <si>
    <t>RM 1,245,000</t>
  </si>
  <si>
    <t>RM 4,958,000</t>
  </si>
  <si>
    <t>2,615 sqft</t>
  </si>
  <si>
    <t>1,426 sqft</t>
  </si>
  <si>
    <t>RM 2,688,800</t>
  </si>
  <si>
    <t>2,593 sqft</t>
  </si>
  <si>
    <t>RM 3,291,600</t>
  </si>
  <si>
    <t>1,688 sqft</t>
  </si>
  <si>
    <t>RM 1,198,800</t>
  </si>
  <si>
    <t>636 sqft</t>
  </si>
  <si>
    <t>RM 1,840,000</t>
  </si>
  <si>
    <t>2,694 sqft</t>
  </si>
  <si>
    <t>RM 2,449,440</t>
  </si>
  <si>
    <t>2,916 sqft</t>
  </si>
  <si>
    <t>RM 2,398,000</t>
  </si>
  <si>
    <t>RM 5,800,000</t>
  </si>
  <si>
    <t>6600 sqft</t>
  </si>
  <si>
    <t>RM 1,690,000</t>
  </si>
  <si>
    <t>1,500 sqft</t>
  </si>
  <si>
    <t>RM 2,126,000</t>
  </si>
  <si>
    <t>5,632 sqft</t>
  </si>
  <si>
    <t>3254 sqft</t>
  </si>
  <si>
    <t>RM 2,890,000</t>
  </si>
  <si>
    <t>633 sqft</t>
  </si>
  <si>
    <t>RM 418,000</t>
  </si>
  <si>
    <t>RM 318,000</t>
  </si>
  <si>
    <t>970 sqft</t>
  </si>
  <si>
    <t>RM 690,000</t>
  </si>
  <si>
    <t>8100 sqft</t>
  </si>
  <si>
    <t>9700 sqft</t>
  </si>
  <si>
    <t>RM 10,500,000</t>
  </si>
  <si>
    <t>9400 sqft</t>
  </si>
  <si>
    <t>4000 sqft</t>
  </si>
  <si>
    <t>RM 1,068,000</t>
  </si>
  <si>
    <t>RM 3,790,000</t>
  </si>
  <si>
    <t>3500 sqft</t>
  </si>
  <si>
    <t>RM 2,370,000</t>
  </si>
  <si>
    <t>RM 2,330,000</t>
  </si>
  <si>
    <t>2,073 sqft</t>
  </si>
  <si>
    <t>1,404 sqft</t>
  </si>
  <si>
    <t>1,394 sqft</t>
  </si>
  <si>
    <t>RM 1,637,500</t>
  </si>
  <si>
    <t>RM 669,000</t>
  </si>
  <si>
    <t>RM 2,895,000</t>
  </si>
  <si>
    <t>RM 945,000</t>
  </si>
  <si>
    <t>711 sqft</t>
  </si>
  <si>
    <t>3400 sqft</t>
  </si>
  <si>
    <t>RM 2,670,000</t>
  </si>
  <si>
    <t>RM 908,000</t>
  </si>
  <si>
    <t>873 sqft</t>
  </si>
  <si>
    <t>RM 5,400,000</t>
  </si>
  <si>
    <t>7318 sqft</t>
  </si>
  <si>
    <t>RM 664,000</t>
  </si>
  <si>
    <t>1,260 sqft</t>
  </si>
  <si>
    <t>RM 609,000</t>
  </si>
  <si>
    <t>RM 768,000</t>
  </si>
  <si>
    <t>546 sqft</t>
  </si>
  <si>
    <t>2,501 sqft</t>
  </si>
  <si>
    <t>1,851 sqft</t>
  </si>
  <si>
    <t>RM 450,000</t>
  </si>
  <si>
    <t>RM 3,843,000</t>
  </si>
  <si>
    <t>1,098 sqft</t>
  </si>
  <si>
    <t>RM 7,000,000</t>
  </si>
  <si>
    <t>6846 sqft</t>
  </si>
  <si>
    <t>13041 sqft</t>
  </si>
  <si>
    <t>RM 1,061,100</t>
  </si>
  <si>
    <t>786 sqft</t>
  </si>
  <si>
    <t>RM 485,000</t>
  </si>
  <si>
    <t>RM 1,160,000</t>
  </si>
  <si>
    <t>RM 3,550,000</t>
  </si>
  <si>
    <t>932 sqft</t>
  </si>
  <si>
    <t>RM 710,000</t>
  </si>
  <si>
    <t>676 sqft</t>
  </si>
  <si>
    <t>RM 1,174,338</t>
  </si>
  <si>
    <t>2,266 sqft</t>
  </si>
  <si>
    <t>RM 648,888</t>
  </si>
  <si>
    <t>3060 sqft</t>
  </si>
  <si>
    <t>2232 sqft</t>
  </si>
  <si>
    <t>RM 1,049,888</t>
  </si>
  <si>
    <t>858 sqft</t>
  </si>
  <si>
    <t>RM 3,890,000</t>
  </si>
  <si>
    <t>RM 1,470,000</t>
  </si>
  <si>
    <t>2100 sqft</t>
  </si>
  <si>
    <t>RM 7,612,600</t>
  </si>
  <si>
    <t>4,478 sqft</t>
  </si>
  <si>
    <t>RM 738,000</t>
  </si>
  <si>
    <t>1,092 sqft</t>
  </si>
  <si>
    <t>RM 3,650,000</t>
  </si>
  <si>
    <t>RM 2,990,000</t>
  </si>
  <si>
    <t>3315 sqft</t>
  </si>
  <si>
    <t>RM 715,000</t>
  </si>
  <si>
    <t>750 sqft</t>
  </si>
  <si>
    <t>1,637 sqft</t>
  </si>
  <si>
    <t>3,401 sqft</t>
  </si>
  <si>
    <t>2800 sqft</t>
  </si>
  <si>
    <t>3550 sqft</t>
  </si>
  <si>
    <t>5+1</t>
  </si>
  <si>
    <t>624 sqft</t>
  </si>
  <si>
    <t>1,270 sqft</t>
  </si>
  <si>
    <t>RM 2,450,000</t>
  </si>
  <si>
    <t>9127 sqft</t>
  </si>
  <si>
    <t>3,541 sqft</t>
  </si>
  <si>
    <t>RM 11,800,000</t>
  </si>
  <si>
    <t>8622 sqft</t>
  </si>
  <si>
    <t>RM 940,000</t>
  </si>
  <si>
    <t>1,148 sqft</t>
  </si>
  <si>
    <t>Serviced Residence (SOHO)</t>
  </si>
  <si>
    <t>496 sqft</t>
  </si>
  <si>
    <t>RM 4,300,000</t>
  </si>
  <si>
    <t>5177 sqft</t>
  </si>
  <si>
    <t>RM 4,680,000</t>
  </si>
  <si>
    <t>3800 sqft</t>
  </si>
  <si>
    <t>RM 2,761,000</t>
  </si>
  <si>
    <t>5317 sqft</t>
  </si>
  <si>
    <t>RM 528,000</t>
  </si>
  <si>
    <t>960 sqft</t>
  </si>
  <si>
    <t>635 sqft</t>
  </si>
  <si>
    <t>RM 1,668,000</t>
  </si>
  <si>
    <t>RM 415,000</t>
  </si>
  <si>
    <t>999 sqft</t>
  </si>
  <si>
    <t>RM 730,000</t>
  </si>
  <si>
    <t>935 sqft</t>
  </si>
  <si>
    <t>RM 498,000</t>
  </si>
  <si>
    <t>RM 860,000</t>
  </si>
  <si>
    <t>933 sqft</t>
  </si>
  <si>
    <t>1,519 sqft</t>
  </si>
  <si>
    <t>1,259 sqft</t>
  </si>
  <si>
    <t>RM 3,609,950</t>
  </si>
  <si>
    <t>600 sqft</t>
  </si>
  <si>
    <t>RM 1,399,000</t>
  </si>
  <si>
    <t>RM 848,000</t>
  </si>
  <si>
    <t>926 sqft</t>
  </si>
  <si>
    <t>RM 695,000</t>
  </si>
  <si>
    <t>RM 688,000</t>
  </si>
  <si>
    <t>RM 680,000</t>
  </si>
  <si>
    <t>RM 430,000</t>
  </si>
  <si>
    <t>RM 5,200,000</t>
  </si>
  <si>
    <t>12250 sqft</t>
  </si>
  <si>
    <t>RM 285,000</t>
  </si>
  <si>
    <t>748 sqft</t>
  </si>
  <si>
    <t>RM 488,000</t>
  </si>
  <si>
    <t>RM 400,000</t>
  </si>
  <si>
    <t>920 sqft</t>
  </si>
  <si>
    <t>RM 543,353</t>
  </si>
  <si>
    <t>667 sqft</t>
  </si>
  <si>
    <t>RM 1,800</t>
  </si>
  <si>
    <t>493 sqft</t>
  </si>
  <si>
    <t>1,079 sqft</t>
  </si>
  <si>
    <t>1,208 sqft</t>
  </si>
  <si>
    <t>RM 440,000</t>
  </si>
  <si>
    <t>RM 1,120,000</t>
  </si>
  <si>
    <t>RM 2,253,000</t>
  </si>
  <si>
    <t>RM 3,270,600</t>
  </si>
  <si>
    <t>3,671 sqft</t>
  </si>
  <si>
    <t>RM 1,660,000</t>
  </si>
  <si>
    <t>3,729 sqft</t>
  </si>
  <si>
    <t>10345 sqft</t>
  </si>
  <si>
    <t>4,723 sqft</t>
  </si>
  <si>
    <t>RM 2,980,000</t>
  </si>
  <si>
    <t>3,668 sqft</t>
  </si>
  <si>
    <t>4,450 sqft</t>
  </si>
  <si>
    <t>RM 4,467,122</t>
  </si>
  <si>
    <t>4,422 sqft</t>
  </si>
  <si>
    <t>RM 5,344,829</t>
  </si>
  <si>
    <t>5,315 sqft</t>
  </si>
  <si>
    <t>2262 sqft</t>
  </si>
  <si>
    <t>RM 3,484,600</t>
  </si>
  <si>
    <t>2125 sqft</t>
  </si>
  <si>
    <t>1,323 sqft</t>
  </si>
  <si>
    <t>1,300 sqft</t>
  </si>
  <si>
    <t>1,680 sqft</t>
  </si>
  <si>
    <t>1,518 sqft</t>
  </si>
  <si>
    <t>3,303 sqft</t>
  </si>
  <si>
    <t>1,205 sqft</t>
  </si>
  <si>
    <t>RM 398,000</t>
  </si>
  <si>
    <t>1,027 sqft</t>
  </si>
  <si>
    <t>3,412 sqft</t>
  </si>
  <si>
    <t>Jalan Ipoh, Kuala Lumpur</t>
  </si>
  <si>
    <t>RM 561,100</t>
  </si>
  <si>
    <t>1,879 sqft</t>
  </si>
  <si>
    <t>RM 710,550</t>
  </si>
  <si>
    <t>RM 1,818,500</t>
  </si>
  <si>
    <t>RM 486,000</t>
  </si>
  <si>
    <t>945 sqft</t>
  </si>
  <si>
    <t>RM 2,535,300</t>
  </si>
  <si>
    <t>RM 1,804,275</t>
  </si>
  <si>
    <t>1647 sqft</t>
  </si>
  <si>
    <t>2000 sqft</t>
  </si>
  <si>
    <t>1,432 sqft</t>
  </si>
  <si>
    <t>1,173 sqft</t>
  </si>
  <si>
    <t>3,200 sqft</t>
  </si>
  <si>
    <t>4,400 sqft</t>
  </si>
  <si>
    <t>1,800 sqft</t>
  </si>
  <si>
    <t>RM 3,150,000</t>
  </si>
  <si>
    <t>3,650 sqft</t>
  </si>
  <si>
    <t>RM 3,880,000</t>
  </si>
  <si>
    <t>Kuala Lumpur sqft</t>
  </si>
  <si>
    <t>1,448 sqft</t>
  </si>
  <si>
    <t>6800 sqft</t>
  </si>
  <si>
    <t>3,500 sqft</t>
  </si>
  <si>
    <t>RM 6,200,000</t>
  </si>
  <si>
    <t>3.5-sty Terrace/Link House (Corner)</t>
  </si>
  <si>
    <t>6,938 sqft</t>
  </si>
  <si>
    <t>1,324 sqft</t>
  </si>
  <si>
    <t>1,377 sqft</t>
  </si>
  <si>
    <t>1,777 sqft</t>
  </si>
  <si>
    <t>RM 1,170,000</t>
  </si>
  <si>
    <t>RM 1,599,000</t>
  </si>
  <si>
    <t>1,653 sqft</t>
  </si>
  <si>
    <t>RM 2,940,000</t>
  </si>
  <si>
    <t>RM 1,131,760</t>
  </si>
  <si>
    <t>RM 1,138,060</t>
  </si>
  <si>
    <t>2,081 sqft</t>
  </si>
  <si>
    <t>3,197 sqft</t>
  </si>
  <si>
    <t>1,034 sqft</t>
  </si>
  <si>
    <t>RM 7,150,000</t>
  </si>
  <si>
    <t>11,000 sqft</t>
  </si>
  <si>
    <t>RM 4,550,000</t>
  </si>
  <si>
    <t>4,471 sqft</t>
  </si>
  <si>
    <t>2,110 sqft</t>
  </si>
  <si>
    <t>RM 12,350,000</t>
  </si>
  <si>
    <t>19000 sqft</t>
  </si>
  <si>
    <t>RM 5,300,000</t>
  </si>
  <si>
    <t>6,088 sqft</t>
  </si>
  <si>
    <t>RM 5,670,000</t>
  </si>
  <si>
    <t>9000 sqft</t>
  </si>
  <si>
    <t>2,541 sqft</t>
  </si>
  <si>
    <t>RM 1,520,000</t>
  </si>
  <si>
    <t>2,390 sqft</t>
  </si>
  <si>
    <t>RM 989,000</t>
  </si>
  <si>
    <t>1,333 sqft</t>
  </si>
  <si>
    <t>RM 883,000</t>
  </si>
  <si>
    <t>1,093 sqft</t>
  </si>
  <si>
    <t>RM 1,208,000</t>
  </si>
  <si>
    <t>1,535 sqft</t>
  </si>
  <si>
    <t>RM 588,000</t>
  </si>
  <si>
    <t>RM 1,130,000</t>
  </si>
  <si>
    <t>RM 790,000</t>
  </si>
  <si>
    <t>1,852 sqft</t>
  </si>
  <si>
    <t>2,600 sqft</t>
  </si>
  <si>
    <t>1,453 sqft</t>
  </si>
  <si>
    <t>RM 2,350,000</t>
  </si>
  <si>
    <t>RM 8,100,000</t>
  </si>
  <si>
    <t>RM 3,468,000</t>
  </si>
  <si>
    <t>RM 948,888</t>
  </si>
  <si>
    <t>4,500 sqft</t>
  </si>
  <si>
    <t>3,600 sqft</t>
  </si>
  <si>
    <t>2,900 sqft</t>
  </si>
  <si>
    <t>RM 4,690,000</t>
  </si>
  <si>
    <t>6700 sqft</t>
  </si>
  <si>
    <t>Mid Valley City, Kuala Lumpur</t>
  </si>
  <si>
    <t>14000 sqft</t>
  </si>
  <si>
    <t>2,098 sqft</t>
  </si>
  <si>
    <t>3,832 sqft</t>
  </si>
  <si>
    <t>1,445 sqft</t>
  </si>
  <si>
    <t>1,691 sqft</t>
  </si>
  <si>
    <t>RM 4,700,000</t>
  </si>
  <si>
    <t>7678 sqft</t>
  </si>
  <si>
    <t>RM 8,800,000</t>
  </si>
  <si>
    <t>16001 sqft</t>
  </si>
  <si>
    <t>RM 810,000</t>
  </si>
  <si>
    <t>1,237 sqft</t>
  </si>
  <si>
    <t>RM 818,000</t>
  </si>
  <si>
    <t>770 sqft</t>
  </si>
  <si>
    <t>RM 995,000</t>
  </si>
  <si>
    <t>2,100 sqft</t>
  </si>
  <si>
    <t>1,180 sqft</t>
  </si>
  <si>
    <t>RM 845,000</t>
  </si>
  <si>
    <t>1,663 sqft</t>
  </si>
  <si>
    <t>RM 880,900</t>
  </si>
  <si>
    <t>1,373 sqft</t>
  </si>
  <si>
    <t>RM 390,000</t>
  </si>
  <si>
    <t>1,218 sqft</t>
  </si>
  <si>
    <t>1,131 sqft</t>
  </si>
  <si>
    <t>RM 890,000</t>
  </si>
  <si>
    <t>1,578 sqft</t>
  </si>
  <si>
    <t>1614 sqft</t>
  </si>
  <si>
    <t>3570 sqft</t>
  </si>
  <si>
    <t>2550 sqft</t>
  </si>
  <si>
    <t>1400 sqft</t>
  </si>
  <si>
    <t>6200 sqft</t>
  </si>
  <si>
    <t>1540 sqft</t>
  </si>
  <si>
    <t>RM 1,190,000</t>
  </si>
  <si>
    <t>RM 2,388,000</t>
  </si>
  <si>
    <t>RM 2,080,000</t>
  </si>
  <si>
    <t>1,948 sqft</t>
  </si>
  <si>
    <t>1991 sqft</t>
  </si>
  <si>
    <t>672 sqft</t>
  </si>
  <si>
    <t>4635 sqft</t>
  </si>
  <si>
    <t>1,216 sqft</t>
  </si>
  <si>
    <t>RM 555,000</t>
  </si>
  <si>
    <t>1,600 sqft</t>
  </si>
  <si>
    <t>RM 358,000</t>
  </si>
  <si>
    <t>822 sqft</t>
  </si>
  <si>
    <t>RM 1,270,000</t>
  </si>
  <si>
    <t>1,786 sqft</t>
  </si>
  <si>
    <t>10,000 sqft</t>
  </si>
  <si>
    <t>2660 sqft</t>
  </si>
  <si>
    <t>5500 sqft</t>
  </si>
  <si>
    <t>RM 330,000</t>
  </si>
  <si>
    <t>602 sqft</t>
  </si>
  <si>
    <t>3,152 sqft</t>
  </si>
  <si>
    <t>2,552 sqft</t>
  </si>
  <si>
    <t>6,207 sqft</t>
  </si>
  <si>
    <t>1,458 sqft</t>
  </si>
  <si>
    <t>RM 1,490,000</t>
  </si>
  <si>
    <t>1,357 sqft</t>
  </si>
  <si>
    <t>3,228 sqft</t>
  </si>
  <si>
    <t>1,782 sqft</t>
  </si>
  <si>
    <t>4,506 sqft</t>
  </si>
  <si>
    <t>2809 sqft</t>
  </si>
  <si>
    <t>RM 1,390,000</t>
  </si>
  <si>
    <t>1,356 sqft</t>
  </si>
  <si>
    <t>4300 sqft</t>
  </si>
  <si>
    <t>783 sqft</t>
  </si>
  <si>
    <t>1,003 sqft</t>
  </si>
  <si>
    <t>1298 sqft</t>
  </si>
  <si>
    <t>Brickfields, Kuala Lumpur</t>
  </si>
  <si>
    <t>1,120 sqft</t>
  </si>
  <si>
    <t>RM 7,500</t>
  </si>
  <si>
    <t>1,078 sqft</t>
  </si>
  <si>
    <t>1,168 sqft</t>
  </si>
  <si>
    <t>RM 885,000</t>
  </si>
  <si>
    <t>1,330 sqft</t>
  </si>
  <si>
    <t>1,759 sqft</t>
  </si>
  <si>
    <t>RM 760,000</t>
  </si>
  <si>
    <t>1,382 sqft</t>
  </si>
  <si>
    <t>1,909 sqft</t>
  </si>
  <si>
    <t>708 sqft</t>
  </si>
  <si>
    <t>1,449 sqft</t>
  </si>
  <si>
    <t>470 sqft</t>
  </si>
  <si>
    <t>1,906 sqft</t>
  </si>
  <si>
    <t>903 sqft</t>
  </si>
  <si>
    <t>3,800 sqft</t>
  </si>
  <si>
    <t>1,756 sqft</t>
  </si>
  <si>
    <t>RM 2,720,000</t>
  </si>
  <si>
    <t>RM 3,317,400</t>
  </si>
  <si>
    <t>930 sqft</t>
  </si>
  <si>
    <t>RM 1,818,450</t>
  </si>
  <si>
    <t>RM 4,600,000</t>
  </si>
  <si>
    <t>5,429 sqft</t>
  </si>
  <si>
    <t>5,421 sqft</t>
  </si>
  <si>
    <t>453 sqft</t>
  </si>
  <si>
    <t>608 sqft</t>
  </si>
  <si>
    <t>RM 678,000</t>
  </si>
  <si>
    <t>1,067 sqft</t>
  </si>
  <si>
    <t>1,710 sqft</t>
  </si>
  <si>
    <t>RM 1,161,850</t>
  </si>
  <si>
    <t>1,223 sqft</t>
  </si>
  <si>
    <t>1840 sqft</t>
  </si>
  <si>
    <t>2160 sqft</t>
  </si>
  <si>
    <t>1,212 sqft</t>
  </si>
  <si>
    <t>1,712 sqft</t>
  </si>
  <si>
    <t>RM 855,000</t>
  </si>
  <si>
    <t>RM 599,000</t>
  </si>
  <si>
    <t>4500 sqft</t>
  </si>
  <si>
    <t>RM 18,200,000</t>
  </si>
  <si>
    <t>Residential Land (Corner)</t>
  </si>
  <si>
    <t>34928 sqft</t>
  </si>
  <si>
    <t>RM 1,435,000</t>
  </si>
  <si>
    <t>578 sqft</t>
  </si>
  <si>
    <t>1968 sqft</t>
  </si>
  <si>
    <t>1,429 sqft</t>
  </si>
  <si>
    <t>680 sqft</t>
  </si>
  <si>
    <t>1,431 sqft</t>
  </si>
  <si>
    <t>1,102 sqft</t>
  </si>
  <si>
    <t>RM 388,000</t>
  </si>
  <si>
    <t>RM 385,600</t>
  </si>
  <si>
    <t>646~2928 sqft</t>
  </si>
  <si>
    <t>1,336 sqft</t>
  </si>
  <si>
    <t>RM 280,000</t>
  </si>
  <si>
    <t>RM 468,600</t>
  </si>
  <si>
    <t>840~1193sf sqft</t>
  </si>
  <si>
    <t>1003 sqft</t>
  </si>
  <si>
    <t>RM 6,350,000</t>
  </si>
  <si>
    <t>4,058 sqft</t>
  </si>
  <si>
    <t>3542 sqft</t>
  </si>
  <si>
    <t>RM 1,290,000</t>
  </si>
  <si>
    <t>1560 sqft</t>
  </si>
  <si>
    <t>2496 sqft</t>
  </si>
  <si>
    <t>1,278 sqft</t>
  </si>
  <si>
    <t>RM 2,719,000</t>
  </si>
  <si>
    <t>3,317 sqft</t>
  </si>
  <si>
    <t>1,395 sqft</t>
  </si>
  <si>
    <t>6568 sqft</t>
  </si>
  <si>
    <t>3,287 sqft</t>
  </si>
  <si>
    <t>646 sqft</t>
  </si>
  <si>
    <t>RM 474,000</t>
  </si>
  <si>
    <t>840-1195 sqft</t>
  </si>
  <si>
    <t>RM 22,000,000</t>
  </si>
  <si>
    <t>17000 sqft</t>
  </si>
  <si>
    <t>RM 12,500,000</t>
  </si>
  <si>
    <t>Desa Pandan, Kuala Lumpur</t>
  </si>
  <si>
    <t>1,538 sqft</t>
  </si>
  <si>
    <t>1,410 sqft</t>
  </si>
  <si>
    <t>856 sqft</t>
  </si>
  <si>
    <t>807 sqft</t>
  </si>
  <si>
    <t>1,567 sqft</t>
  </si>
  <si>
    <t>1,615 sqft</t>
  </si>
  <si>
    <t>RM 1,285,000</t>
  </si>
  <si>
    <t>1,555 sqft</t>
  </si>
  <si>
    <t>RM 3,350,000</t>
  </si>
  <si>
    <t>4065 sqft</t>
  </si>
  <si>
    <t>1,707 sqft</t>
  </si>
  <si>
    <t>3458 sqft</t>
  </si>
  <si>
    <t>RM 6,950,000</t>
  </si>
  <si>
    <t>RM 6,480,000</t>
  </si>
  <si>
    <t>RM 6,880,000</t>
  </si>
  <si>
    <t>RM 8,480,000</t>
  </si>
  <si>
    <t>RM 465,000</t>
  </si>
  <si>
    <t>RM 3,180,000</t>
  </si>
  <si>
    <t>RM 2,660,000</t>
  </si>
  <si>
    <t>2625 sqft</t>
  </si>
  <si>
    <t>3220 sqft</t>
  </si>
  <si>
    <t>RM 338,000</t>
  </si>
  <si>
    <t>RM 740,000</t>
  </si>
  <si>
    <t>RM 648,000</t>
  </si>
  <si>
    <t>RM 1,999,999</t>
  </si>
  <si>
    <t>2,563 sqft</t>
  </si>
  <si>
    <t>780 sqft</t>
  </si>
  <si>
    <t>1,074 sqft</t>
  </si>
  <si>
    <t>RM 1,288,000</t>
  </si>
  <si>
    <t>800 sqft</t>
  </si>
  <si>
    <t>1,457 sqft</t>
  </si>
  <si>
    <t>4,520 sqft</t>
  </si>
  <si>
    <t>RM 1,496,000</t>
  </si>
  <si>
    <t>RM 1,295,000</t>
  </si>
  <si>
    <t>468 sqft</t>
  </si>
  <si>
    <t>3,285 sqft</t>
  </si>
  <si>
    <t>3,750 sqft</t>
  </si>
  <si>
    <t>3,638 sqft</t>
  </si>
  <si>
    <t>3,632 sqft</t>
  </si>
  <si>
    <t>3,169 sqft</t>
  </si>
  <si>
    <t>5135 sqft</t>
  </si>
  <si>
    <t>RM 437,400</t>
  </si>
  <si>
    <t>RM 3,190,000</t>
  </si>
  <si>
    <t>RM 2,320,000</t>
  </si>
  <si>
    <t>RM 2,730,000</t>
  </si>
  <si>
    <t>1,799 sqft</t>
  </si>
  <si>
    <t>2,412 sqft</t>
  </si>
  <si>
    <t>RM 1,560,000</t>
  </si>
  <si>
    <t>3,020 sqft</t>
  </si>
  <si>
    <t>1,451 sqft</t>
  </si>
  <si>
    <t>1,991 sqft</t>
  </si>
  <si>
    <t>2720 sqft</t>
  </si>
  <si>
    <t>RM 585,000</t>
  </si>
  <si>
    <t>RM 2,499,999</t>
  </si>
  <si>
    <t>1,787 sqft</t>
  </si>
  <si>
    <t>RM 2,772,100</t>
  </si>
  <si>
    <t>4284 sqft</t>
  </si>
  <si>
    <t>1,938 sqft</t>
  </si>
  <si>
    <t>1,141 sqft</t>
  </si>
  <si>
    <t>RM 7,318,000</t>
  </si>
  <si>
    <t>7,318 sqft</t>
  </si>
  <si>
    <t>RM 198,000</t>
  </si>
  <si>
    <t>RM 270,000</t>
  </si>
  <si>
    <t>RM 365,000</t>
  </si>
  <si>
    <t>3821 sqft</t>
  </si>
  <si>
    <t>9795 sqft</t>
  </si>
  <si>
    <t>4817 sqft</t>
  </si>
  <si>
    <t>4200 sqft</t>
  </si>
  <si>
    <t>Keramat, Kuala Lumpur</t>
  </si>
  <si>
    <t>RM 18,500,000</t>
  </si>
  <si>
    <t>41707 sqft</t>
  </si>
  <si>
    <t>RM 470,000</t>
  </si>
  <si>
    <t>1,009 sqft</t>
  </si>
  <si>
    <t>1650 sq.m.</t>
  </si>
  <si>
    <t>2,998 sqft</t>
  </si>
  <si>
    <t>3,383 sqft</t>
  </si>
  <si>
    <t>592 sqft</t>
  </si>
  <si>
    <t>1,508 sqft</t>
  </si>
  <si>
    <t>Townhouse (EndLot)</t>
  </si>
  <si>
    <t>RM 650,000</t>
  </si>
  <si>
    <t>745 sqft</t>
  </si>
  <si>
    <t>819 sqft</t>
  </si>
  <si>
    <t>3,264 sqft</t>
  </si>
  <si>
    <t>1,164 sqft</t>
  </si>
  <si>
    <t>RM 535,400</t>
  </si>
  <si>
    <t>RM 808,000</t>
  </si>
  <si>
    <t>2,049 sqft</t>
  </si>
  <si>
    <t>1,147 sqft</t>
  </si>
  <si>
    <t>RM 376,000</t>
  </si>
  <si>
    <t>RM 898,000</t>
  </si>
  <si>
    <t>817 sqft</t>
  </si>
  <si>
    <t>10400 sqft</t>
  </si>
  <si>
    <t>RM 368,000</t>
  </si>
  <si>
    <t>854 sqft</t>
  </si>
  <si>
    <t>1,005 sqft</t>
  </si>
  <si>
    <t>RM 625,000</t>
  </si>
  <si>
    <t>RM 319,999</t>
  </si>
  <si>
    <t>351 sqft</t>
  </si>
  <si>
    <t>996 sqft</t>
  </si>
  <si>
    <t>RM 510,000</t>
  </si>
  <si>
    <t>RM 1,220,000</t>
  </si>
  <si>
    <t>610 sqft</t>
  </si>
  <si>
    <t>RM 1,040,000</t>
  </si>
  <si>
    <t>876 sqft</t>
  </si>
  <si>
    <t>1,036 sqft</t>
  </si>
  <si>
    <t>842 sqft</t>
  </si>
  <si>
    <t>2,719 sqft</t>
  </si>
  <si>
    <t>1,967 sqft</t>
  </si>
  <si>
    <t>7525 sqft</t>
  </si>
  <si>
    <t>3,006 sqft</t>
  </si>
  <si>
    <t>1030 sqft</t>
  </si>
  <si>
    <t>744 sqft</t>
  </si>
  <si>
    <t>RM 1,178,850</t>
  </si>
  <si>
    <t>605 sqft</t>
  </si>
  <si>
    <t>RM 895,000</t>
  </si>
  <si>
    <t>1909 sqft</t>
  </si>
  <si>
    <t>1,440 sqft</t>
  </si>
  <si>
    <t>1259 sqft</t>
  </si>
  <si>
    <t>1,433 sqft</t>
  </si>
  <si>
    <t>1,262 sqft</t>
  </si>
  <si>
    <t>1759 sqft</t>
  </si>
  <si>
    <t>1,362 sqft</t>
  </si>
  <si>
    <t>RM 1,370,650</t>
  </si>
  <si>
    <t>2,685 sqft</t>
  </si>
  <si>
    <t>RM 1,360,000</t>
  </si>
  <si>
    <t>2,646 sqft</t>
  </si>
  <si>
    <t>RM 1,960,000</t>
  </si>
  <si>
    <t>1-sty Terrace/Link House (Corner)</t>
  </si>
  <si>
    <t>4035 sqft</t>
  </si>
  <si>
    <t>RM 1,110,000</t>
  </si>
  <si>
    <t>1,228 sqft</t>
  </si>
  <si>
    <t>RM 525,000</t>
  </si>
  <si>
    <t>RM 1,303,000</t>
  </si>
  <si>
    <t>1,054 sqft</t>
  </si>
  <si>
    <t>RM 1,410,000</t>
  </si>
  <si>
    <t>1,392 sqft</t>
  </si>
  <si>
    <t>RM 615,000</t>
  </si>
  <si>
    <t>1,080 sqft</t>
  </si>
  <si>
    <t>RM 518,000</t>
  </si>
  <si>
    <t>872 sqft</t>
  </si>
  <si>
    <t>RM 633,000</t>
  </si>
  <si>
    <t>1,033 sqft</t>
  </si>
  <si>
    <t>8950 sqft</t>
  </si>
  <si>
    <t>7588 sqft</t>
  </si>
  <si>
    <t>5920 sqft</t>
  </si>
  <si>
    <t>13027 sqft</t>
  </si>
  <si>
    <t>RM 7,048,350</t>
  </si>
  <si>
    <t>5,221 sqft</t>
  </si>
  <si>
    <t>RM 8,406,500</t>
  </si>
  <si>
    <t>RM 7,043,750</t>
  </si>
  <si>
    <t>RM 10,734,750</t>
  </si>
  <si>
    <t>RM 15,554,250</t>
  </si>
  <si>
    <t>4,323 sqft</t>
  </si>
  <si>
    <t>3,260 sqft</t>
  </si>
  <si>
    <t>2,530 sqft</t>
  </si>
  <si>
    <t>Townhouse (Corner)</t>
  </si>
  <si>
    <t>1,788 sqft</t>
  </si>
  <si>
    <t>1,319 sqft</t>
  </si>
  <si>
    <t>814 sqft</t>
  </si>
  <si>
    <t>RM 2,413,375</t>
  </si>
  <si>
    <t>2,245 sqft</t>
  </si>
  <si>
    <t>RM 2,357,250</t>
  </si>
  <si>
    <t>RM 2,715,300</t>
  </si>
  <si>
    <t>2,586 sqft</t>
  </si>
  <si>
    <t>RM 1,155,600</t>
  </si>
  <si>
    <t>1,974 sqft</t>
  </si>
  <si>
    <t>3,109 sqft</t>
  </si>
  <si>
    <t>1,071 sqft</t>
  </si>
  <si>
    <t>RM 420,000</t>
  </si>
  <si>
    <t>RM 1,046,100</t>
  </si>
  <si>
    <t>1,808 sqft</t>
  </si>
  <si>
    <t>RM 298,000</t>
  </si>
  <si>
    <t>3230 sqft</t>
  </si>
  <si>
    <t>793 sqft</t>
  </si>
  <si>
    <t>704 sqft</t>
  </si>
  <si>
    <t>1,850 sqft</t>
  </si>
  <si>
    <t>738 sqft</t>
  </si>
  <si>
    <t>RM 1,320,000</t>
  </si>
  <si>
    <t>RM 849,000</t>
  </si>
  <si>
    <t>1470 sqft</t>
  </si>
  <si>
    <t>RM 788,000</t>
  </si>
  <si>
    <t>3,714 sqft</t>
  </si>
  <si>
    <t>RM 298,888</t>
  </si>
  <si>
    <t>2,676 sqft</t>
  </si>
  <si>
    <t>1070 sqft</t>
  </si>
  <si>
    <t>1280 sqft</t>
  </si>
  <si>
    <t>2,208 sqft</t>
  </si>
  <si>
    <t>820 sqft</t>
  </si>
  <si>
    <t>1080 sqft</t>
  </si>
  <si>
    <t>1,306 sqft</t>
  </si>
  <si>
    <t>RM 999,999</t>
  </si>
  <si>
    <t>653 sqft</t>
  </si>
  <si>
    <t>RM 248,000</t>
  </si>
  <si>
    <t>931 sqft</t>
  </si>
  <si>
    <t>3928 sqft</t>
  </si>
  <si>
    <t>RM 4,030,000</t>
  </si>
  <si>
    <t>Bungalow Land</t>
  </si>
  <si>
    <t>826 sqft</t>
  </si>
  <si>
    <t>RM 549,000</t>
  </si>
  <si>
    <t>Pandan Indah, Kuala Lumpur</t>
  </si>
  <si>
    <t>RM 659,000</t>
  </si>
  <si>
    <t>RM 8,070,240</t>
  </si>
  <si>
    <t>RM 17,000,000</t>
  </si>
  <si>
    <t>16500 sqft</t>
  </si>
  <si>
    <t>11981 sqft</t>
  </si>
  <si>
    <t>26920 sqft</t>
  </si>
  <si>
    <t>606 sqft</t>
  </si>
  <si>
    <t>RM 2,268,000</t>
  </si>
  <si>
    <t>RM 6,441,600</t>
  </si>
  <si>
    <t>RM 1,475,000</t>
  </si>
  <si>
    <t>RM 1,731,000</t>
  </si>
  <si>
    <t>RM 2,715,000</t>
  </si>
  <si>
    <t>RM 825,000</t>
  </si>
  <si>
    <t>1,115 sqft</t>
  </si>
  <si>
    <t>1,522 sqft</t>
  </si>
  <si>
    <t>RM 230,000</t>
  </si>
  <si>
    <t>832 sqft</t>
  </si>
  <si>
    <t>1,302 sqft</t>
  </si>
  <si>
    <t>Desa Petaling, Kuala Lumpur</t>
  </si>
  <si>
    <t>RM 265,000</t>
  </si>
  <si>
    <t>830 sqft</t>
  </si>
  <si>
    <t>RM 130,000</t>
  </si>
  <si>
    <t>572 sqft</t>
  </si>
  <si>
    <t>1,140 sqft</t>
  </si>
  <si>
    <t>1,806 sqft</t>
  </si>
  <si>
    <t>3650 sqft</t>
  </si>
  <si>
    <t>917 sqft</t>
  </si>
  <si>
    <t>7847 sqft</t>
  </si>
  <si>
    <t>4002 sqft</t>
  </si>
  <si>
    <t>2239 sqft</t>
  </si>
  <si>
    <t>1,593 sqft</t>
  </si>
  <si>
    <t>RM 4,450,000</t>
  </si>
  <si>
    <t>RM 537,000</t>
  </si>
  <si>
    <t>1,598 sqft</t>
  </si>
  <si>
    <t>3,466 sqft</t>
  </si>
  <si>
    <t>9300 sqft</t>
  </si>
  <si>
    <t>1-sty Terrace/Link House (EndLot)</t>
  </si>
  <si>
    <t>630 sqft</t>
  </si>
  <si>
    <t>1,240 sqft</t>
  </si>
  <si>
    <t>3,137 sqft</t>
  </si>
  <si>
    <t>1,583 sqft</t>
  </si>
  <si>
    <t>3068 sqft</t>
  </si>
  <si>
    <t>1,281 sqft</t>
  </si>
  <si>
    <t>RM 1,570,800</t>
  </si>
  <si>
    <t>990 sqft</t>
  </si>
  <si>
    <t>10157 sqft</t>
  </si>
  <si>
    <t>RM 1,589,000</t>
  </si>
  <si>
    <t>RM 5,750,000</t>
  </si>
  <si>
    <t>RM 1,570,000</t>
  </si>
  <si>
    <t>1,253 sqft</t>
  </si>
  <si>
    <t>RM 2,490,000</t>
  </si>
  <si>
    <t>2900 sqft</t>
  </si>
  <si>
    <t>RM 910,000</t>
  </si>
  <si>
    <t>1,540 sqft</t>
  </si>
  <si>
    <t>1,454 sqft</t>
  </si>
  <si>
    <t>1,077 sqft</t>
  </si>
  <si>
    <t>1,267 sqft</t>
  </si>
  <si>
    <t>1,290 sqft</t>
  </si>
  <si>
    <t>450 sqft</t>
  </si>
  <si>
    <t>909 sqft</t>
  </si>
  <si>
    <t>1,202 sqft</t>
  </si>
  <si>
    <t>RM 1,998,000</t>
  </si>
  <si>
    <t>RM 725,000</t>
  </si>
  <si>
    <t>1,705 sqft</t>
  </si>
  <si>
    <t>RM 289,000</t>
  </si>
  <si>
    <t>RM 575,000</t>
  </si>
  <si>
    <t>1,044 sqft</t>
  </si>
  <si>
    <t>RM 795,000</t>
  </si>
  <si>
    <t>1,275 sqft</t>
  </si>
  <si>
    <t>RM 1,710,000</t>
  </si>
  <si>
    <t>625 sqft</t>
  </si>
  <si>
    <t>1,603 sqft</t>
  </si>
  <si>
    <t>RM 1,225,000</t>
  </si>
  <si>
    <t>1,220 sqft</t>
  </si>
  <si>
    <t>RM 5,878,950</t>
  </si>
  <si>
    <t>10689 sqft</t>
  </si>
  <si>
    <t>RM 918,000</t>
  </si>
  <si>
    <t>RM 275,000</t>
  </si>
  <si>
    <t>973 sqft</t>
  </si>
  <si>
    <t>1175 sqft</t>
  </si>
  <si>
    <t>RM 408,000</t>
  </si>
  <si>
    <t>952 sqft</t>
  </si>
  <si>
    <t>1,048 sqft</t>
  </si>
  <si>
    <t>7057 sqft</t>
  </si>
  <si>
    <t>RM 399,000</t>
  </si>
  <si>
    <t>502 sqft</t>
  </si>
  <si>
    <t>RM 11,000,000</t>
  </si>
  <si>
    <t>9826 sqft</t>
  </si>
  <si>
    <t>1,238 sqft</t>
  </si>
  <si>
    <t>1,241 sqft</t>
  </si>
  <si>
    <t>1,019 sqft</t>
  </si>
  <si>
    <t>20&amp;#215;85 sqft</t>
  </si>
  <si>
    <t>RM 300,000</t>
  </si>
  <si>
    <t>905 sqft</t>
  </si>
  <si>
    <t>1,561 sqft</t>
  </si>
  <si>
    <t>RM 1,188,000</t>
  </si>
  <si>
    <t>6400 sqft</t>
  </si>
  <si>
    <t>6780 sqft</t>
  </si>
  <si>
    <t>RM 268,000</t>
  </si>
  <si>
    <t>Flat (Intermediate)</t>
  </si>
  <si>
    <t>861 sqft</t>
  </si>
  <si>
    <t>RM 3,000</t>
  </si>
  <si>
    <t>538 sqft</t>
  </si>
  <si>
    <t>RM 5,199,999</t>
  </si>
  <si>
    <t>8142 sqft</t>
  </si>
  <si>
    <t>RM 5,499,999</t>
  </si>
  <si>
    <t>RM 4,599,999</t>
  </si>
  <si>
    <t>9321.55 sqft</t>
  </si>
  <si>
    <t>527 sqft</t>
  </si>
  <si>
    <t>RM 755,000</t>
  </si>
  <si>
    <t>1,539 sqft</t>
  </si>
  <si>
    <t>1.5-sty Terrace/Link House (Corner)</t>
  </si>
  <si>
    <t>2940 sqft</t>
  </si>
  <si>
    <t>913 sqft</t>
  </si>
  <si>
    <t>2,820 sqft</t>
  </si>
  <si>
    <t>RM 1,318,350</t>
  </si>
  <si>
    <t>1,529 sqft</t>
  </si>
  <si>
    <t>RM 914,160</t>
  </si>
  <si>
    <t>1,647 sqft</t>
  </si>
  <si>
    <t>RM 1,779,286</t>
  </si>
  <si>
    <t>2,293 sqft</t>
  </si>
  <si>
    <t>RM 5,550,000</t>
  </si>
  <si>
    <t>4650 sqft</t>
  </si>
  <si>
    <t>1,528 sqft</t>
  </si>
  <si>
    <t>1967 sqft</t>
  </si>
  <si>
    <t>2700 sqft</t>
  </si>
  <si>
    <t>RM 975,000</t>
  </si>
  <si>
    <t>1,890 sqft</t>
  </si>
  <si>
    <t>1,056 sqft</t>
  </si>
  <si>
    <t>RM 1,829,880</t>
  </si>
  <si>
    <t>2,691 sqft</t>
  </si>
  <si>
    <t>RM 639,999</t>
  </si>
  <si>
    <t>RM 315,000</t>
  </si>
  <si>
    <t>1,317 sqft</t>
  </si>
  <si>
    <t>RM 288,000</t>
  </si>
  <si>
    <t>1,280 sqft</t>
  </si>
  <si>
    <t>RM 348,000</t>
  </si>
  <si>
    <t>855 sqft</t>
  </si>
  <si>
    <t>1,295 sqft</t>
  </si>
  <si>
    <t>1,693 sqft</t>
  </si>
  <si>
    <t>3,513 sqft</t>
  </si>
  <si>
    <t>RM 4,180,000</t>
  </si>
  <si>
    <t>3,100 sqft</t>
  </si>
  <si>
    <t>RM 488,888</t>
  </si>
  <si>
    <t>2,190 sqft</t>
  </si>
  <si>
    <t>1,049 sqft</t>
  </si>
  <si>
    <t>RM 768,888</t>
  </si>
  <si>
    <t>694 sqft</t>
  </si>
  <si>
    <t>17 sqft</t>
  </si>
  <si>
    <t>1,871 sqft</t>
  </si>
  <si>
    <t>1,570 sqft</t>
  </si>
  <si>
    <t>RM 431,000</t>
  </si>
  <si>
    <t>7468 sqft</t>
  </si>
  <si>
    <t>2,550 sqft</t>
  </si>
  <si>
    <t>RM 391,000</t>
  </si>
  <si>
    <t>RM 798,000</t>
  </si>
  <si>
    <t>3,983 sqft</t>
  </si>
  <si>
    <t>2,573 sqft</t>
  </si>
  <si>
    <t>3,660 sqft</t>
  </si>
  <si>
    <t>4905 sqft</t>
  </si>
  <si>
    <t>1,108 sqft</t>
  </si>
  <si>
    <t>4675 sqft</t>
  </si>
  <si>
    <t>RM 1,052,000</t>
  </si>
  <si>
    <t>875 sqft</t>
  </si>
  <si>
    <t>1,010 sqft</t>
  </si>
  <si>
    <t>RM 7,980,000</t>
  </si>
  <si>
    <t>7265 sqft</t>
  </si>
  <si>
    <t>RM 7,480,000</t>
  </si>
  <si>
    <t>8812 sqft</t>
  </si>
  <si>
    <t>RM 6,918,800</t>
  </si>
  <si>
    <t>Bungalow Land (Intermediate)</t>
  </si>
  <si>
    <t>9884 sqft</t>
  </si>
  <si>
    <t>3000 sqft</t>
  </si>
  <si>
    <t>5931 sqft</t>
  </si>
  <si>
    <t>RM 3,080,000</t>
  </si>
  <si>
    <t>10583 sqft</t>
  </si>
  <si>
    <t>RM 5,650,000</t>
  </si>
  <si>
    <t>5442 sqft</t>
  </si>
  <si>
    <t>RM 765,000</t>
  </si>
  <si>
    <t>1,554 sqft</t>
  </si>
  <si>
    <t>3,358 sqft</t>
  </si>
  <si>
    <t>2380 sqft</t>
  </si>
  <si>
    <t>515 sqft</t>
  </si>
  <si>
    <t>4,214 sqft</t>
  </si>
  <si>
    <t>1,145 sqft</t>
  </si>
  <si>
    <t>1,110 sqft</t>
  </si>
  <si>
    <t>RM 996,300</t>
  </si>
  <si>
    <t>RM 540,000</t>
  </si>
  <si>
    <t>RM 299,000</t>
  </si>
  <si>
    <t>Federal Hill, Kuala Lumpur</t>
  </si>
  <si>
    <t>RM 5,950,000</t>
  </si>
  <si>
    <t>9548 sqft</t>
  </si>
  <si>
    <t>1,162 sqft</t>
  </si>
  <si>
    <t>RM 1,473,950</t>
  </si>
  <si>
    <t>1551 sqft</t>
  </si>
  <si>
    <t>RM 1,448,000</t>
  </si>
  <si>
    <t>3-sty Terrace/Link House (Duplex)</t>
  </si>
  <si>
    <t>RM 577,000</t>
  </si>
  <si>
    <t>1,127 sqft</t>
  </si>
  <si>
    <t>1,111 sqft</t>
  </si>
  <si>
    <t>3,514 sqft</t>
  </si>
  <si>
    <t>RM 345,000</t>
  </si>
  <si>
    <t>3,460 sqft</t>
  </si>
  <si>
    <t>3,482 sqft</t>
  </si>
  <si>
    <t>RM 445,000</t>
  </si>
  <si>
    <t>1,142 sqft</t>
  </si>
  <si>
    <t>RM 799,000</t>
  </si>
  <si>
    <t>RM 828,000</t>
  </si>
  <si>
    <t>2,583 sqft</t>
  </si>
  <si>
    <t>1,272 sqft</t>
  </si>
  <si>
    <t>3,664 sqft</t>
  </si>
  <si>
    <t>3,250 sqft</t>
  </si>
  <si>
    <t>1,166 sqft</t>
  </si>
  <si>
    <t>RM 416,000</t>
  </si>
  <si>
    <t>1,021 sqft</t>
  </si>
  <si>
    <t>1,207 sqft</t>
  </si>
  <si>
    <t>1,250 sqft</t>
  </si>
  <si>
    <t>9,332 sqft</t>
  </si>
  <si>
    <t>1,605 sqft</t>
  </si>
  <si>
    <t>2,002 sqft</t>
  </si>
  <si>
    <t>3,133 sqft</t>
  </si>
  <si>
    <t>2,735 sqft</t>
  </si>
  <si>
    <t>936 sqft</t>
  </si>
  <si>
    <t>1,569 sqft</t>
  </si>
  <si>
    <t>RM 785,000</t>
  </si>
  <si>
    <t>5583 sqft</t>
  </si>
  <si>
    <t>RM 2,284,000</t>
  </si>
  <si>
    <t>RM 6,385,950</t>
  </si>
  <si>
    <t>5,553 sqft</t>
  </si>
  <si>
    <t>1,628 sqft</t>
  </si>
  <si>
    <t>RM 397,000</t>
  </si>
  <si>
    <t>1,135 sqft</t>
  </si>
  <si>
    <t>RM 665,000</t>
  </si>
  <si>
    <t>1,530 sqft</t>
  </si>
  <si>
    <t>RM 1,358,120</t>
  </si>
  <si>
    <t>1,468 sqft</t>
  </si>
  <si>
    <t>1,820 sqft</t>
  </si>
  <si>
    <t>RM 2,570,400</t>
  </si>
  <si>
    <t>RM 3,051,300</t>
  </si>
  <si>
    <t>RM 2,842,350</t>
  </si>
  <si>
    <t>RM 10,051,000</t>
  </si>
  <si>
    <t>7,825 sqft</t>
  </si>
  <si>
    <t>1,409 sqft</t>
  </si>
  <si>
    <t>1,842 sqft</t>
  </si>
  <si>
    <t>RM 5,854,000</t>
  </si>
  <si>
    <t>1,427 sqft</t>
  </si>
  <si>
    <t>1,819 sqft</t>
  </si>
  <si>
    <t>923 sqft</t>
  </si>
  <si>
    <t>2,343 sqft</t>
  </si>
  <si>
    <t>RM 4,100,000</t>
  </si>
  <si>
    <t>1,231 sqft</t>
  </si>
  <si>
    <t>4,660 sqft</t>
  </si>
  <si>
    <t>3,410 sqft</t>
  </si>
  <si>
    <t>5,800 sqft</t>
  </si>
  <si>
    <t>2,495 sqft</t>
  </si>
  <si>
    <t>2,726 sqft</t>
  </si>
  <si>
    <t>2,257 sqft</t>
  </si>
  <si>
    <t>2,159 sqft</t>
  </si>
  <si>
    <t>2,560 sqft</t>
  </si>
  <si>
    <t>Other, Kuala Lumpur</t>
  </si>
  <si>
    <t>1430 sqft</t>
  </si>
  <si>
    <t>4860 sqft</t>
  </si>
  <si>
    <t>1,015 sqft</t>
  </si>
  <si>
    <t>RM 308,000</t>
  </si>
  <si>
    <t>RM 16,000,000</t>
  </si>
  <si>
    <t>17800 sqft</t>
  </si>
  <si>
    <t>6100 sqft</t>
  </si>
  <si>
    <t>2530 sqft</t>
  </si>
  <si>
    <t>8150 sqft</t>
  </si>
  <si>
    <t>RM 449,000</t>
  </si>
  <si>
    <t>RM 1,322,355</t>
  </si>
  <si>
    <t>2,085 sqft</t>
  </si>
  <si>
    <t>1,017 sqft</t>
  </si>
  <si>
    <t>1,040 sqft</t>
  </si>
  <si>
    <t>1,051 sqft</t>
  </si>
  <si>
    <t>870 sqft</t>
  </si>
  <si>
    <t>3,840 sqft</t>
  </si>
  <si>
    <t>5600 sqft</t>
  </si>
  <si>
    <t>1212 sqft</t>
  </si>
  <si>
    <t>1,060 sqft</t>
  </si>
  <si>
    <t>RM 8,500,000</t>
  </si>
  <si>
    <t>Bungalow (EndLot)</t>
  </si>
  <si>
    <t>2,718 sqft</t>
  </si>
  <si>
    <t>1,775 sqft</t>
  </si>
  <si>
    <t>6,552 sqft</t>
  </si>
  <si>
    <t>840 sqft</t>
  </si>
  <si>
    <t>RM 1,460,000</t>
  </si>
  <si>
    <t>6329 sqft</t>
  </si>
  <si>
    <t>4,142 sqft</t>
  </si>
  <si>
    <t>995 sqft</t>
  </si>
  <si>
    <t>8200 sqft</t>
  </si>
  <si>
    <t>RM 1,734,000</t>
  </si>
  <si>
    <t>RM 7,570,450</t>
  </si>
  <si>
    <t>5,220 sqft</t>
  </si>
  <si>
    <t>3,658 sqft</t>
  </si>
  <si>
    <t>RM 2,757,725</t>
  </si>
  <si>
    <t>RM 3,259,200</t>
  </si>
  <si>
    <t>4,074 sqft</t>
  </si>
  <si>
    <t>1620 sqft</t>
  </si>
  <si>
    <t>1,307 sqft</t>
  </si>
  <si>
    <t>1252 sqft</t>
  </si>
  <si>
    <t>RM 925,000</t>
  </si>
  <si>
    <t>RM 579,000</t>
  </si>
  <si>
    <t>1,143 sqft</t>
  </si>
  <si>
    <t>RM 479,000</t>
  </si>
  <si>
    <t>958 sqft</t>
  </si>
  <si>
    <t>1142 sqft</t>
  </si>
  <si>
    <t>RM 295,000</t>
  </si>
  <si>
    <t>755 sqft</t>
  </si>
  <si>
    <t>RM 838,000</t>
  </si>
  <si>
    <t>864 sqft</t>
  </si>
  <si>
    <t>3,070 sqft</t>
  </si>
  <si>
    <t>RM 2,464,350</t>
  </si>
  <si>
    <t>RM 8,880,000</t>
  </si>
  <si>
    <t>RM 403,000</t>
  </si>
  <si>
    <t>5,200 sqft</t>
  </si>
  <si>
    <t>RM 4,266,600</t>
  </si>
  <si>
    <t>RM 5,580,000</t>
  </si>
  <si>
    <t>RM 4,210,700</t>
  </si>
  <si>
    <t>3,239 sqft</t>
  </si>
  <si>
    <t>RM 7,200,000</t>
  </si>
  <si>
    <t>4,200 sqft</t>
  </si>
  <si>
    <t>2707 sqft</t>
  </si>
  <si>
    <t>1,273 sqft</t>
  </si>
  <si>
    <t>9838 sqft</t>
  </si>
  <si>
    <t>RM 6,523,000</t>
  </si>
  <si>
    <t>Residential Land (Intermediate)</t>
  </si>
  <si>
    <t>22&amp;#215;100 sqft</t>
  </si>
  <si>
    <t>RM 8,900,000</t>
  </si>
  <si>
    <t>948 sqft</t>
  </si>
  <si>
    <t>RM 1,488,000</t>
  </si>
  <si>
    <t>1,370 sqft</t>
  </si>
  <si>
    <t>RM 573,000</t>
  </si>
  <si>
    <t>550 sqft</t>
  </si>
  <si>
    <t>1,299 sqft</t>
  </si>
  <si>
    <t>RM 3,950,000</t>
  </si>
  <si>
    <t>928 sqft</t>
  </si>
  <si>
    <t>1,870 sqft</t>
  </si>
  <si>
    <t>RM 2,152,000</t>
  </si>
  <si>
    <t>RM 3,252,600</t>
  </si>
  <si>
    <t>RM 4,957,719</t>
  </si>
  <si>
    <t>1,066 sqft</t>
  </si>
  <si>
    <t>Serviced Residence (Studio)</t>
  </si>
  <si>
    <t>2392 sqft</t>
  </si>
  <si>
    <t>RM 508,000</t>
  </si>
  <si>
    <t>798 sqft</t>
  </si>
  <si>
    <t>RM 3,750,000</t>
  </si>
  <si>
    <t>4,355 sqft</t>
  </si>
  <si>
    <t>RM 4,400,000</t>
  </si>
  <si>
    <t>4600 sqft</t>
  </si>
  <si>
    <t>RM 1,498,000</t>
  </si>
  <si>
    <t>1,840 sqft</t>
  </si>
  <si>
    <t>RM 2,688,000</t>
  </si>
  <si>
    <t>3,055 sqft</t>
  </si>
  <si>
    <t>1,315 sqft</t>
  </si>
  <si>
    <t>RM 1,540,000</t>
  </si>
  <si>
    <t>2,272 sqft</t>
  </si>
  <si>
    <t>RM 675,000</t>
  </si>
  <si>
    <t>2,659 sqft</t>
  </si>
  <si>
    <t>RM 7,900,000</t>
  </si>
  <si>
    <t>1170 sqft</t>
  </si>
  <si>
    <t>3285 sqft</t>
  </si>
  <si>
    <t>2245 sqft</t>
  </si>
  <si>
    <t>2906 sqft</t>
  </si>
  <si>
    <t>RM 6,450,000</t>
  </si>
  <si>
    <t>6390 sqft</t>
  </si>
  <si>
    <t>RM 4,560,000</t>
  </si>
  <si>
    <t>6609 sqft</t>
  </si>
  <si>
    <t>997 sqft</t>
  </si>
  <si>
    <t>498 sqft</t>
  </si>
  <si>
    <t>2,109 sqft</t>
  </si>
  <si>
    <t>1,326 sqft</t>
  </si>
  <si>
    <t>RM 362,000</t>
  </si>
  <si>
    <t>304 sqft</t>
  </si>
  <si>
    <t>3,079 sqft</t>
  </si>
  <si>
    <t>1,230 sqft</t>
  </si>
  <si>
    <t>1,650 sqft</t>
  </si>
  <si>
    <t>5,743 sqft</t>
  </si>
  <si>
    <t>RM 1,105,500</t>
  </si>
  <si>
    <t>RM 1,216,800</t>
  </si>
  <si>
    <t>RM 1,003,000</t>
  </si>
  <si>
    <t>RM 1,123,000</t>
  </si>
  <si>
    <t>RM 899,000</t>
  </si>
  <si>
    <t>2,000 sqft</t>
  </si>
  <si>
    <t>927 sqft</t>
  </si>
  <si>
    <t>1,246 sqft</t>
  </si>
  <si>
    <t>RM 2,910,000</t>
  </si>
  <si>
    <t>699 sqft</t>
  </si>
  <si>
    <t>RM 458,000</t>
  </si>
  <si>
    <t>719 sqft</t>
  </si>
  <si>
    <t>781 sqft</t>
  </si>
  <si>
    <t>RM 4,860,000</t>
  </si>
  <si>
    <t>8231 sqft</t>
  </si>
  <si>
    <t>2,335 sqft</t>
  </si>
  <si>
    <t>790,000 sqft</t>
  </si>
  <si>
    <t>RM 642,000</t>
  </si>
  <si>
    <t>1,733 sqft</t>
  </si>
  <si>
    <t>1,206 sqft</t>
  </si>
  <si>
    <t>1,804 sqft</t>
  </si>
  <si>
    <t>RM 499,000</t>
  </si>
  <si>
    <t>645 sqft</t>
  </si>
  <si>
    <t>1,339 sqft</t>
  </si>
  <si>
    <t>747 sqft</t>
  </si>
  <si>
    <t>916 sqft</t>
  </si>
  <si>
    <t>1,975 sqft</t>
  </si>
  <si>
    <t>RM 6,990,000</t>
  </si>
  <si>
    <t>1,293 sqft</t>
  </si>
  <si>
    <t>RM 17,500,000</t>
  </si>
  <si>
    <t>2,706 sqft</t>
  </si>
  <si>
    <t>868 sqft</t>
  </si>
  <si>
    <t>RM 515,000</t>
  </si>
  <si>
    <t>RM 988,000</t>
  </si>
  <si>
    <t>RM 1,828,000</t>
  </si>
  <si>
    <t>2,405 sqft</t>
  </si>
  <si>
    <t>RM 2,789,000</t>
  </si>
  <si>
    <t>1970 sqft</t>
  </si>
  <si>
    <t>6360 sqft</t>
  </si>
  <si>
    <t>1,703 sqft</t>
  </si>
  <si>
    <t>RM 6,750,000</t>
  </si>
  <si>
    <t>7793 sqft</t>
  </si>
  <si>
    <t>2498 sqft</t>
  </si>
  <si>
    <t>Malaysia sqft</t>
  </si>
  <si>
    <t>4,056 sqft</t>
  </si>
  <si>
    <t>RM 290,000</t>
  </si>
  <si>
    <t>860 sqft</t>
  </si>
  <si>
    <t>RM 699,000</t>
  </si>
  <si>
    <t>RM 378,000</t>
  </si>
  <si>
    <t>RM 325,000</t>
  </si>
  <si>
    <t>1,106 sqft</t>
  </si>
  <si>
    <t>732 sqft</t>
  </si>
  <si>
    <t>1019 sqft</t>
  </si>
  <si>
    <t>RM 598,000</t>
  </si>
  <si>
    <t>465 sqft</t>
  </si>
  <si>
    <t>1,129 sqft</t>
  </si>
  <si>
    <t>RM 566,000</t>
  </si>
  <si>
    <t>RM 1,743,000</t>
  </si>
  <si>
    <t>1,149 sqft</t>
  </si>
  <si>
    <t>1,625 sqft</t>
  </si>
  <si>
    <t>2,470 sqft</t>
  </si>
  <si>
    <t>RM 8,000</t>
  </si>
  <si>
    <t>2,096 sqft</t>
  </si>
  <si>
    <t>RM 3,050,000</t>
  </si>
  <si>
    <t>3,704 sqft</t>
  </si>
  <si>
    <t>1,828 sqft</t>
  </si>
  <si>
    <t>RM 1,359,800</t>
  </si>
  <si>
    <t>RM 855,800</t>
  </si>
  <si>
    <t>RM 1,128,800</t>
  </si>
  <si>
    <t>555 sqft</t>
  </si>
  <si>
    <t>1097 sqft</t>
  </si>
  <si>
    <t>4,600 sqft</t>
  </si>
  <si>
    <t>1550 sqft</t>
  </si>
  <si>
    <t>5242 sqft</t>
  </si>
  <si>
    <t>1078 sqft</t>
  </si>
  <si>
    <t>2,482 sqft</t>
  </si>
  <si>
    <t>4999 sqft</t>
  </si>
  <si>
    <t>RM 1,472,920</t>
  </si>
  <si>
    <t>RM 1,994,000</t>
  </si>
  <si>
    <t>RM 1,521,000</t>
  </si>
  <si>
    <t>805 sqft</t>
  </si>
  <si>
    <t>RM 1,395,800</t>
  </si>
  <si>
    <t>1,722 sqft</t>
  </si>
  <si>
    <t>9149 sqft</t>
  </si>
  <si>
    <t>RM 1,125,460</t>
  </si>
  <si>
    <t>2,018 sqft</t>
  </si>
  <si>
    <t>RM 4,780,000</t>
  </si>
  <si>
    <t>9375 sqft</t>
  </si>
  <si>
    <t>RM 1,035,860</t>
  </si>
  <si>
    <t>9800 sqft</t>
  </si>
  <si>
    <t>1,424 sqft</t>
  </si>
  <si>
    <t>1,242 sqft</t>
  </si>
  <si>
    <t>RM 769,000</t>
  </si>
  <si>
    <t>1700 sqft</t>
  </si>
  <si>
    <t>Pandan Perdana, Kuala Lumpur</t>
  </si>
  <si>
    <t>2730 sqft</t>
  </si>
  <si>
    <t>829 sqft</t>
  </si>
  <si>
    <t>705 sqft</t>
  </si>
  <si>
    <t>968 sqft</t>
  </si>
  <si>
    <t>RM 556,000</t>
  </si>
  <si>
    <t>RM 478,000</t>
  </si>
  <si>
    <t>955 sqft</t>
  </si>
  <si>
    <t>2,513 sqft</t>
  </si>
  <si>
    <t>1,464 sqft</t>
  </si>
  <si>
    <t>4277 sqft</t>
  </si>
  <si>
    <t>1,304 sqft</t>
  </si>
  <si>
    <t>RM 719,000</t>
  </si>
  <si>
    <t>1,288 sqft</t>
  </si>
  <si>
    <t>1,403 sqft</t>
  </si>
  <si>
    <t>RM 475,000</t>
  </si>
  <si>
    <t>Bandar Damai Perdana, Kuala Lumpur</t>
  </si>
  <si>
    <t>RM 658,000</t>
  </si>
  <si>
    <t>RM 310,000</t>
  </si>
  <si>
    <t>3704 sqft</t>
  </si>
  <si>
    <t>RM 4,380,000</t>
  </si>
  <si>
    <t>RM 835,000</t>
  </si>
  <si>
    <t>3885 sqft</t>
  </si>
  <si>
    <t>1,261 sqft</t>
  </si>
  <si>
    <t>1892 sqft</t>
  </si>
  <si>
    <t>4570 sqft</t>
  </si>
  <si>
    <t>988 sqft</t>
  </si>
  <si>
    <t>3300 sqft</t>
  </si>
  <si>
    <t>RM 589,000</t>
  </si>
  <si>
    <t>1,461 sqft</t>
  </si>
  <si>
    <t>RM 335,000</t>
  </si>
  <si>
    <t>2,097 sqft</t>
  </si>
  <si>
    <t>2,292 sqft</t>
  </si>
  <si>
    <t>RM 2,500</t>
  </si>
  <si>
    <t>1,384 sqft</t>
  </si>
  <si>
    <t>2,800 sqft</t>
  </si>
  <si>
    <t>RM 1,640,000</t>
  </si>
  <si>
    <t>3,707 sqft</t>
  </si>
  <si>
    <t>RM 7,172,300</t>
  </si>
  <si>
    <t>8438 sqft</t>
  </si>
  <si>
    <t>1313 sqft</t>
  </si>
  <si>
    <t>RM 656,000</t>
  </si>
  <si>
    <t>1496 sqft</t>
  </si>
  <si>
    <t>sq. m.</t>
  </si>
  <si>
    <t>1,405 sq.m.</t>
  </si>
  <si>
    <t>1,222 sqft</t>
  </si>
  <si>
    <t>1,210 sqft</t>
  </si>
  <si>
    <t>883 sqft</t>
  </si>
  <si>
    <t>953 sqft</t>
  </si>
  <si>
    <t>1,028 sqft</t>
  </si>
  <si>
    <t>RM 4,990,000</t>
  </si>
  <si>
    <t>RM 435,000</t>
  </si>
  <si>
    <t>6867 sqft</t>
  </si>
  <si>
    <t>1,894 sqft</t>
  </si>
  <si>
    <t>RM 1,033,000</t>
  </si>
  <si>
    <t>13217 sqft</t>
  </si>
  <si>
    <t>Puchong, Kuala Lumpur</t>
  </si>
  <si>
    <t>RM 9,800,000</t>
  </si>
  <si>
    <t>14102 sqft</t>
  </si>
  <si>
    <t>1,822 sqft</t>
  </si>
  <si>
    <t>1281 sqft</t>
  </si>
  <si>
    <t>1100 sqft</t>
  </si>
  <si>
    <t>795 sqft</t>
  </si>
  <si>
    <t>803 sqft</t>
  </si>
  <si>
    <t>901 sqft</t>
  </si>
  <si>
    <t>6,300 sqft</t>
  </si>
  <si>
    <t>RM 527,000</t>
  </si>
  <si>
    <t>1,109 sqft</t>
  </si>
  <si>
    <t>1,215 sqft</t>
  </si>
  <si>
    <t>1,856 sqft</t>
  </si>
  <si>
    <t>RM 1,510,000</t>
  </si>
  <si>
    <t>1,428 sqft</t>
  </si>
  <si>
    <t>2,974 sqft</t>
  </si>
  <si>
    <t>RM 1,875,000</t>
  </si>
  <si>
    <t>RM 2,934,400</t>
  </si>
  <si>
    <t>RM 2,653,600</t>
  </si>
  <si>
    <t>RM 2,928,000</t>
  </si>
  <si>
    <t>2,025 sqft</t>
  </si>
  <si>
    <t>RM 2,945,910</t>
  </si>
  <si>
    <t>535 sqft</t>
  </si>
  <si>
    <t>RM 379,000</t>
  </si>
  <si>
    <t>1569 sqft</t>
  </si>
  <si>
    <t>RM 4,980,000</t>
  </si>
  <si>
    <t>1,711 sqft</t>
  </si>
  <si>
    <t>RM 3,230,000</t>
  </si>
  <si>
    <t>2,068 sqft</t>
  </si>
  <si>
    <t>1719 sqft</t>
  </si>
  <si>
    <t>RM 1,085,000</t>
  </si>
  <si>
    <t>2497 sqft</t>
  </si>
  <si>
    <t>3+1</t>
  </si>
  <si>
    <t>2098 sqft</t>
  </si>
  <si>
    <t>2315 sqft</t>
  </si>
  <si>
    <t>3283 sqft</t>
  </si>
  <si>
    <t>2939 sqft</t>
  </si>
  <si>
    <t>877 sqft</t>
  </si>
  <si>
    <t>1260 sqft</t>
  </si>
  <si>
    <t>1,626 sqft</t>
  </si>
  <si>
    <t>1,268 sqft</t>
  </si>
  <si>
    <t>2500 sqft</t>
  </si>
  <si>
    <t>RM 2,196,000</t>
  </si>
  <si>
    <t>2,045 sqft</t>
  </si>
  <si>
    <t>11800 sqft</t>
  </si>
  <si>
    <t>RM 5,490,000</t>
  </si>
  <si>
    <t>6,000 sqft</t>
  </si>
  <si>
    <t>1,931 sqft</t>
  </si>
  <si>
    <t>588 sqft</t>
  </si>
  <si>
    <t>1,521 sqft</t>
  </si>
  <si>
    <t>1,013 sqft</t>
  </si>
  <si>
    <t>5,660 sqft</t>
  </si>
  <si>
    <t>6,200 sqft</t>
  </si>
  <si>
    <t>RM 557,000</t>
  </si>
  <si>
    <t>RM 2,090,000</t>
  </si>
  <si>
    <t>9500 sqft</t>
  </si>
  <si>
    <t>852 sqft</t>
  </si>
  <si>
    <t>RM 748,000</t>
  </si>
  <si>
    <t>1,678 sqft</t>
  </si>
  <si>
    <t>RM 2,160,000</t>
  </si>
  <si>
    <t>1955 sqft</t>
  </si>
  <si>
    <t>4089 sqft</t>
  </si>
  <si>
    <t>RM 1,502,400</t>
  </si>
  <si>
    <t>RM 4,179,628</t>
  </si>
  <si>
    <t>5,090 sqft</t>
  </si>
  <si>
    <t>RM 2,160,329</t>
  </si>
  <si>
    <t>2,766 sqft</t>
  </si>
  <si>
    <t>RM 1,823,366</t>
  </si>
  <si>
    <t>RM 1,305,750</t>
  </si>
  <si>
    <t>2,084 sqft</t>
  </si>
  <si>
    <t>2132 sqft</t>
  </si>
  <si>
    <t>RM 13,000,000</t>
  </si>
  <si>
    <t>12300 sqft</t>
  </si>
  <si>
    <t>RM 1,298,000</t>
  </si>
  <si>
    <t>3150 sqft</t>
  </si>
  <si>
    <t>RM 538,000</t>
  </si>
  <si>
    <t>1,480 sqft</t>
  </si>
  <si>
    <t>1,463 sqft</t>
  </si>
  <si>
    <t>RM 553,000</t>
  </si>
  <si>
    <t>130 sqft</t>
  </si>
  <si>
    <t>1162 sqft</t>
  </si>
  <si>
    <t>RM 3,699,000</t>
  </si>
  <si>
    <t>9978 sqft</t>
  </si>
  <si>
    <t>984 sqft</t>
  </si>
  <si>
    <t>1782 sqft</t>
  </si>
  <si>
    <t>1716 sqft</t>
  </si>
  <si>
    <t>6566.63 sqft</t>
  </si>
  <si>
    <t>6144 sqft</t>
  </si>
  <si>
    <t>RM 47,916,000</t>
  </si>
  <si>
    <t>87120 sqft</t>
  </si>
  <si>
    <t>RM 49,000,000</t>
  </si>
  <si>
    <t>32300 sqft</t>
  </si>
  <si>
    <t>13300 sqft</t>
  </si>
  <si>
    <t>RM 6,335,000</t>
  </si>
  <si>
    <t>9050 sqft</t>
  </si>
  <si>
    <t>RM 24,680,000</t>
  </si>
  <si>
    <t>70543 sqft</t>
  </si>
  <si>
    <t>RM 32,670,000</t>
  </si>
  <si>
    <t>108900 sqft</t>
  </si>
  <si>
    <t>RM 11,830,000</t>
  </si>
  <si>
    <t>18200 sqft</t>
  </si>
  <si>
    <t>RM 4,850,000</t>
  </si>
  <si>
    <t>RM 10,540,000</t>
  </si>
  <si>
    <t>23900 sqft</t>
  </si>
  <si>
    <t>RM 5,214,000</t>
  </si>
  <si>
    <t>13000 sqft</t>
  </si>
  <si>
    <t>3100 sqft</t>
  </si>
  <si>
    <t>RM 6,680,000</t>
  </si>
  <si>
    <t>RM 7,680,000</t>
  </si>
  <si>
    <t>10800 sqft</t>
  </si>
  <si>
    <t>9600 sqft</t>
  </si>
  <si>
    <t>4040 sqft</t>
  </si>
  <si>
    <t>RM 4,390,000</t>
  </si>
  <si>
    <t>3360 sqft</t>
  </si>
  <si>
    <t>1,248 sqft</t>
  </si>
  <si>
    <t>RM 578,000</t>
  </si>
  <si>
    <t>3,719 sqft</t>
  </si>
  <si>
    <t>RM 708,000</t>
  </si>
  <si>
    <t>RM 6,820,000</t>
  </si>
  <si>
    <t>5930 sqft</t>
  </si>
  <si>
    <t>2,161 sqft</t>
  </si>
  <si>
    <t>9365 sqft</t>
  </si>
  <si>
    <t>3900 sqft</t>
  </si>
  <si>
    <t>1,235 sqft</t>
  </si>
  <si>
    <t>1950 sqft</t>
  </si>
  <si>
    <t>1690 sqft</t>
  </si>
  <si>
    <t>RM 619,999</t>
  </si>
  <si>
    <t>1,985 sqft</t>
  </si>
  <si>
    <t>2592 sqft</t>
  </si>
  <si>
    <t>RM 329,999</t>
  </si>
  <si>
    <t>4400 sqft</t>
  </si>
  <si>
    <t>1,460 sqft</t>
  </si>
  <si>
    <t>1,233 sqft</t>
  </si>
  <si>
    <t>RM 559,000</t>
  </si>
  <si>
    <t>1,320 sqft</t>
  </si>
  <si>
    <t>1,929 sqft</t>
  </si>
  <si>
    <t>1,584 sqft</t>
  </si>
  <si>
    <t>7680 sqft</t>
  </si>
  <si>
    <t>1,408 sqft</t>
  </si>
  <si>
    <t>838 sqft</t>
  </si>
  <si>
    <t>RM 7,800,000</t>
  </si>
  <si>
    <t>20800 sqft</t>
  </si>
  <si>
    <t>RM 529,000</t>
  </si>
  <si>
    <t>1,385 sqft</t>
  </si>
  <si>
    <t>RM 915,000</t>
  </si>
  <si>
    <t>2.5-sty Terrace/Link House (Penthouse)</t>
  </si>
  <si>
    <t>1,007 sqft</t>
  </si>
  <si>
    <t>1,757 sqft</t>
  </si>
  <si>
    <t>1,416 sqft</t>
  </si>
  <si>
    <t>543 sqft</t>
  </si>
  <si>
    <t>RM 340,000</t>
  </si>
  <si>
    <t>RM 496,000</t>
  </si>
  <si>
    <t>RM 406,000</t>
  </si>
  <si>
    <t>975 sqft</t>
  </si>
  <si>
    <t>1,037 sqft</t>
  </si>
  <si>
    <t>1,477 sqft</t>
  </si>
  <si>
    <t>1034 sqft</t>
  </si>
  <si>
    <t>959 sqft</t>
  </si>
  <si>
    <t>2,055 sqft</t>
  </si>
  <si>
    <t>RM 3,886,800</t>
  </si>
  <si>
    <t>3,574 sqft</t>
  </si>
  <si>
    <t>1,719 sqft</t>
  </si>
  <si>
    <t>RM 1,078,000</t>
  </si>
  <si>
    <t>1,201 sqft</t>
  </si>
  <si>
    <t>RM 612,000</t>
  </si>
  <si>
    <t>978 sqft</t>
  </si>
  <si>
    <t>722 sqft</t>
  </si>
  <si>
    <t>962 sqft</t>
  </si>
  <si>
    <t>3705 sqft</t>
  </si>
  <si>
    <t>9200 sqft</t>
  </si>
  <si>
    <t>1,706 sqft</t>
  </si>
  <si>
    <t>2,258 sqft</t>
  </si>
  <si>
    <t>1173 sqft</t>
  </si>
  <si>
    <t>RM 3,288,888</t>
  </si>
  <si>
    <t>4100 sqft</t>
  </si>
  <si>
    <t>986 sqft</t>
  </si>
  <si>
    <t>1,137 sqft</t>
  </si>
  <si>
    <t>5694 sqft</t>
  </si>
  <si>
    <t>RM 1,688,000</t>
  </si>
  <si>
    <t>1820 sqft</t>
  </si>
  <si>
    <t>7,266 sqft</t>
  </si>
  <si>
    <t>1,514 sqft</t>
  </si>
  <si>
    <t>RM 2,484,000</t>
  </si>
  <si>
    <t>695 sqft</t>
  </si>
  <si>
    <t>2,207 sqft</t>
  </si>
  <si>
    <t>2,036 sqft</t>
  </si>
  <si>
    <t>1,997 sqft</t>
  </si>
  <si>
    <t>3,732 sqft</t>
  </si>
  <si>
    <t>RM 2,310,000</t>
  </si>
  <si>
    <t>2,291 sqft</t>
  </si>
  <si>
    <t>3,857 sqft</t>
  </si>
  <si>
    <t>RM 2,420,000</t>
  </si>
  <si>
    <t>1,043 sqft</t>
  </si>
  <si>
    <t>RM 2,520,000</t>
  </si>
  <si>
    <t>Salak Selatan, Kuala Lumpur</t>
  </si>
  <si>
    <t>7720 sqft</t>
  </si>
  <si>
    <t>1,096 sqft</t>
  </si>
  <si>
    <t>1,130 sqft</t>
  </si>
  <si>
    <t>4900 sqft</t>
  </si>
  <si>
    <t>3874 sqft</t>
  </si>
  <si>
    <t>1,042 sqft</t>
  </si>
  <si>
    <t>1,134 sqft</t>
  </si>
  <si>
    <t>454 sqft</t>
  </si>
  <si>
    <t>2,021 sqft</t>
  </si>
  <si>
    <t>RM 646,701</t>
  </si>
  <si>
    <t>3 acres</t>
  </si>
  <si>
    <t>1,516 sqft</t>
  </si>
  <si>
    <t>RM 359,999</t>
  </si>
  <si>
    <t>SEMARAK, Kuala Lumpur</t>
  </si>
  <si>
    <t>7980 sqft</t>
  </si>
  <si>
    <t>RM 1,920,000</t>
  </si>
  <si>
    <t>RM 31,314,631</t>
  </si>
  <si>
    <t>2.357 acres</t>
  </si>
  <si>
    <t>894 sqft</t>
  </si>
  <si>
    <t>1,331 sqft</t>
  </si>
  <si>
    <t>RM 905,000</t>
  </si>
  <si>
    <t>1,707 sq. m.</t>
  </si>
  <si>
    <t>RM 278,000</t>
  </si>
  <si>
    <t>2464 sqft</t>
  </si>
  <si>
    <t>2988 sqft</t>
  </si>
  <si>
    <t>1,657 sqft</t>
  </si>
  <si>
    <t>769 sqft</t>
  </si>
  <si>
    <t>3,480 sqft</t>
  </si>
  <si>
    <t>11700 sqft</t>
  </si>
  <si>
    <t>RM 392,000</t>
  </si>
  <si>
    <t>1894 sqft</t>
  </si>
  <si>
    <t>989 sqft</t>
  </si>
  <si>
    <t>3,900 sqft</t>
  </si>
  <si>
    <t>2,755 sqft</t>
  </si>
  <si>
    <t>7950 sqft</t>
  </si>
  <si>
    <t>2,556 sqft</t>
  </si>
  <si>
    <t>991 sqft</t>
  </si>
  <si>
    <t>RM 685,000</t>
  </si>
  <si>
    <t>1,276 sqft</t>
  </si>
  <si>
    <t>1608 sqft</t>
  </si>
  <si>
    <t>1672 sqft</t>
  </si>
  <si>
    <t>15800 sqft</t>
  </si>
  <si>
    <t>8618 sqft</t>
  </si>
  <si>
    <t>10200 sqft</t>
  </si>
  <si>
    <t>RM 220,000</t>
  </si>
  <si>
    <t>1,581 sqft</t>
  </si>
  <si>
    <t>RM 1,090,600</t>
  </si>
  <si>
    <t>RM 705,000</t>
  </si>
  <si>
    <t>RM 15,000,000</t>
  </si>
  <si>
    <t>RM 841,700</t>
  </si>
  <si>
    <t>1,121 sqft</t>
  </si>
  <si>
    <t>RM 795,308</t>
  </si>
  <si>
    <t>RM 601,469</t>
  </si>
  <si>
    <t>821 sqft</t>
  </si>
  <si>
    <t>RM 974,600</t>
  </si>
  <si>
    <t>1,328 sqft</t>
  </si>
  <si>
    <t>RM 597,443</t>
  </si>
  <si>
    <t>857 sqft</t>
  </si>
  <si>
    <t>Titiwangsa, Kuala Lumpur</t>
  </si>
  <si>
    <t>726 sqft</t>
  </si>
  <si>
    <t>6,120 sqft</t>
  </si>
  <si>
    <t>1871 sqft</t>
  </si>
  <si>
    <t>RM 2,005,000</t>
  </si>
  <si>
    <t>979 sqft</t>
  </si>
  <si>
    <t>1720 sqft</t>
  </si>
  <si>
    <t>RM 3,854,400</t>
  </si>
  <si>
    <t>2,409 sqft</t>
  </si>
  <si>
    <t>1,750 sqft</t>
  </si>
  <si>
    <t>RM 402,000</t>
  </si>
  <si>
    <t>845 sqft</t>
  </si>
  <si>
    <t>1,224 sqft</t>
  </si>
  <si>
    <t>7350 sqft</t>
  </si>
  <si>
    <t>4455 sqft</t>
  </si>
  <si>
    <t>1,104 sqft</t>
  </si>
  <si>
    <t>7988 sqft</t>
  </si>
  <si>
    <t>1,620 sqft</t>
  </si>
  <si>
    <t>878 sqft</t>
  </si>
  <si>
    <t>1,338 sqft</t>
  </si>
  <si>
    <t>2,059 sqft</t>
  </si>
  <si>
    <t>2.5-sty Terrace/Link House (Corner)</t>
  </si>
  <si>
    <t>2,277 sqft</t>
  </si>
  <si>
    <t>1,831 sqft</t>
  </si>
  <si>
    <t>2,269 sqft</t>
  </si>
  <si>
    <t>RM 1,642,744</t>
  </si>
  <si>
    <t>7167 sqft</t>
  </si>
  <si>
    <t>1,133 sqft</t>
  </si>
  <si>
    <t>5,230 sqft</t>
  </si>
  <si>
    <t>RM 1,473,450</t>
  </si>
  <si>
    <t>1,551 sqft</t>
  </si>
  <si>
    <t>1,122 sqft</t>
  </si>
  <si>
    <t>RM 595,000</t>
  </si>
  <si>
    <t>20600 sqft</t>
  </si>
  <si>
    <t>RM 4,088,000</t>
  </si>
  <si>
    <t>6534 sqft</t>
  </si>
  <si>
    <t>RM 698,000</t>
  </si>
  <si>
    <t>891 sqft</t>
  </si>
  <si>
    <t>RM 1,075,000</t>
  </si>
  <si>
    <t>1757 sqft</t>
  </si>
  <si>
    <t>1,209 sqft</t>
  </si>
  <si>
    <t>Flat (Corner)</t>
  </si>
  <si>
    <t>1,001 sqft</t>
  </si>
  <si>
    <t>1,016 sqft</t>
  </si>
  <si>
    <t>2,690 sqft</t>
  </si>
  <si>
    <t>1222 sqft</t>
  </si>
  <si>
    <t>RM 519,610</t>
  </si>
  <si>
    <t>RM 728,000</t>
  </si>
  <si>
    <t>RM 664,020</t>
  </si>
  <si>
    <t>696 sqft</t>
  </si>
  <si>
    <t>1790 sqft</t>
  </si>
  <si>
    <t>2,928 sqft</t>
  </si>
  <si>
    <t>RM 395,000</t>
  </si>
  <si>
    <t>Apartment (EndLot)</t>
  </si>
  <si>
    <t>RM 200,000</t>
  </si>
  <si>
    <t>1440 sqft</t>
  </si>
  <si>
    <t>1,075 sqft</t>
  </si>
  <si>
    <t>RM 1,149,000</t>
  </si>
  <si>
    <t>1221 sqft</t>
  </si>
  <si>
    <t>2,150 sqft</t>
  </si>
  <si>
    <t>RM 2,171,505</t>
  </si>
  <si>
    <t>RM 7,397,250</t>
  </si>
  <si>
    <t>4,227 sqft</t>
  </si>
  <si>
    <t>2,447 sqft</t>
  </si>
  <si>
    <t>RM 1,401,662</t>
  </si>
  <si>
    <t>RM 1,678,225</t>
  </si>
  <si>
    <t>RM 2,106,463</t>
  </si>
  <si>
    <t>RM 1,790,820</t>
  </si>
  <si>
    <t>RM 1,719,148</t>
  </si>
  <si>
    <t>RM 2,188,533</t>
  </si>
  <si>
    <t>2,850 sqft</t>
  </si>
  <si>
    <t>6860 sqft</t>
  </si>
  <si>
    <t>4,900 sqft</t>
  </si>
  <si>
    <t>RM 1,970,000</t>
  </si>
  <si>
    <t>1,190 sqft</t>
  </si>
  <si>
    <t>3960 sqft</t>
  </si>
  <si>
    <t>RM 368,620</t>
  </si>
  <si>
    <t>1,059 sqft</t>
  </si>
  <si>
    <t>RM 398,800</t>
  </si>
  <si>
    <t>RM 1,307,475</t>
  </si>
  <si>
    <t>1,298 sqft</t>
  </si>
  <si>
    <t>RM 505,000</t>
  </si>
  <si>
    <t>RM 1,739,000</t>
  </si>
  <si>
    <t>4,068 sqft</t>
  </si>
  <si>
    <t>8859 sqft</t>
  </si>
  <si>
    <t>RM 606,000</t>
  </si>
  <si>
    <t>3120 sqft</t>
  </si>
  <si>
    <t>1,380 sqft</t>
  </si>
  <si>
    <t>RM 1,125,000</t>
  </si>
  <si>
    <t>1,125 sqft</t>
  </si>
  <si>
    <t>3,349 sqft</t>
  </si>
  <si>
    <t>RM 1,359,640</t>
  </si>
  <si>
    <t>8878 sqft</t>
  </si>
  <si>
    <t>3,590 sqft</t>
  </si>
  <si>
    <t>RM 2,244,000</t>
  </si>
  <si>
    <t>1,355 sqft</t>
  </si>
  <si>
    <t>RM 1,150</t>
  </si>
  <si>
    <t>947 sqft</t>
  </si>
  <si>
    <t>7,378 sqft</t>
  </si>
  <si>
    <t>RM 2,740,000</t>
  </si>
  <si>
    <t>2,954 sqft</t>
  </si>
  <si>
    <t>RM 1,149,999</t>
  </si>
  <si>
    <t>2250 sqft</t>
  </si>
  <si>
    <t>RM 1,290,800</t>
  </si>
  <si>
    <t>3788 sqft</t>
  </si>
  <si>
    <t>28313 sqft</t>
  </si>
  <si>
    <t>RM 865,000</t>
  </si>
  <si>
    <t>1,347 sqft</t>
  </si>
  <si>
    <t>5994 sqft</t>
  </si>
  <si>
    <t>6500 sqft</t>
  </si>
  <si>
    <t>937 sqft</t>
  </si>
  <si>
    <t>2,034 sqft</t>
  </si>
  <si>
    <t>4,055 sqft</t>
  </si>
  <si>
    <t>4983 sqft</t>
  </si>
  <si>
    <t>4590 sqft</t>
  </si>
  <si>
    <t>3,141 sqft</t>
  </si>
  <si>
    <t>Damansara, Kuala Lumpur</t>
  </si>
  <si>
    <t>4-sty Terrace/Link House (Corner)</t>
  </si>
  <si>
    <t>4112 sqft</t>
  </si>
  <si>
    <t>RM 10,081,000</t>
  </si>
  <si>
    <t>1980 sqft</t>
  </si>
  <si>
    <t>RM 4,249,350</t>
  </si>
  <si>
    <t>12141 sqft</t>
  </si>
  <si>
    <t>4123 sqft</t>
  </si>
  <si>
    <t>RM 7,700,000</t>
  </si>
  <si>
    <t>4,853 sqft</t>
  </si>
  <si>
    <t>3,003 sqft</t>
  </si>
  <si>
    <t>689 sqft</t>
  </si>
  <si>
    <t>865 sqft</t>
  </si>
  <si>
    <t>RM 985,000</t>
  </si>
  <si>
    <t>3,735 sqft</t>
  </si>
  <si>
    <t>4,427 sqft</t>
  </si>
  <si>
    <t>RM 8,180,000</t>
  </si>
  <si>
    <t>9709 sqft</t>
  </si>
  <si>
    <t>RM 5,850,000</t>
  </si>
  <si>
    <t>RM 15,800,000</t>
  </si>
  <si>
    <t>12240 sqft</t>
  </si>
  <si>
    <t>21582 sqft</t>
  </si>
  <si>
    <t>RM 6,999,888</t>
  </si>
  <si>
    <t>2,645 sqft</t>
  </si>
  <si>
    <t>1045 sqft</t>
  </si>
  <si>
    <t>RM 836,100</t>
  </si>
  <si>
    <t>RM 48,264,480</t>
  </si>
  <si>
    <t>1.385 acres</t>
  </si>
  <si>
    <t>15750 sqft</t>
  </si>
  <si>
    <t>4,700 sqft</t>
  </si>
  <si>
    <t>3,700 sqft</t>
  </si>
  <si>
    <t>6,689 sqft</t>
  </si>
  <si>
    <t>RM 412,000</t>
  </si>
  <si>
    <t>966 sqft</t>
  </si>
  <si>
    <t>RM 504,000</t>
  </si>
  <si>
    <t>9907 sqft</t>
  </si>
  <si>
    <t>5270 sqft</t>
  </si>
  <si>
    <t>5300 sqft</t>
  </si>
  <si>
    <t>5,540 sqft</t>
  </si>
  <si>
    <t>54,200 sqft</t>
  </si>
  <si>
    <t>1010 sqft</t>
  </si>
  <si>
    <t>Bandar Tasik Selatan, Kuala Lumpur</t>
  </si>
  <si>
    <t>RM 180,000</t>
  </si>
  <si>
    <t>RM 3,250,000</t>
  </si>
  <si>
    <t>RM 664,470</t>
  </si>
  <si>
    <t>893 sqft</t>
  </si>
  <si>
    <t>RM 50,000,000</t>
  </si>
  <si>
    <t>30000 sqft</t>
  </si>
  <si>
    <t>1,839 sqft</t>
  </si>
  <si>
    <t>940 sqft</t>
  </si>
  <si>
    <t>Condominium (SOHO)</t>
  </si>
  <si>
    <t>716 sqft</t>
  </si>
  <si>
    <t>RM 2,904,300</t>
  </si>
  <si>
    <t>2870 sqft</t>
  </si>
  <si>
    <t>687 sqft</t>
  </si>
  <si>
    <t>3475 sqft</t>
  </si>
  <si>
    <t>3397 sqft</t>
  </si>
  <si>
    <t>1,105 sqft</t>
  </si>
  <si>
    <t>1,920 sqft</t>
  </si>
  <si>
    <t>RM 510,300</t>
  </si>
  <si>
    <t>1830 sqft</t>
  </si>
  <si>
    <t>4740 sqft</t>
  </si>
  <si>
    <t>5823 sqft</t>
  </si>
  <si>
    <t>1,970 sqft</t>
  </si>
  <si>
    <t>1356 sqft</t>
  </si>
  <si>
    <t>2,056 sqft</t>
  </si>
  <si>
    <t>RM 951,000</t>
  </si>
  <si>
    <t>4047 sqft</t>
  </si>
  <si>
    <t>7,100 sqft</t>
  </si>
  <si>
    <t>6120 sqft</t>
  </si>
  <si>
    <t>RM 1,297,500</t>
  </si>
  <si>
    <t>325 sqft</t>
  </si>
  <si>
    <t>RM 1,396,000</t>
  </si>
  <si>
    <t>652 sqft</t>
  </si>
  <si>
    <t>1,435 sqft</t>
  </si>
  <si>
    <t>RM 229,000</t>
  </si>
  <si>
    <t>5900 sqft</t>
  </si>
  <si>
    <t>1,595 sqft</t>
  </si>
  <si>
    <t>4,690 sqft</t>
  </si>
  <si>
    <t>RM 2,257,000</t>
  </si>
  <si>
    <t>1,559 sqft</t>
  </si>
  <si>
    <t>3797 sqft</t>
  </si>
  <si>
    <t>3534 sqft</t>
  </si>
  <si>
    <t>1,234 sqft</t>
  </si>
  <si>
    <t>RM 158,000</t>
  </si>
  <si>
    <t>2,474 sqft</t>
  </si>
  <si>
    <t>1,396 sqft</t>
  </si>
  <si>
    <t>595 sqft</t>
  </si>
  <si>
    <t>683 sqft</t>
  </si>
  <si>
    <t>RM 2,478,600</t>
  </si>
  <si>
    <t>1,363 sqft</t>
  </si>
  <si>
    <t>5,500 sqft</t>
  </si>
  <si>
    <t>1,038 sqft</t>
  </si>
  <si>
    <t>RM 3,300</t>
  </si>
  <si>
    <t>1,407 sqft</t>
  </si>
  <si>
    <t>RM 5,450,000</t>
  </si>
  <si>
    <t>5440 sqft</t>
  </si>
  <si>
    <t>RM 1,937,320</t>
  </si>
  <si>
    <t>RM 9,700,000</t>
  </si>
  <si>
    <t>81000 sqft</t>
  </si>
  <si>
    <t>1,285 sqft</t>
  </si>
  <si>
    <t>1,008 sqft</t>
  </si>
  <si>
    <t>1,070 sqft</t>
  </si>
  <si>
    <t>RM 558,000</t>
  </si>
  <si>
    <t>1513 sqft</t>
  </si>
  <si>
    <t>RM 383,820</t>
  </si>
  <si>
    <t>1270 sqft</t>
  </si>
  <si>
    <t>980 sqft</t>
  </si>
  <si>
    <t>RM 4,753,000</t>
  </si>
  <si>
    <t>3,283 sqft</t>
  </si>
  <si>
    <t>RM 1,455,000</t>
  </si>
  <si>
    <t>RM 4,718,000</t>
  </si>
  <si>
    <t>2,949 sqft</t>
  </si>
  <si>
    <t>RM 898,380</t>
  </si>
  <si>
    <t>RM 765,390</t>
  </si>
  <si>
    <t>RM 661,700</t>
  </si>
  <si>
    <t>1207 sqft</t>
  </si>
  <si>
    <t>RM 2,570,000</t>
  </si>
  <si>
    <t>1,011 sqft</t>
  </si>
  <si>
    <t>853 sqft</t>
  </si>
  <si>
    <t>1,684 sqft</t>
  </si>
  <si>
    <t>784 sqft</t>
  </si>
  <si>
    <t>RM 968,000</t>
  </si>
  <si>
    <t>10350 sqft</t>
  </si>
  <si>
    <t>686 sqft</t>
  </si>
  <si>
    <t>1,470 sqft</t>
  </si>
  <si>
    <t>RM 5,788,000</t>
  </si>
  <si>
    <t>RM 973,150</t>
  </si>
  <si>
    <t>3756 sqft</t>
  </si>
  <si>
    <t>RM 1,088,000</t>
  </si>
  <si>
    <t>4004 sqft</t>
  </si>
  <si>
    <t>RM 7,607,600</t>
  </si>
  <si>
    <t>13832 sqft</t>
  </si>
  <si>
    <t>RM 4,350,000</t>
  </si>
  <si>
    <t>16436 sqft</t>
  </si>
  <si>
    <t>RM 5,100,000</t>
  </si>
  <si>
    <t>7800 sqft</t>
  </si>
  <si>
    <t>924 sqft</t>
  </si>
  <si>
    <t>1,979 sqft</t>
  </si>
  <si>
    <t>2,996 sqft</t>
  </si>
  <si>
    <t>1584 sqft</t>
  </si>
  <si>
    <t>RM 1,395,000</t>
  </si>
  <si>
    <t>3,891 sqft</t>
  </si>
  <si>
    <t>RM 3,941,000</t>
  </si>
  <si>
    <t>3,941 sqft</t>
  </si>
  <si>
    <t>2,121 sqft</t>
  </si>
  <si>
    <t>RM 735,000</t>
  </si>
  <si>
    <t>5354 sqft</t>
  </si>
  <si>
    <t>1,512 sqft</t>
  </si>
  <si>
    <t>2,743 sqft</t>
  </si>
  <si>
    <t>RM 1,499,999</t>
  </si>
  <si>
    <t>1,660 sqft</t>
  </si>
  <si>
    <t>2,516 sqft</t>
  </si>
  <si>
    <t>RM 2,788,000</t>
  </si>
  <si>
    <t>2,248 sqft</t>
  </si>
  <si>
    <t>4,333 sqft</t>
  </si>
  <si>
    <t>1,312 sqft</t>
  </si>
  <si>
    <t>3,240 sqft</t>
  </si>
  <si>
    <t>1,679 sqft</t>
  </si>
  <si>
    <t>RM 9,300,000</t>
  </si>
  <si>
    <t>8,365 sqft</t>
  </si>
  <si>
    <t>1,390 sqft</t>
  </si>
  <si>
    <t>RM 2,052,000</t>
  </si>
  <si>
    <t>2,280 sqft</t>
  </si>
  <si>
    <t>3844 sqft</t>
  </si>
  <si>
    <t>1,252 sqft</t>
  </si>
  <si>
    <t>1,047 sqft</t>
  </si>
  <si>
    <t>8966 sqft</t>
  </si>
  <si>
    <t>Alam Damai, Kuala Lumpur</t>
  </si>
  <si>
    <t>1,611 sqft</t>
  </si>
  <si>
    <t>RM 749,000</t>
  </si>
  <si>
    <t>RM 455,000</t>
  </si>
  <si>
    <t>RM 737,000</t>
  </si>
  <si>
    <t>RM 2,800</t>
  </si>
  <si>
    <t>869 sqft</t>
  </si>
  <si>
    <t>RM 679,000</t>
  </si>
  <si>
    <t>725 sqft</t>
  </si>
  <si>
    <t>648 sqft</t>
  </si>
  <si>
    <t>1507 sqft</t>
  </si>
  <si>
    <t>Bukit Ledang, Kuala Lumpur</t>
  </si>
  <si>
    <t>RM 1,723,500</t>
  </si>
  <si>
    <t>4884 sqft</t>
  </si>
  <si>
    <t>RM 714,000</t>
  </si>
  <si>
    <t>22X80 sqft</t>
  </si>
  <si>
    <t>1109 sqft</t>
  </si>
  <si>
    <t>2,680 sqft</t>
  </si>
  <si>
    <t>1,116 sqft</t>
  </si>
  <si>
    <t>2,739 sqft</t>
  </si>
  <si>
    <t>2,416 sqft</t>
  </si>
  <si>
    <t>3,467 sqft</t>
  </si>
  <si>
    <t>3,502 sqft</t>
  </si>
  <si>
    <t>5,472 sqft</t>
  </si>
  <si>
    <t>22X75 sqft</t>
  </si>
  <si>
    <t>RM 384,000</t>
  </si>
  <si>
    <t>RM 875,000</t>
  </si>
  <si>
    <t>20X65 sqft</t>
  </si>
  <si>
    <t>8400 sqft</t>
  </si>
  <si>
    <t>6931 sqft</t>
  </si>
  <si>
    <t>RM 450,800</t>
  </si>
  <si>
    <t>RM 1,359,000</t>
  </si>
  <si>
    <t>RM 718,000</t>
  </si>
  <si>
    <t>782 sqft</t>
  </si>
  <si>
    <t>RM 545,000</t>
  </si>
  <si>
    <t>518 sqft</t>
  </si>
  <si>
    <t>RM 529,600</t>
  </si>
  <si>
    <t>713 sqft</t>
  </si>
  <si>
    <t>RM 690,788</t>
  </si>
  <si>
    <t>1,126 sqft</t>
  </si>
  <si>
    <t>RM 546,000</t>
  </si>
  <si>
    <t>RM 384,384</t>
  </si>
  <si>
    <t>RM 369,000</t>
  </si>
  <si>
    <t>RM 536,000</t>
  </si>
  <si>
    <t>RM 618,500</t>
  </si>
  <si>
    <t>RM 378,400</t>
  </si>
  <si>
    <t>RM 588,880</t>
  </si>
  <si>
    <t>RM 513,000</t>
  </si>
  <si>
    <t>RM 789,000</t>
  </si>
  <si>
    <t>886 sqft</t>
  </si>
  <si>
    <t>957 sqft</t>
  </si>
  <si>
    <t>1,132 sqft</t>
  </si>
  <si>
    <t>RM 170,000</t>
  </si>
  <si>
    <t>RM 250,000</t>
  </si>
  <si>
    <t>956 sqft</t>
  </si>
  <si>
    <t>946 sqft</t>
  </si>
  <si>
    <t>RM 965,000</t>
  </si>
  <si>
    <t>5,738 sqft</t>
  </si>
  <si>
    <t>RM 10,800,000</t>
  </si>
  <si>
    <t>4700 sqft</t>
  </si>
  <si>
    <t>RM 448,000</t>
  </si>
  <si>
    <t>1850 sqft</t>
  </si>
  <si>
    <t>2045 sqft</t>
  </si>
  <si>
    <t>RM 958,000</t>
  </si>
  <si>
    <t>2880 sqft</t>
  </si>
  <si>
    <t>1,358 sqft</t>
  </si>
  <si>
    <t>1,316 sqft</t>
  </si>
  <si>
    <t>2,236 sqft</t>
  </si>
  <si>
    <t>1,221 sqft</t>
  </si>
  <si>
    <t>3525 sqft</t>
  </si>
  <si>
    <t>8848 sqft</t>
  </si>
  <si>
    <t>1,635 sqft</t>
  </si>
  <si>
    <t>9120 sqft</t>
  </si>
  <si>
    <t>RM 6,331,050</t>
  </si>
  <si>
    <t>Bungalow Land (Corner)</t>
  </si>
  <si>
    <t>14068 sqft</t>
  </si>
  <si>
    <t>12002 sqft</t>
  </si>
  <si>
    <t>4941 sqft</t>
  </si>
  <si>
    <t>4556 sqft</t>
  </si>
  <si>
    <t>4667 sqft</t>
  </si>
  <si>
    <t>1,405 sqft</t>
  </si>
  <si>
    <t>RM 105,000</t>
  </si>
  <si>
    <t>RM 389,000</t>
  </si>
  <si>
    <t>RM 439,000</t>
  </si>
  <si>
    <t>RM 419,000</t>
  </si>
  <si>
    <t>514 sqft</t>
  </si>
  <si>
    <t>1039 sqft</t>
  </si>
  <si>
    <t>3,033 sqft</t>
  </si>
  <si>
    <t>RM 2,414,710</t>
  </si>
  <si>
    <t>2,090 sqft</t>
  </si>
  <si>
    <t>2,553 sqft</t>
  </si>
  <si>
    <t>RM 2,237,620</t>
  </si>
  <si>
    <t>2,668 sqft</t>
  </si>
  <si>
    <t>2,028 sqft</t>
  </si>
  <si>
    <t>2,487 sqft</t>
  </si>
  <si>
    <t>RM 2,828,280</t>
  </si>
  <si>
    <t>3,626 sqft</t>
  </si>
  <si>
    <t>1,097 sqft</t>
  </si>
  <si>
    <t>3,316 sqft</t>
  </si>
  <si>
    <t>3,203 sqft</t>
  </si>
  <si>
    <t>RM 1,967,750</t>
  </si>
  <si>
    <t>RM 1,852,000</t>
  </si>
  <si>
    <t>RM 6,090,920</t>
  </si>
  <si>
    <t>6,575 sqft</t>
  </si>
  <si>
    <t>RM 3,748,080</t>
  </si>
  <si>
    <t>RM 3,963,960</t>
  </si>
  <si>
    <t>4,356 sqft</t>
  </si>
  <si>
    <t>RM 3,990,000</t>
  </si>
  <si>
    <t>3,979 sqft</t>
  </si>
  <si>
    <t>2,249 sqft</t>
  </si>
  <si>
    <t>RM 6,331,500</t>
  </si>
  <si>
    <t>4,237 sqft</t>
  </si>
  <si>
    <t>RM 2,810,000</t>
  </si>
  <si>
    <t>2,241 sqft</t>
  </si>
  <si>
    <t>RM 2,357,000</t>
  </si>
  <si>
    <t>2,357 sqft</t>
  </si>
  <si>
    <t>RM 3,513,000</t>
  </si>
  <si>
    <t>1,492 sqft</t>
  </si>
  <si>
    <t>RM 4,041,100</t>
  </si>
  <si>
    <t>RM 1,979,250</t>
  </si>
  <si>
    <t>1,885 sqft</t>
  </si>
  <si>
    <t>RM 2,655,400</t>
  </si>
  <si>
    <t>2,414 sqft</t>
  </si>
  <si>
    <t>RM 2,473,000</t>
  </si>
  <si>
    <t>2,473 sqft</t>
  </si>
  <si>
    <t>908 sqft</t>
  </si>
  <si>
    <t>RM 9,496,000</t>
  </si>
  <si>
    <t>7,287 sqft</t>
  </si>
  <si>
    <t>RM 4,996,950</t>
  </si>
  <si>
    <t>3,950 sqft</t>
  </si>
  <si>
    <t>4,721 sqft</t>
  </si>
  <si>
    <t>RM 4,626,300</t>
  </si>
  <si>
    <t>6878 sqft</t>
  </si>
  <si>
    <t>RM 5,149,300</t>
  </si>
  <si>
    <t>7922 sqft</t>
  </si>
  <si>
    <t>11302 sqft</t>
  </si>
  <si>
    <t>RM 6,065,800</t>
  </si>
  <si>
    <t>9332 sqft</t>
  </si>
  <si>
    <t>RM 5,799,950</t>
  </si>
  <si>
    <t>8923 sqft</t>
  </si>
  <si>
    <t>7329 sqft</t>
  </si>
  <si>
    <t>2,740 sqft</t>
  </si>
  <si>
    <t>8350 sqft</t>
  </si>
  <si>
    <t>1,475 sqft</t>
  </si>
  <si>
    <t>2,780 sqft</t>
  </si>
  <si>
    <t>RM 1,038,000</t>
  </si>
  <si>
    <t>4,580 sqft</t>
  </si>
  <si>
    <t>2572 sqft</t>
  </si>
  <si>
    <t>2,278 sqft</t>
  </si>
  <si>
    <t>RM 2,008,000</t>
  </si>
  <si>
    <t>2,496 sqft</t>
  </si>
  <si>
    <t>8365 sqft</t>
  </si>
  <si>
    <t>14327 sqft</t>
  </si>
  <si>
    <t>2029 sqft</t>
  </si>
  <si>
    <t>6670 sqft</t>
  </si>
  <si>
    <t>1389 sqft</t>
  </si>
  <si>
    <t>2,247 sqft</t>
  </si>
  <si>
    <t>1,314 sqft</t>
  </si>
  <si>
    <t>RM 608,000</t>
  </si>
  <si>
    <t>1,616 sqft</t>
  </si>
  <si>
    <t>Jinjang, Kuala Lumpur</t>
  </si>
  <si>
    <t>3,370 sqft</t>
  </si>
  <si>
    <t>1,594 sqft</t>
  </si>
  <si>
    <t>1373 sqft</t>
  </si>
  <si>
    <t>3432 sqft</t>
  </si>
  <si>
    <t>Gombak, Kuala Lumpur</t>
  </si>
  <si>
    <t>632 sqft</t>
  </si>
  <si>
    <t>RM 672,300</t>
  </si>
  <si>
    <t>RM 11,900,000</t>
  </si>
  <si>
    <t>9619 sqft</t>
  </si>
  <si>
    <t>RM 5,751,200</t>
  </si>
  <si>
    <t>1,257 sqft</t>
  </si>
  <si>
    <t>2,037 sqft</t>
  </si>
  <si>
    <t>2,092 sqft</t>
  </si>
  <si>
    <t>RM 339,000</t>
  </si>
  <si>
    <t>RM 328,000</t>
  </si>
  <si>
    <t>1,675 sqft</t>
  </si>
  <si>
    <t>RM 138,000</t>
  </si>
  <si>
    <t>540 sqft</t>
  </si>
  <si>
    <t>5,400 sqft</t>
  </si>
  <si>
    <t>3,139 sqft</t>
  </si>
  <si>
    <t>1,766 sqft</t>
  </si>
  <si>
    <t>2,035 sqft</t>
  </si>
  <si>
    <t>RM 548,000</t>
  </si>
  <si>
    <t>785 sqft</t>
  </si>
  <si>
    <t>RM 538,500</t>
  </si>
  <si>
    <t>5,147 sqft</t>
  </si>
  <si>
    <t>RM 2,146,000</t>
  </si>
  <si>
    <t>RM 1,532,576</t>
  </si>
  <si>
    <t>RM 800,760</t>
  </si>
  <si>
    <t>RM 1,431,886</t>
  </si>
  <si>
    <t>RM 961,158</t>
  </si>
  <si>
    <t>1,923 sqft</t>
  </si>
  <si>
    <t>1,895 sqft</t>
  </si>
  <si>
    <t>2378 sqft</t>
  </si>
  <si>
    <t>RM 11,600,000</t>
  </si>
  <si>
    <t>3,843 sqft</t>
  </si>
  <si>
    <t>2,885 sqft</t>
  </si>
  <si>
    <t>2,271 sqft</t>
  </si>
  <si>
    <t>7,793 sqft</t>
  </si>
  <si>
    <t>6,600 sqft</t>
  </si>
  <si>
    <t>RM 10,260,000</t>
  </si>
  <si>
    <t>7,901 sqft</t>
  </si>
  <si>
    <t>RM 9,490,000</t>
  </si>
  <si>
    <t>5,640 sqft</t>
  </si>
  <si>
    <t>6,500 sqft</t>
  </si>
  <si>
    <t>Serviced Residence (Triplex)</t>
  </si>
  <si>
    <t>5,402 sqft</t>
  </si>
  <si>
    <t>3,563 sqft</t>
  </si>
  <si>
    <t>RM 7,230,000</t>
  </si>
  <si>
    <t>5,834 sqft</t>
  </si>
  <si>
    <t>5,427 sqft</t>
  </si>
  <si>
    <t>2,240 sqft</t>
  </si>
  <si>
    <t>3,575 sqft</t>
  </si>
  <si>
    <t>2,265 sqft</t>
  </si>
  <si>
    <t>4,919 sqft</t>
  </si>
  <si>
    <t>RM 5,480,000</t>
  </si>
  <si>
    <t>3,311 sqft</t>
  </si>
  <si>
    <t>RM 2,453,000</t>
  </si>
  <si>
    <t>2,230 sqft</t>
  </si>
  <si>
    <t>RM 10,267,000</t>
  </si>
  <si>
    <t>RM 9,388,000</t>
  </si>
  <si>
    <t>3,063 sqft</t>
  </si>
  <si>
    <t>RM 4,247,000</t>
  </si>
  <si>
    <t>RM 5,231,000</t>
  </si>
  <si>
    <t>1,743 sqft</t>
  </si>
  <si>
    <t>RM 4,260,000</t>
  </si>
  <si>
    <t>RM 4,657,000</t>
  </si>
  <si>
    <t>RM 2,982,000</t>
  </si>
  <si>
    <t>RM 4,344,000</t>
  </si>
  <si>
    <t>1,604 sqft</t>
  </si>
  <si>
    <t>RM 3,738,000</t>
  </si>
  <si>
    <t>RM 3,264,000</t>
  </si>
  <si>
    <t>RM 3,244,000</t>
  </si>
  <si>
    <t>RM 3,320,000</t>
  </si>
  <si>
    <t>RM 3,368,000</t>
  </si>
  <si>
    <t>RM 5,179,400</t>
  </si>
  <si>
    <t>RM 3,261,000</t>
  </si>
  <si>
    <t>5,145 sqft</t>
  </si>
  <si>
    <t>6,825 sqft</t>
  </si>
  <si>
    <t>3,789 sqft</t>
  </si>
  <si>
    <t>3,550 sqft</t>
  </si>
  <si>
    <t>14,570 sqft</t>
  </si>
  <si>
    <t>1180 sqft</t>
  </si>
  <si>
    <t>50000 sqft</t>
  </si>
  <si>
    <t>40X120 sqft</t>
  </si>
  <si>
    <t>568 sqft</t>
  </si>
  <si>
    <t>RM 405,000</t>
  </si>
  <si>
    <t>RM 497,000</t>
  </si>
  <si>
    <t>1076 sqft</t>
  </si>
  <si>
    <t>698 sqft</t>
  </si>
  <si>
    <t>521 sqft</t>
  </si>
  <si>
    <t>RM 483,000</t>
  </si>
  <si>
    <t>774 sqft</t>
  </si>
  <si>
    <t>RM 408</t>
  </si>
  <si>
    <t>2195 sqft</t>
  </si>
  <si>
    <t>3444 sqft</t>
  </si>
  <si>
    <t>1498 sqft</t>
  </si>
  <si>
    <t>6888 sqft</t>
  </si>
  <si>
    <t>1,182 sqft</t>
  </si>
  <si>
    <t>RM 704,880</t>
  </si>
  <si>
    <t>2,387 sqft</t>
  </si>
  <si>
    <t>1,685 sqft</t>
  </si>
  <si>
    <t>4293 sqft</t>
  </si>
  <si>
    <t>1,415 sqft</t>
  </si>
  <si>
    <t>5554 sqft</t>
  </si>
  <si>
    <t>3067 sqft</t>
  </si>
  <si>
    <t>2640 sqft</t>
  </si>
  <si>
    <t>1750 sqft</t>
  </si>
  <si>
    <t>1,614 sqft</t>
  </si>
  <si>
    <t>4610 sqft</t>
  </si>
  <si>
    <t>3147 sqft</t>
  </si>
  <si>
    <t>3347 sqft</t>
  </si>
  <si>
    <t>21X70 sqft</t>
  </si>
  <si>
    <t>929 sqft</t>
  </si>
  <si>
    <t>20X60 sqft</t>
  </si>
  <si>
    <t>4825 sqft</t>
  </si>
  <si>
    <t>RM 805,000</t>
  </si>
  <si>
    <t>790 sqft</t>
  </si>
  <si>
    <t>674 sqft</t>
  </si>
  <si>
    <t>RM 11,500,000</t>
  </si>
  <si>
    <t>17300 sqft</t>
  </si>
  <si>
    <t>6650 sqft</t>
  </si>
  <si>
    <t>971 sqft</t>
  </si>
  <si>
    <t>RM 432,000</t>
  </si>
  <si>
    <t>RM 2,000</t>
  </si>
  <si>
    <t>1,869 sqft</t>
  </si>
  <si>
    <t>1,704 sqft</t>
  </si>
  <si>
    <t>1,511 sqft</t>
  </si>
  <si>
    <t>3825 sqft</t>
  </si>
  <si>
    <t>RM 7,875,000</t>
  </si>
  <si>
    <t>RM 130,000,000</t>
  </si>
  <si>
    <t>5.668 acres</t>
  </si>
  <si>
    <t>RM 62,262,000</t>
  </si>
  <si>
    <t>51885 sqft</t>
  </si>
  <si>
    <t>RM 7,534,038</t>
  </si>
  <si>
    <t>12191 sqft</t>
  </si>
  <si>
    <t>10796 sqft</t>
  </si>
  <si>
    <t>RM 4,834,740</t>
  </si>
  <si>
    <t>12723 sqft</t>
  </si>
  <si>
    <t>17478 sqft</t>
  </si>
  <si>
    <t>RM 263,000</t>
  </si>
  <si>
    <t>831 sqft</t>
  </si>
  <si>
    <t>RM 2,140,000</t>
  </si>
  <si>
    <t>RM 1,429,123</t>
  </si>
  <si>
    <t>RM 1,649,999</t>
  </si>
  <si>
    <t>RM 1,719,888</t>
  </si>
  <si>
    <t>RM 2,159,999</t>
  </si>
  <si>
    <t>1,669 sqft</t>
  </si>
  <si>
    <t>RM 949,999</t>
  </si>
  <si>
    <t>RM 2,426,016</t>
  </si>
  <si>
    <t>2,732 sqft</t>
  </si>
  <si>
    <t>731 sqft</t>
  </si>
  <si>
    <t>11000 sqft</t>
  </si>
  <si>
    <t>RM 693,000</t>
  </si>
  <si>
    <t>RM 881,100</t>
  </si>
  <si>
    <t>1,872 sqft</t>
  </si>
  <si>
    <t>RM 1,289,600</t>
  </si>
  <si>
    <t>RM 579,999</t>
  </si>
  <si>
    <t>RM 649,999</t>
  </si>
  <si>
    <t>RM 629,999</t>
  </si>
  <si>
    <t>RM 799,999</t>
  </si>
  <si>
    <t>1,599 sqft</t>
  </si>
  <si>
    <t>RM 699,999</t>
  </si>
  <si>
    <t>1,498 sqft</t>
  </si>
  <si>
    <t>1,263 sqft</t>
  </si>
  <si>
    <t>1,465 sqft</t>
  </si>
  <si>
    <t>3520 sqft</t>
  </si>
  <si>
    <t>1168 sqft</t>
  </si>
  <si>
    <t>1,391 sqft</t>
  </si>
  <si>
    <t>810 sqft</t>
  </si>
  <si>
    <t>466 sqft</t>
  </si>
  <si>
    <t>943 sqft</t>
  </si>
  <si>
    <t>1,095 sqft</t>
  </si>
  <si>
    <t>RM 333,000</t>
  </si>
  <si>
    <t>RM 1,206,600</t>
  </si>
  <si>
    <t>RM 4,256,840</t>
  </si>
  <si>
    <t>4,130 sqft</t>
  </si>
  <si>
    <t>1,211 sqft</t>
  </si>
  <si>
    <t>RM 192,000</t>
  </si>
  <si>
    <t>RM 3,698,000</t>
  </si>
  <si>
    <t>4480 sqft</t>
  </si>
  <si>
    <t>1442 sqft</t>
  </si>
  <si>
    <t>5837 sqft</t>
  </si>
  <si>
    <t>RM 1,053,000</t>
  </si>
  <si>
    <t>RM 812,000</t>
  </si>
  <si>
    <t>RM 707,000</t>
  </si>
  <si>
    <t>RM 933,000</t>
  </si>
  <si>
    <t>5403 sqft</t>
  </si>
  <si>
    <t>RM 414,600</t>
  </si>
  <si>
    <t>RM 483,300</t>
  </si>
  <si>
    <t>893-1195 sqft</t>
  </si>
  <si>
    <t>Column Name</t>
  </si>
  <si>
    <t>Definition (ENG)</t>
  </si>
  <si>
    <t>Definition (IND)</t>
  </si>
  <si>
    <t>The neighborhood in which the property is located</t>
  </si>
  <si>
    <t>Lokasi properti</t>
  </si>
  <si>
    <t>The listed sales price in Malaysian Ringgit (RM).</t>
  </si>
  <si>
    <t>Harga properti yang ditawarkan</t>
  </si>
  <si>
    <r>
      <rPr>
        <rFont val="Arial"/>
      </rPr>
      <t xml:space="preserve">Whether it is sold by land or spaces of land the building is built upon / </t>
    </r>
    <r>
      <rPr>
        <rFont val="Arial"/>
        <color rgb="FF1155CC"/>
        <u/>
      </rPr>
      <t>reference</t>
    </r>
  </si>
  <si>
    <t>Dijual dalam bentuk tanah / ruang bangunan yang dapat ditinggali</t>
  </si>
  <si>
    <t>The total size of the property. Note that some properties are listed by different units of measurement</t>
  </si>
  <si>
    <t>Ukuran dari properti, ada yang unit ukurannya berbeda</t>
  </si>
  <si>
    <t>The number of listed rooms.</t>
  </si>
  <si>
    <t>Ruangan yang tersedia di properti</t>
  </si>
  <si>
    <t>The number of bathrooms in the property.</t>
  </si>
  <si>
    <t>Kamar Mandi yang tersedia</t>
  </si>
  <si>
    <t>The number of car parks on the property.</t>
  </si>
  <si>
    <t>Parkir mobil yang tersedia</t>
  </si>
  <si>
    <t>Malaysian properties may fall in one of several property types depending on their characteristics that are defined by the listings/users.</t>
  </si>
  <si>
    <t>Jenis property berdasarkan karakternya (dapat ditentukan listing atau pengguna)</t>
  </si>
  <si>
    <t>Whether or not the property comes pre-furnished.</t>
  </si>
  <si>
    <t>Dijual dalam kondisi sudah ada furnitur / kosongan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</si>
</sst>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8">
    <font>
      <sz val="10.0"/>
      <color rgb="FF000000"/>
      <name val="Arial"/>
    </font>
    <font>
      <sz val="18.0"/>
      <name val="Nunito"/>
    </font>
    <font>
      <name val="Arial"/>
    </font>
    <font>
      <sz val="18.0"/>
      <color rgb="FF695D46"/>
      <name val="Nunito"/>
    </font>
    <font>
      <sz val="11.0"/>
      <color rgb="FF3C4043"/>
      <name val="Roboto"/>
    </font>
    <font/>
    <font>
      <b/>
    </font>
    <font>
      <b/>
      <sz val="14.0"/>
    </font>
    <font>
      <i/>
    </font>
    <font>
      <b/>
      <color rgb="FFFF0000"/>
    </font>
    <font>
      <color rgb="FF000000"/>
    </font>
    <font>
      <b/>
      <u/>
    </font>
    <font>
      <b/>
      <u/>
    </font>
    <font>
      <b/>
      <i/>
    </font>
    <font>
      <color rgb="FF000000"/>
      <name val="Arial"/>
    </font>
    <font>
      <sz val="10.0"/>
      <name val="Arial"/>
    </font>
    <font>
      <b/>
      <color rgb="FF000000"/>
    </font>
    <font>
      <u/>
      <color rgb="FF0000FF"/>
      <name val="Arial"/>
    </font>
  </fonts>
  <fills count="7">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s>
  <borders count="4">
    <border/>
    <border>
      <left style="thin">
        <color rgb="FF000000"/>
      </left>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2" numFmtId="0" xfId="0" applyAlignment="1" applyFont="1">
      <alignment shrinkToFit="0" vertical="bottom" wrapText="0"/>
    </xf>
    <xf borderId="0" fillId="0" fontId="3" numFmtId="0" xfId="0" applyAlignment="1" applyFont="1">
      <alignment readingOrder="0"/>
    </xf>
    <xf borderId="0" fillId="2" fontId="4" numFmtId="0" xfId="0" applyAlignment="1" applyFill="1" applyFont="1">
      <alignment readingOrder="0"/>
    </xf>
    <xf borderId="0" fillId="0" fontId="5" numFmtId="0" xfId="0" applyAlignment="1" applyFont="1">
      <alignment readingOrder="0"/>
    </xf>
    <xf borderId="1" fillId="0" fontId="6" numFmtId="0" xfId="0" applyAlignment="1" applyBorder="1" applyFont="1">
      <alignment readingOrder="0" shrinkToFit="0" wrapText="1"/>
    </xf>
    <xf borderId="1" fillId="0" fontId="5" numFmtId="0" xfId="0" applyAlignment="1" applyBorder="1" applyFont="1">
      <alignment shrinkToFit="0" wrapText="1"/>
    </xf>
    <xf borderId="1" fillId="0" fontId="5" numFmtId="3" xfId="0" applyAlignment="1" applyBorder="1" applyFont="1" applyNumberFormat="1">
      <alignment shrinkToFit="0" wrapText="1"/>
    </xf>
    <xf borderId="1" fillId="0" fontId="5" numFmtId="0" xfId="0" applyAlignment="1" applyBorder="1" applyFont="1">
      <alignment readingOrder="0"/>
    </xf>
    <xf borderId="1" fillId="0" fontId="5" numFmtId="0" xfId="0" applyBorder="1" applyFont="1"/>
    <xf borderId="0" fillId="0" fontId="5" numFmtId="0" xfId="0" applyAlignment="1" applyFont="1">
      <alignment shrinkToFit="0" wrapText="1"/>
    </xf>
    <xf borderId="0" fillId="0" fontId="5" numFmtId="3" xfId="0" applyAlignment="1" applyFont="1" applyNumberFormat="1">
      <alignment shrinkToFit="0" wrapText="1"/>
    </xf>
    <xf borderId="0" fillId="0" fontId="5" numFmtId="3" xfId="0" applyFont="1" applyNumberFormat="1"/>
    <xf borderId="0" fillId="0" fontId="6" numFmtId="0" xfId="0" applyFont="1"/>
    <xf borderId="1" fillId="0" fontId="5" numFmtId="3" xfId="0" applyBorder="1" applyFont="1" applyNumberFormat="1"/>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vertical="bottom"/>
    </xf>
    <xf borderId="0" fillId="0" fontId="2" numFmtId="3" xfId="0" applyAlignment="1" applyFont="1" applyNumberFormat="1">
      <alignment horizontal="right" vertical="bottom"/>
    </xf>
    <xf borderId="0" fillId="0" fontId="2" numFmtId="0" xfId="0" applyAlignment="1" applyFont="1">
      <alignment horizontal="right" vertical="bottom"/>
    </xf>
    <xf borderId="2" fillId="0" fontId="5" numFmtId="0" xfId="0" applyBorder="1" applyFont="1"/>
    <xf borderId="2" fillId="0" fontId="8" numFmtId="0" xfId="0" applyAlignment="1" applyBorder="1" applyFont="1">
      <alignment readingOrder="0"/>
    </xf>
    <xf borderId="3" fillId="0" fontId="5" numFmtId="0" xfId="0" applyAlignment="1" applyBorder="1" applyFont="1">
      <alignment readingOrder="0"/>
    </xf>
    <xf borderId="3" fillId="0" fontId="5" numFmtId="0" xfId="0" applyAlignment="1" applyBorder="1" applyFont="1">
      <alignment readingOrder="0"/>
    </xf>
    <xf borderId="0" fillId="0" fontId="5" numFmtId="0" xfId="0" applyAlignment="1" applyFont="1">
      <alignment readingOrder="0"/>
    </xf>
    <xf borderId="0" fillId="0" fontId="5" numFmtId="2" xfId="0" applyAlignment="1" applyFont="1" applyNumberFormat="1">
      <alignment readingOrder="0"/>
    </xf>
    <xf borderId="0" fillId="0" fontId="9" numFmtId="2" xfId="0" applyAlignment="1" applyFont="1" applyNumberFormat="1">
      <alignment readingOrder="0"/>
    </xf>
    <xf borderId="3" fillId="0" fontId="5" numFmtId="2" xfId="0" applyAlignment="1" applyBorder="1" applyFont="1" applyNumberFormat="1">
      <alignment readingOrder="0"/>
    </xf>
    <xf borderId="3" fillId="3" fontId="10" numFmtId="2" xfId="0" applyAlignment="1" applyBorder="1" applyFill="1" applyFont="1" applyNumberFormat="1">
      <alignment readingOrder="0"/>
    </xf>
    <xf borderId="0" fillId="0" fontId="11" numFmtId="0" xfId="0" applyAlignment="1" applyFont="1">
      <alignment readingOrder="0"/>
    </xf>
    <xf borderId="0" fillId="0" fontId="8" numFmtId="0" xfId="0" applyAlignment="1" applyFont="1">
      <alignment readingOrder="0"/>
    </xf>
    <xf borderId="0" fillId="0" fontId="8" numFmtId="0" xfId="0" applyAlignment="1" applyFont="1">
      <alignment horizontal="center" readingOrder="0"/>
    </xf>
    <xf borderId="2" fillId="0" fontId="8" numFmtId="0" xfId="0" applyAlignment="1" applyBorder="1" applyFont="1">
      <alignment horizontal="center" readingOrder="0"/>
    </xf>
    <xf borderId="2" fillId="0" fontId="8" numFmtId="0" xfId="0" applyAlignment="1" applyBorder="1" applyFont="1">
      <alignment horizontal="center"/>
    </xf>
    <xf borderId="0" fillId="0" fontId="8" numFmtId="0" xfId="0" applyAlignment="1" applyFont="1">
      <alignment horizontal="center"/>
    </xf>
    <xf borderId="3" fillId="0" fontId="5" numFmtId="0" xfId="0" applyBorder="1" applyFont="1"/>
    <xf borderId="0" fillId="4" fontId="5" numFmtId="0" xfId="0" applyAlignment="1" applyFill="1" applyFont="1">
      <alignment readingOrder="0"/>
    </xf>
    <xf borderId="0" fillId="5" fontId="5" numFmtId="0" xfId="0" applyAlignment="1" applyFill="1" applyFont="1">
      <alignment readingOrder="0"/>
    </xf>
    <xf borderId="0" fillId="5" fontId="6" numFmtId="0" xfId="0" applyAlignment="1" applyFont="1">
      <alignment readingOrder="0"/>
    </xf>
    <xf borderId="0" fillId="5" fontId="6" numFmtId="0" xfId="0" applyAlignment="1" applyFont="1">
      <alignment readingOrder="0"/>
    </xf>
    <xf borderId="0" fillId="6" fontId="5" numFmtId="0" xfId="0" applyAlignment="1" applyFill="1" applyFont="1">
      <alignment readingOrder="0"/>
    </xf>
    <xf borderId="0" fillId="0" fontId="6" numFmtId="0" xfId="0" applyAlignment="1" applyFont="1">
      <alignment readingOrder="0"/>
    </xf>
    <xf borderId="3" fillId="0" fontId="6" numFmtId="0" xfId="0" applyAlignment="1" applyBorder="1" applyFont="1">
      <alignment readingOrder="0"/>
    </xf>
    <xf borderId="3" fillId="6" fontId="6" numFmtId="0" xfId="0" applyAlignment="1" applyBorder="1" applyFont="1">
      <alignment readingOrder="0"/>
    </xf>
    <xf borderId="0" fillId="0" fontId="12" numFmtId="0" xfId="0" applyAlignment="1" applyFont="1">
      <alignment readingOrder="0"/>
    </xf>
    <xf borderId="0" fillId="0" fontId="6" numFmtId="3" xfId="0" applyFont="1" applyNumberFormat="1"/>
    <xf borderId="0" fillId="0" fontId="2" numFmtId="0" xfId="0" applyAlignment="1" applyFont="1">
      <alignment vertical="bottom"/>
    </xf>
    <xf borderId="0" fillId="6" fontId="5" numFmtId="0" xfId="0" applyAlignment="1" applyFont="1">
      <alignment readingOrder="0"/>
    </xf>
    <xf borderId="1" fillId="0" fontId="6" numFmtId="0" xfId="0" applyBorder="1" applyFont="1"/>
    <xf borderId="1" fillId="0" fontId="6" numFmtId="0" xfId="0" applyAlignment="1" applyBorder="1" applyFont="1">
      <alignment readingOrder="0"/>
    </xf>
    <xf borderId="0" fillId="0" fontId="2" numFmtId="0" xfId="0" applyAlignment="1" applyFont="1">
      <alignment readingOrder="0" shrinkToFit="0" vertical="bottom" wrapText="1"/>
    </xf>
    <xf borderId="0" fillId="0" fontId="5" numFmtId="3" xfId="0" applyAlignment="1" applyFont="1" applyNumberFormat="1">
      <alignment readingOrder="0"/>
    </xf>
    <xf borderId="0" fillId="0" fontId="5" numFmtId="0" xfId="0" applyFont="1"/>
    <xf borderId="0" fillId="0" fontId="2" numFmtId="0" xfId="0" applyAlignment="1" applyFont="1">
      <alignment vertical="bottom"/>
    </xf>
    <xf borderId="0" fillId="0" fontId="2" numFmtId="0" xfId="0" applyAlignment="1" applyFont="1">
      <alignment readingOrder="0" vertical="bottom"/>
    </xf>
    <xf borderId="0" fillId="0" fontId="13" numFmtId="0" xfId="0" applyAlignment="1" applyFont="1">
      <alignment readingOrder="0"/>
    </xf>
    <xf borderId="0" fillId="5" fontId="5" numFmtId="0" xfId="0" applyAlignment="1" applyFont="1">
      <alignment readingOrder="0"/>
    </xf>
    <xf borderId="0" fillId="5" fontId="14" numFmtId="0" xfId="0" applyAlignment="1" applyFont="1">
      <alignment horizontal="right" readingOrder="0" shrinkToFit="0" vertical="bottom" wrapText="0"/>
    </xf>
    <xf borderId="0" fillId="0" fontId="14" numFmtId="0" xfId="0" applyAlignment="1" applyFont="1">
      <alignment horizontal="right" readingOrder="0" shrinkToFit="0" vertical="bottom" wrapText="0"/>
    </xf>
    <xf borderId="0" fillId="0" fontId="15" numFmtId="0" xfId="0" applyAlignment="1" applyFont="1">
      <alignment vertical="bottom"/>
    </xf>
    <xf borderId="0" fillId="0" fontId="0" numFmtId="0" xfId="0" applyAlignment="1" applyFont="1">
      <alignment horizontal="right" readingOrder="0" vertical="bottom"/>
    </xf>
    <xf borderId="0" fillId="0" fontId="0" numFmtId="0" xfId="0" applyAlignment="1" applyFont="1">
      <alignment readingOrder="0" vertical="bottom"/>
    </xf>
    <xf borderId="0" fillId="0" fontId="0" numFmtId="1" xfId="0" applyAlignment="1" applyFont="1" applyNumberFormat="1">
      <alignment horizontal="right" readingOrder="0" vertical="bottom"/>
    </xf>
    <xf borderId="0" fillId="0" fontId="0" numFmtId="0" xfId="0" applyAlignment="1" applyFont="1">
      <alignment horizontal="right" readingOrder="0" vertical="bottom"/>
    </xf>
    <xf borderId="0" fillId="0" fontId="0" numFmtId="1" xfId="0" applyAlignment="1" applyFont="1" applyNumberFormat="1">
      <alignment horizontal="right" readingOrder="0" vertical="bottom"/>
    </xf>
    <xf borderId="0" fillId="2" fontId="14" numFmtId="0" xfId="0" applyAlignment="1" applyFont="1">
      <alignment horizontal="left" readingOrder="0"/>
    </xf>
    <xf borderId="0" fillId="0" fontId="5" numFmtId="0" xfId="0" applyAlignment="1" applyFont="1">
      <alignment readingOrder="0" shrinkToFit="0" vertical="center" wrapText="1"/>
    </xf>
    <xf borderId="0" fillId="0" fontId="13" numFmtId="0" xfId="0" applyAlignment="1" applyFont="1">
      <alignment horizontal="center" readingOrder="0"/>
    </xf>
    <xf borderId="0" fillId="0" fontId="5" numFmtId="164" xfId="0" applyFont="1" applyNumberFormat="1"/>
    <xf borderId="0" fillId="0" fontId="5" numFmtId="164" xfId="0" applyAlignment="1" applyFont="1" applyNumberFormat="1">
      <alignment readingOrder="0"/>
    </xf>
    <xf borderId="0" fillId="5" fontId="5" numFmtId="3" xfId="0" applyAlignment="1" applyFont="1" applyNumberFormat="1">
      <alignment readingOrder="0"/>
    </xf>
    <xf borderId="0" fillId="0" fontId="5" numFmtId="1" xfId="0" applyFont="1" applyNumberFormat="1"/>
    <xf borderId="0" fillId="0" fontId="6" numFmtId="0" xfId="0" applyAlignment="1" applyFont="1">
      <alignment horizontal="center" readingOrder="0"/>
    </xf>
    <xf borderId="0" fillId="0" fontId="5" numFmtId="0" xfId="0" applyAlignment="1" applyFont="1">
      <alignment horizontal="center"/>
    </xf>
    <xf borderId="0" fillId="0" fontId="5" numFmtId="0" xfId="0" applyAlignment="1" applyFont="1">
      <alignment horizontal="center" readingOrder="0" vertical="center"/>
    </xf>
    <xf borderId="0" fillId="0" fontId="5"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5" numFmtId="0" xfId="0" applyAlignment="1" applyFont="1">
      <alignment horizontal="center" readingOrder="0"/>
    </xf>
    <xf borderId="0" fillId="0" fontId="2" numFmtId="0" xfId="0" applyAlignment="1" applyFont="1">
      <alignment shrinkToFit="0" vertical="bottom" wrapText="0"/>
    </xf>
    <xf borderId="0" fillId="0" fontId="16" numFmtId="0" xfId="0" applyAlignment="1" applyFont="1">
      <alignment horizontal="center" readingOrder="0"/>
    </xf>
    <xf borderId="0" fillId="0" fontId="2" numFmtId="0" xfId="0" applyAlignment="1" applyFont="1">
      <alignment vertical="bottom"/>
    </xf>
    <xf borderId="0" fillId="0" fontId="2" numFmtId="0" xfId="0" applyAlignment="1" applyFont="1">
      <alignment shrinkToFit="0" vertical="bottom" wrapText="1"/>
    </xf>
    <xf borderId="0" fillId="0" fontId="17" numFmtId="0" xfId="0" applyAlignment="1" applyFont="1">
      <alignment readingOrder="0" shrinkToFit="0" vertical="bottom" wrapText="1"/>
    </xf>
    <xf borderId="0" fillId="0" fontId="2" numFmtId="0" xfId="0" applyAlignment="1" applyFont="1">
      <alignment readingOrder="0" shrinkToFit="0" vertical="bottom" wrapText="1"/>
    </xf>
  </cellXfs>
  <cellStyles count="1">
    <cellStyle xfId="0" name="Normal" builtinId="0"/>
  </cellStyles>
  <dxfs count="4">
    <dxf>
      <font/>
      <fill>
        <patternFill patternType="none"/>
      </fill>
      <border/>
    </dxf>
    <dxf>
      <font/>
      <fill>
        <patternFill patternType="solid">
          <fgColor rgb="FFBAABDA"/>
          <bgColor rgb="FFBAABDA"/>
        </patternFill>
      </fill>
      <border/>
    </dxf>
    <dxf>
      <font/>
      <fill>
        <patternFill patternType="solid">
          <fgColor rgb="FFFFFFFF"/>
          <bgColor rgb="FFFFFFFF"/>
        </patternFill>
      </fill>
      <border/>
    </dxf>
    <dxf>
      <font/>
      <fill>
        <patternFill patternType="solid">
          <fgColor rgb="FFFFF9F9"/>
          <bgColor rgb="FFFFF9F9"/>
        </patternFill>
      </fill>
      <border/>
    </dxf>
  </dxfs>
  <tableStyles count="1">
    <tableStyle count="3" pivot="0" name="Data Dic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pivotCacheDefinition" Target="pivotCache/pivotCacheDefinition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Top 3 Location with Most Properties in Affordable Category</a:t>
            </a:r>
          </a:p>
        </c:rich>
      </c:tx>
      <c:overlay val="0"/>
    </c:title>
    <c:plotArea>
      <c:layout/>
      <c:barChart>
        <c:barDir val="col"/>
        <c:ser>
          <c:idx val="0"/>
          <c:order val="0"/>
          <c:tx>
            <c:strRef>
              <c:f>SUM!$I$4</c:f>
            </c:strRef>
          </c:tx>
          <c:spPr>
            <a:solidFill>
              <a:srgbClr val="4285F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SUM!$H$5:$H$7</c:f>
            </c:strRef>
          </c:cat>
          <c:val>
            <c:numRef>
              <c:f>SUM!$I$5:$I$7</c:f>
              <c:numCache/>
            </c:numRef>
          </c:val>
        </c:ser>
        <c:axId val="1707796668"/>
        <c:axId val="2041685413"/>
      </c:barChart>
      <c:catAx>
        <c:axId val="170779666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Location</a:t>
                </a:r>
              </a:p>
            </c:rich>
          </c:tx>
          <c:overlay val="0"/>
        </c:title>
        <c:numFmt formatCode="General" sourceLinked="1"/>
        <c:majorTickMark val="none"/>
        <c:minorTickMark val="none"/>
        <c:spPr/>
        <c:txPr>
          <a:bodyPr/>
          <a:lstStyle/>
          <a:p>
            <a:pPr lvl="0">
              <a:defRPr b="0">
                <a:solidFill>
                  <a:srgbClr val="000000"/>
                </a:solidFill>
                <a:latin typeface="Roboto"/>
              </a:defRPr>
            </a:pPr>
          </a:p>
        </c:txPr>
        <c:crossAx val="2041685413"/>
      </c:catAx>
      <c:valAx>
        <c:axId val="20416854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Number of Properties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707796668"/>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Top 3 Location with Most Properties in Luxury Category</a:t>
            </a:r>
          </a:p>
        </c:rich>
      </c:tx>
      <c:overlay val="0"/>
    </c:title>
    <c:plotArea>
      <c:layout/>
      <c:barChart>
        <c:barDir val="col"/>
        <c:ser>
          <c:idx val="0"/>
          <c:order val="0"/>
          <c:tx>
            <c:strRef>
              <c:f>SUM!$I$16</c:f>
            </c:strRef>
          </c:tx>
          <c:spPr>
            <a:solidFill>
              <a:srgbClr val="4285F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SUM!$H$17:$H$19</c:f>
            </c:strRef>
          </c:cat>
          <c:val>
            <c:numRef>
              <c:f>SUM!$I$17:$I$19</c:f>
              <c:numCache/>
            </c:numRef>
          </c:val>
        </c:ser>
        <c:axId val="1611159403"/>
        <c:axId val="240354161"/>
      </c:barChart>
      <c:catAx>
        <c:axId val="161115940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Location</a:t>
                </a:r>
              </a:p>
            </c:rich>
          </c:tx>
          <c:overlay val="0"/>
        </c:title>
        <c:numFmt formatCode="General" sourceLinked="1"/>
        <c:majorTickMark val="none"/>
        <c:minorTickMark val="none"/>
        <c:spPr/>
        <c:txPr>
          <a:bodyPr/>
          <a:lstStyle/>
          <a:p>
            <a:pPr lvl="0">
              <a:defRPr b="0">
                <a:solidFill>
                  <a:srgbClr val="000000"/>
                </a:solidFill>
                <a:latin typeface="Roboto"/>
              </a:defRPr>
            </a:pPr>
          </a:p>
        </c:txPr>
        <c:crossAx val="240354161"/>
      </c:catAx>
      <c:valAx>
        <c:axId val="2403541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Number of Properties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611159403"/>
      </c:valAx>
    </c:plotArea>
    <c:legend>
      <c:legendPos val="r"/>
      <c:overlay val="0"/>
      <c:txPr>
        <a:bodyPr/>
        <a:lstStyle/>
        <a:p>
          <a:pPr lvl="0">
            <a:defRPr b="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HOMOSCEDASTICITY</a:t>
            </a:r>
          </a:p>
        </c:rich>
      </c:tx>
      <c:overlay val="0"/>
    </c:title>
    <c:plotArea>
      <c:layout/>
      <c:scatterChart>
        <c:scatterStyle val="lineMarker"/>
        <c:varyColors val="0"/>
        <c:ser>
          <c:idx val="0"/>
          <c:order val="0"/>
          <c:tx>
            <c:strRef>
              <c:f>'Desa Park City'!$J$67</c:f>
            </c:strRef>
          </c:tx>
          <c:spPr>
            <a:ln>
              <a:noFill/>
            </a:ln>
          </c:spPr>
          <c:marker>
            <c:symbol val="circle"/>
            <c:size val="7"/>
            <c:spPr>
              <a:solidFill>
                <a:srgbClr val="4285F4"/>
              </a:solidFill>
              <a:ln cmpd="sng">
                <a:solidFill>
                  <a:srgbClr val="4285F4"/>
                </a:solidFill>
              </a:ln>
            </c:spPr>
          </c:marker>
          <c:xVal>
            <c:numRef>
              <c:f>'Desa Park City'!$G$68:$G$244</c:f>
            </c:numRef>
          </c:xVal>
          <c:yVal>
            <c:numRef>
              <c:f>'Desa Park City'!$J$68:$J$244</c:f>
              <c:numCache/>
            </c:numRef>
          </c:yVal>
        </c:ser>
        <c:dLbls>
          <c:showLegendKey val="0"/>
          <c:showVal val="0"/>
          <c:showCatName val="0"/>
          <c:showSerName val="0"/>
          <c:showPercent val="0"/>
          <c:showBubbleSize val="0"/>
        </c:dLbls>
        <c:axId val="739277333"/>
        <c:axId val="77203438"/>
      </c:scatterChart>
      <c:valAx>
        <c:axId val="73927733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Observation</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77203438"/>
      </c:valAx>
      <c:valAx>
        <c:axId val="772034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Standard Residuals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739277333"/>
      </c:valAx>
    </c:plotArea>
    <c:legend>
      <c:legendPos val="r"/>
      <c:overlay val="0"/>
      <c:txPr>
        <a:bodyPr/>
        <a:lstStyle/>
        <a:p>
          <a:pPr lvl="0">
            <a:defRPr b="0">
              <a:solidFill>
                <a:srgbClr val="000000"/>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NORMALITY</a:t>
            </a:r>
          </a:p>
        </c:rich>
      </c:tx>
      <c:overlay val="0"/>
    </c:title>
    <c:plotArea>
      <c:layout/>
      <c:lineChart>
        <c:varyColors val="0"/>
        <c:ser>
          <c:idx val="0"/>
          <c:order val="0"/>
          <c:tx>
            <c:strRef>
              <c:f>'Desa Park City'!$M$67</c:f>
            </c:strRef>
          </c:tx>
          <c:spPr>
            <a:ln cmpd="sng">
              <a:solidFill>
                <a:srgbClr val="4285F4"/>
              </a:solidFill>
            </a:ln>
          </c:spPr>
          <c:marker>
            <c:symbol val="none"/>
          </c:marker>
          <c:trendline>
            <c:name/>
            <c:spPr>
              <a:ln w="38100">
                <a:solidFill>
                  <a:srgbClr val="E6B8AF">
                    <a:alpha val="90196"/>
                  </a:srgbClr>
                </a:solidFill>
              </a:ln>
            </c:spPr>
            <c:trendlineType val="linear"/>
            <c:dispRSqr val="0"/>
            <c:dispEq val="0"/>
          </c:trendline>
          <c:cat>
            <c:strRef>
              <c:f>'Desa Park City'!$L$68:$L$244</c:f>
            </c:strRef>
          </c:cat>
          <c:val>
            <c:numRef>
              <c:f>'Desa Park City'!$M$68:$M$244</c:f>
              <c:numCache/>
            </c:numRef>
          </c:val>
          <c:smooth val="0"/>
        </c:ser>
        <c:axId val="840370500"/>
        <c:axId val="1863207649"/>
      </c:lineChart>
      <c:catAx>
        <c:axId val="840370500"/>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Percentile</a:t>
                </a:r>
              </a:p>
            </c:rich>
          </c:tx>
          <c:overlay val="0"/>
        </c:title>
        <c:numFmt formatCode="General" sourceLinked="1"/>
        <c:majorTickMark val="none"/>
        <c:minorTickMark val="none"/>
        <c:spPr/>
        <c:txPr>
          <a:bodyPr/>
          <a:lstStyle/>
          <a:p>
            <a:pPr lvl="0">
              <a:defRPr b="0">
                <a:solidFill>
                  <a:srgbClr val="000000"/>
                </a:solidFill>
                <a:latin typeface="Roboto"/>
              </a:defRPr>
            </a:pPr>
          </a:p>
        </c:txPr>
        <c:crossAx val="1863207649"/>
      </c:catAx>
      <c:valAx>
        <c:axId val="18632076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Price</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840370500"/>
      </c:valAx>
    </c:plotArea>
    <c:legend>
      <c:legendPos val="r"/>
      <c:overlay val="0"/>
      <c:txPr>
        <a:bodyPr/>
        <a:lstStyle/>
        <a:p>
          <a:pPr lvl="0">
            <a:defRPr b="0">
              <a:solidFill>
                <a:srgbClr val="000000"/>
              </a:solidFill>
              <a:latin typeface="Roboto"/>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0" Type="http://schemas.openxmlformats.org/officeDocument/2006/relationships/image" Target="../media/image13.png"/><Relationship Id="rId11" Type="http://schemas.openxmlformats.org/officeDocument/2006/relationships/image" Target="../media/image21.png"/><Relationship Id="rId22" Type="http://schemas.openxmlformats.org/officeDocument/2006/relationships/image" Target="../media/image23.png"/><Relationship Id="rId10" Type="http://schemas.openxmlformats.org/officeDocument/2006/relationships/image" Target="../media/image24.png"/><Relationship Id="rId21" Type="http://schemas.openxmlformats.org/officeDocument/2006/relationships/image" Target="../media/image12.png"/><Relationship Id="rId13" Type="http://schemas.openxmlformats.org/officeDocument/2006/relationships/image" Target="../media/image22.png"/><Relationship Id="rId24" Type="http://schemas.openxmlformats.org/officeDocument/2006/relationships/image" Target="../media/image3.png"/><Relationship Id="rId12" Type="http://schemas.openxmlformats.org/officeDocument/2006/relationships/image" Target="../media/image20.png"/><Relationship Id="rId23" Type="http://schemas.openxmlformats.org/officeDocument/2006/relationships/image" Target="../media/image11.png"/><Relationship Id="rId1" Type="http://schemas.openxmlformats.org/officeDocument/2006/relationships/image" Target="../media/image4.png"/><Relationship Id="rId2" Type="http://schemas.openxmlformats.org/officeDocument/2006/relationships/image" Target="../media/image14.png"/><Relationship Id="rId3" Type="http://schemas.openxmlformats.org/officeDocument/2006/relationships/image" Target="../media/image8.png"/><Relationship Id="rId4" Type="http://schemas.openxmlformats.org/officeDocument/2006/relationships/image" Target="../media/image5.png"/><Relationship Id="rId9" Type="http://schemas.openxmlformats.org/officeDocument/2006/relationships/image" Target="../media/image10.png"/><Relationship Id="rId15" Type="http://schemas.openxmlformats.org/officeDocument/2006/relationships/image" Target="../media/image6.png"/><Relationship Id="rId14" Type="http://schemas.openxmlformats.org/officeDocument/2006/relationships/image" Target="../media/image1.png"/><Relationship Id="rId17" Type="http://schemas.openxmlformats.org/officeDocument/2006/relationships/image" Target="../media/image17.png"/><Relationship Id="rId16" Type="http://schemas.openxmlformats.org/officeDocument/2006/relationships/image" Target="../media/image7.png"/><Relationship Id="rId5" Type="http://schemas.openxmlformats.org/officeDocument/2006/relationships/image" Target="../media/image15.png"/><Relationship Id="rId19" Type="http://schemas.openxmlformats.org/officeDocument/2006/relationships/image" Target="../media/image16.png"/><Relationship Id="rId6" Type="http://schemas.openxmlformats.org/officeDocument/2006/relationships/image" Target="../media/image18.png"/><Relationship Id="rId18" Type="http://schemas.openxmlformats.org/officeDocument/2006/relationships/image" Target="../media/image9.png"/><Relationship Id="rId7" Type="http://schemas.openxmlformats.org/officeDocument/2006/relationships/image" Target="../media/image2.png"/><Relationship Id="rId8"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9525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32</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828675</xdr:colOff>
      <xdr:row>65</xdr:row>
      <xdr:rowOff>38100</xdr:rowOff>
    </xdr:from>
    <xdr:ext cx="4419600" cy="27336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20</xdr:col>
      <xdr:colOff>152400</xdr:colOff>
      <xdr:row>65</xdr:row>
      <xdr:rowOff>38100</xdr:rowOff>
    </xdr:from>
    <xdr:ext cx="4419600" cy="27336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4067175" cy="15335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xdr:row>
      <xdr:rowOff>0</xdr:rowOff>
    </xdr:from>
    <xdr:ext cx="4067175" cy="1171575"/>
    <xdr:pic>
      <xdr:nvPicPr>
        <xdr:cNvPr id="0" name="image14.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3</xdr:row>
      <xdr:rowOff>0</xdr:rowOff>
    </xdr:from>
    <xdr:ext cx="1800225" cy="1847850"/>
    <xdr:pic>
      <xdr:nvPicPr>
        <xdr:cNvPr id="0" name="image8.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4</xdr:row>
      <xdr:rowOff>0</xdr:rowOff>
    </xdr:from>
    <xdr:ext cx="2847975" cy="1847850"/>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5</xdr:row>
      <xdr:rowOff>0</xdr:rowOff>
    </xdr:from>
    <xdr:ext cx="1790700" cy="1847850"/>
    <xdr:pic>
      <xdr:nvPicPr>
        <xdr:cNvPr id="0" name="image15.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6</xdr:row>
      <xdr:rowOff>0</xdr:rowOff>
    </xdr:from>
    <xdr:ext cx="1800225" cy="1847850"/>
    <xdr:pic>
      <xdr:nvPicPr>
        <xdr:cNvPr id="0" name="image18.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7</xdr:row>
      <xdr:rowOff>0</xdr:rowOff>
    </xdr:from>
    <xdr:ext cx="2752725" cy="1847850"/>
    <xdr:pic>
      <xdr:nvPicPr>
        <xdr:cNvPr id="0" name="image2.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8</xdr:row>
      <xdr:rowOff>0</xdr:rowOff>
    </xdr:from>
    <xdr:ext cx="2428875" cy="1847850"/>
    <xdr:pic>
      <xdr:nvPicPr>
        <xdr:cNvPr id="0" name="image19.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9</xdr:row>
      <xdr:rowOff>0</xdr:rowOff>
    </xdr:from>
    <xdr:ext cx="2571750" cy="1847850"/>
    <xdr:pic>
      <xdr:nvPicPr>
        <xdr:cNvPr id="0" name="image10.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10</xdr:row>
      <xdr:rowOff>0</xdr:rowOff>
    </xdr:from>
    <xdr:ext cx="2571750" cy="1847850"/>
    <xdr:pic>
      <xdr:nvPicPr>
        <xdr:cNvPr id="0" name="image24.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11</xdr:row>
      <xdr:rowOff>0</xdr:rowOff>
    </xdr:from>
    <xdr:ext cx="4067175" cy="609600"/>
    <xdr:pic>
      <xdr:nvPicPr>
        <xdr:cNvPr id="0" name="image21.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12</xdr:row>
      <xdr:rowOff>0</xdr:rowOff>
    </xdr:from>
    <xdr:ext cx="4067175" cy="952500"/>
    <xdr:pic>
      <xdr:nvPicPr>
        <xdr:cNvPr id="0" name="image20.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13</xdr:row>
      <xdr:rowOff>0</xdr:rowOff>
    </xdr:from>
    <xdr:ext cx="2419350" cy="1847850"/>
    <xdr:pic>
      <xdr:nvPicPr>
        <xdr:cNvPr id="0" name="image22.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14</xdr:row>
      <xdr:rowOff>0</xdr:rowOff>
    </xdr:from>
    <xdr:ext cx="4067175" cy="1781175"/>
    <xdr:pic>
      <xdr:nvPicPr>
        <xdr:cNvPr id="0" name="image1.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15</xdr:row>
      <xdr:rowOff>0</xdr:rowOff>
    </xdr:from>
    <xdr:ext cx="2657475" cy="1847850"/>
    <xdr:pic>
      <xdr:nvPicPr>
        <xdr:cNvPr id="0" name="image6.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16</xdr:row>
      <xdr:rowOff>0</xdr:rowOff>
    </xdr:from>
    <xdr:ext cx="1752600" cy="1847850"/>
    <xdr:pic>
      <xdr:nvPicPr>
        <xdr:cNvPr id="0" name="image7.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17</xdr:row>
      <xdr:rowOff>0</xdr:rowOff>
    </xdr:from>
    <xdr:ext cx="1828800" cy="1847850"/>
    <xdr:pic>
      <xdr:nvPicPr>
        <xdr:cNvPr id="0" name="image17.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18</xdr:row>
      <xdr:rowOff>0</xdr:rowOff>
    </xdr:from>
    <xdr:ext cx="3486150" cy="1847850"/>
    <xdr:pic>
      <xdr:nvPicPr>
        <xdr:cNvPr id="0" name="image9.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20</xdr:row>
      <xdr:rowOff>0</xdr:rowOff>
    </xdr:from>
    <xdr:ext cx="2924175" cy="1847850"/>
    <xdr:pic>
      <xdr:nvPicPr>
        <xdr:cNvPr id="0" name="image16.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21</xdr:row>
      <xdr:rowOff>0</xdr:rowOff>
    </xdr:from>
    <xdr:ext cx="4067175" cy="1752600"/>
    <xdr:pic>
      <xdr:nvPicPr>
        <xdr:cNvPr id="0" name="image13.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22</xdr:row>
      <xdr:rowOff>0</xdr:rowOff>
    </xdr:from>
    <xdr:ext cx="2486025" cy="1847850"/>
    <xdr:pic>
      <xdr:nvPicPr>
        <xdr:cNvPr id="0" name="image12.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23</xdr:row>
      <xdr:rowOff>0</xdr:rowOff>
    </xdr:from>
    <xdr:ext cx="2667000" cy="1847850"/>
    <xdr:pic>
      <xdr:nvPicPr>
        <xdr:cNvPr id="0" name="image23.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24</xdr:row>
      <xdr:rowOff>0</xdr:rowOff>
    </xdr:from>
    <xdr:ext cx="2486025" cy="1847850"/>
    <xdr:pic>
      <xdr:nvPicPr>
        <xdr:cNvPr id="0" name="image11.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25</xdr:row>
      <xdr:rowOff>0</xdr:rowOff>
    </xdr:from>
    <xdr:ext cx="2733675" cy="1847850"/>
    <xdr:pic>
      <xdr:nvPicPr>
        <xdr:cNvPr id="0" name="image3.png"/>
        <xdr:cNvPicPr preferRelativeResize="0"/>
      </xdr:nvPicPr>
      <xdr:blipFill>
        <a:blip cstate="print" r:embed="rId24"/>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4268" sheet="Clean Property Listing Dataset"/>
  </cacheSource>
  <cacheFields>
    <cacheField name="Location" numFmtId="0">
      <sharedItems>
        <s v="Kepong"/>
        <s v="Cheras"/>
        <s v="Desa Petaling"/>
        <s v="Keramat"/>
        <s v="Salak Selatan"/>
        <s v="Bandar Tasik Selatan"/>
        <s v="Jinjang"/>
        <s v="Setapak"/>
        <s v="Sri Petaling"/>
        <s v="Kuchai Lama"/>
        <s v="Pantai"/>
        <s v="Pandan Perdana"/>
        <s v="Sentul"/>
        <s v="Jalan Klang Lama (Old Klang Road)"/>
        <s v="Bukit Jalil"/>
        <s v="Sri Hartamas"/>
        <s v="KL City"/>
        <s v="Taman Desa"/>
        <s v="Pandan Indah"/>
        <s v="Batu Caves"/>
        <s v="Damansara Heights"/>
        <s v="Segambut"/>
        <s v="Jalan Kuching"/>
        <s v="Bangsar South"/>
        <s v="Sungai Besi"/>
        <s v="Wangsa Maju"/>
        <s v="Ampang"/>
        <s v="Jalan Ipoh"/>
        <s v="Bandar Menjalara"/>
        <s v="Ampang Hilir"/>
        <s v="Bukit Bintang"/>
        <s v="Jalan Sultan Ismail"/>
        <s v="Dutamas"/>
        <s v="Taman Tun Dr Ismail"/>
        <s v="Taman Melawati"/>
        <s v="Brickfields"/>
        <s v="KLCC"/>
        <s v="City Centre"/>
        <s v="Titiwangsa"/>
        <s v="Bangsar"/>
        <s v="Seputeh"/>
        <s v="Chan Sow Lin"/>
        <s v="Mont Kiara"/>
        <s v="Desa Park City"/>
        <s v="OUG"/>
        <s v="Setiawangsa"/>
        <s v="Puchong"/>
        <s v="Bandar Damai Perdana"/>
        <s v="Desa Pandan"/>
        <s v="KL Eco City"/>
        <s v="KL Sentral"/>
        <s v="Alam Damai"/>
        <s v="Bukit Tunku (Kenny Hills)"/>
        <s v="Sunway SPK"/>
        <s v="Damansara"/>
        <s v="Mid Valley City"/>
        <s v="Gombak"/>
        <s v="Bukit Ledang"/>
        <s v="Federal Hill"/>
        <s v="Bukit Kiara"/>
      </sharedItems>
    </cacheField>
    <cacheField name="Price (RM)" numFmtId="3">
      <sharedItems containsSemiMixedTypes="0" containsString="0" containsNumber="1" containsInteger="1">
        <n v="105000.0"/>
        <n v="130000.0"/>
        <n v="138000.0"/>
        <n v="158000.0"/>
        <n v="170000.0"/>
        <n v="180000.0"/>
        <n v="192000.0"/>
        <n v="200000.0"/>
        <n v="220000.0"/>
        <n v="229000.0"/>
        <n v="230000.0"/>
        <n v="240000.0"/>
        <n v="248000.0"/>
        <n v="250000.0"/>
        <n v="263000.0"/>
        <n v="265000.0"/>
        <n v="268000.0"/>
        <n v="270000.0"/>
        <n v="275000.0"/>
        <n v="278000.0"/>
        <n v="280000.0"/>
        <n v="285000.0"/>
        <n v="288000.0"/>
        <n v="289000.0"/>
        <n v="290000.0"/>
        <n v="295000.0"/>
        <n v="298000.0"/>
        <n v="298888.0"/>
        <n v="299000.0"/>
        <n v="300000.0"/>
        <n v="308000.0"/>
        <n v="310000.0"/>
        <n v="315000.0"/>
        <n v="318000.0"/>
        <n v="319999.0"/>
        <n v="320000.0"/>
        <n v="325000.0"/>
        <n v="328000.0"/>
        <n v="329999.0"/>
        <n v="330000.0"/>
        <n v="333000.0"/>
        <n v="335000.0"/>
        <n v="338000.0"/>
        <n v="339000.0"/>
        <n v="340000.0"/>
        <n v="345000.0"/>
        <n v="348000.0"/>
        <n v="350000.0"/>
        <n v="358000.0"/>
        <n v="359999.0"/>
        <n v="360000.0"/>
        <n v="362000.0"/>
        <n v="363000.0"/>
        <n v="365000.0"/>
        <n v="368000.0"/>
        <n v="368620.0"/>
        <n v="369000.0"/>
        <n v="370000.0"/>
        <n v="375000.0"/>
        <n v="378000.0"/>
        <n v="378400.0"/>
        <n v="379000.0"/>
        <n v="380000.0"/>
        <n v="383820.0"/>
        <n v="384384.0"/>
        <n v="385000.0"/>
        <n v="388000.0"/>
        <n v="389000.0"/>
        <n v="390000.0"/>
        <n v="391000.0"/>
        <n v="392000.0"/>
        <n v="395000.0"/>
        <n v="397000.0"/>
        <n v="398000.0"/>
        <n v="398800.0"/>
        <n v="399000.0"/>
        <n v="400000.0"/>
        <n v="402000.0"/>
        <n v="403000.0"/>
        <n v="408000.0"/>
        <n v="410000.0"/>
        <n v="412000.0"/>
        <n v="414600.0"/>
        <n v="415000.0"/>
        <n v="416000.0"/>
        <n v="418000.0"/>
        <n v="419000.0"/>
        <n v="420000.0"/>
        <n v="425000.0"/>
        <n v="428000.0"/>
        <n v="430000.0"/>
        <n v="431000.0"/>
        <n v="432000.0"/>
        <n v="435000.0"/>
        <n v="437400.0"/>
        <n v="438000.0"/>
        <n v="439000.0"/>
        <n v="440000.0"/>
        <n v="445000.0"/>
        <n v="448000.0"/>
        <n v="448800.0"/>
        <n v="449000.0"/>
        <n v="450000.0"/>
        <n v="450800.0"/>
        <n v="455000.0"/>
        <n v="458000.0"/>
        <n v="460000.0"/>
        <n v="465000.0"/>
        <n v="470000.0"/>
        <n v="475000.0"/>
        <n v="478000.0"/>
        <n v="479000.0"/>
        <n v="480000.0"/>
        <n v="483000.0"/>
        <n v="485000.0"/>
        <n v="486000.0"/>
        <n v="488000.0"/>
        <n v="488888.0"/>
        <n v="490000.0"/>
        <n v="495000.0"/>
        <n v="497000.0"/>
        <n v="498000.0"/>
        <n v="499000.0"/>
        <n v="500000.0"/>
        <n v="504000.0"/>
        <n v="505000.0"/>
        <n v="508000.0"/>
        <n v="509000.0"/>
        <n v="510000.0"/>
        <n v="510300.0"/>
        <n v="513000.0"/>
        <n v="515000.0"/>
        <n v="518000.0"/>
        <n v="519610.0"/>
        <n v="520000.0"/>
        <n v="525000.0"/>
        <n v="527000.0"/>
        <n v="528000.0"/>
        <n v="529000.0"/>
        <n v="529600.0"/>
        <n v="530000.0"/>
        <n v="535000.0"/>
        <n v="535400.0"/>
        <n v="536000.0"/>
        <n v="537000.0"/>
        <n v="538000.0"/>
        <n v="538500.0"/>
        <n v="540000.0"/>
        <n v="543353.0"/>
        <n v="545000.0"/>
        <n v="546000.0"/>
        <n v="548000.0"/>
        <n v="550000.0"/>
        <n v="553000.0"/>
        <n v="555000.0"/>
        <n v="556000.0"/>
        <n v="557000.0"/>
        <n v="558000.0"/>
        <n v="559000.0"/>
        <n v="560000.0"/>
        <n v="561100.0"/>
        <n v="565000.0"/>
        <n v="566000.0"/>
        <n v="568000.0"/>
        <n v="569200.0"/>
        <n v="570000.0"/>
        <n v="573000.0"/>
        <n v="575000.0"/>
        <n v="577000.0"/>
        <n v="578000.0"/>
        <n v="579000.0"/>
        <n v="579999.0"/>
        <n v="580000.0"/>
        <n v="585000.0"/>
        <n v="588000.0"/>
        <n v="588880.0"/>
        <n v="589000.0"/>
        <n v="590000.0"/>
        <n v="595000.0"/>
        <n v="597000.0"/>
        <n v="597443.0"/>
        <n v="598000.0"/>
        <n v="599000.0"/>
        <n v="600000.0"/>
        <n v="601469.0"/>
        <n v="606000.0"/>
        <n v="608000.0"/>
        <n v="609000.0"/>
        <n v="610000.0"/>
        <n v="612000.0"/>
        <n v="615000.0"/>
        <n v="618000.0"/>
        <n v="618500.0"/>
        <n v="619999.0"/>
        <n v="620000.0"/>
        <n v="625000.0"/>
        <n v="628000.0"/>
        <n v="629999.0"/>
        <n v="630000.0"/>
        <n v="633000.0"/>
        <n v="635000.0"/>
        <n v="638000.0"/>
        <n v="639999.0"/>
        <n v="640000.0"/>
        <n v="642000.0"/>
        <n v="645000.0"/>
        <n v="646701.0"/>
        <n v="648000.0"/>
        <n v="649999.0"/>
        <n v="650000.0"/>
        <n v="655000.0"/>
        <n v="656000.0"/>
        <n v="658000.0"/>
        <n v="659000.0"/>
        <n v="660000.0"/>
        <n v="661700.0"/>
        <n v="664000.0"/>
        <n v="664020.0"/>
        <n v="664470.0"/>
        <n v="665000.0"/>
        <n v="668000.0"/>
        <n v="669000.0"/>
        <n v="670000.0"/>
        <n v="672300.0"/>
        <n v="675000.0"/>
        <n v="676775.0"/>
        <n v="678000.0"/>
        <n v="679000.0"/>
        <n v="680000.0"/>
        <n v="685000.0"/>
        <n v="688000.0"/>
        <n v="690000.0"/>
        <n v="690788.0"/>
        <n v="693000.0"/>
        <n v="695000.0"/>
        <n v="698000.0"/>
        <n v="699000.0"/>
        <n v="699999.0"/>
        <n v="700000.0"/>
        <n v="704880.0"/>
        <n v="705000.0"/>
        <n v="707000.0"/>
        <n v="708000.0"/>
        <n v="710000.0"/>
        <n v="710550.0"/>
        <n v="714000.0"/>
        <n v="715000.0"/>
        <n v="718000.0"/>
        <n v="719000.0"/>
        <n v="720000.0"/>
        <n v="725000.0"/>
        <n v="728000.0"/>
        <n v="730000.0"/>
        <n v="735000.0"/>
        <n v="737000.0"/>
        <n v="738000.0"/>
        <n v="740000.0"/>
        <n v="748000.0"/>
        <n v="749000.0"/>
        <n v="750000.0"/>
        <n v="755000.0"/>
        <n v="760000.0"/>
        <n v="765000.0"/>
        <n v="765390.0"/>
        <n v="768000.0"/>
        <n v="768888.0"/>
        <n v="769000.0"/>
        <n v="770000.0"/>
        <n v="780000.0"/>
        <n v="783990.0"/>
        <n v="785000.0"/>
        <n v="788000.0"/>
        <n v="789000.0"/>
        <n v="790000.0"/>
        <n v="795000.0"/>
        <n v="795308.0"/>
        <n v="798000.0"/>
        <n v="799000.0"/>
        <n v="799999.0"/>
        <n v="800000.0"/>
        <n v="800760.0"/>
        <n v="805000.0"/>
        <n v="808000.0"/>
        <n v="810000.0"/>
        <n v="812000.0"/>
        <n v="815000.0"/>
        <n v="818000.0"/>
        <n v="820000.0"/>
        <n v="825000.0"/>
        <n v="828000.0"/>
        <n v="830000.0"/>
        <n v="835000.0"/>
        <n v="836100.0"/>
        <n v="838000.0"/>
        <n v="840000.0"/>
        <n v="841700.0"/>
        <n v="845000.0"/>
        <n v="848000.0"/>
        <n v="849000.0"/>
        <n v="850000.0"/>
        <n v="855000.0"/>
        <n v="855800.0"/>
        <n v="860000.0"/>
        <n v="865000.0"/>
        <n v="868000.0"/>
        <n v="870000.0"/>
        <n v="875000.0"/>
        <n v="880000.0"/>
        <n v="880900.0"/>
        <n v="881100.0"/>
        <n v="883000.0"/>
        <n v="885000.0"/>
        <n v="888000.0"/>
        <n v="890000.0"/>
        <n v="895000.0"/>
        <n v="898000.0"/>
        <n v="898380.0"/>
        <n v="899000.0"/>
        <n v="900000.0"/>
        <n v="905000.0"/>
        <n v="908000.0"/>
        <n v="910000.0"/>
        <n v="914160.0"/>
        <n v="915000.0"/>
        <n v="916000.0"/>
        <n v="918000.0"/>
        <n v="920000.0"/>
        <n v="925000.0"/>
        <n v="928000.0"/>
        <n v="930000.0"/>
        <n v="933000.0"/>
        <n v="938000.0"/>
        <n v="940000.0"/>
        <n v="945000.0"/>
        <n v="948888.0"/>
        <n v="949999.0"/>
        <n v="950000.0"/>
        <n v="951000.0"/>
        <n v="958000.0"/>
        <n v="960000.0"/>
        <n v="961158.0"/>
        <n v="965000.0"/>
        <n v="968000.0"/>
        <n v="970000.0"/>
        <n v="973150.0"/>
        <n v="974600.0"/>
        <n v="975000.0"/>
        <n v="978000.0"/>
        <n v="978458.0"/>
        <n v="980000.0"/>
        <n v="985000.0"/>
        <n v="988000.0"/>
        <n v="989000.0"/>
        <n v="990000.0"/>
        <n v="995000.0"/>
        <n v="996300.0"/>
        <n v="998000.0"/>
        <n v="999000.0"/>
        <n v="999999.0"/>
        <n v="1000000.0"/>
        <n v="1003000.0"/>
        <n v="1020000.0"/>
        <n v="1030000.0"/>
        <n v="1033000.0"/>
        <n v="1035000.0"/>
        <n v="1035860.0"/>
        <n v="1035880.0"/>
        <n v="1038000.0"/>
        <n v="1040000.0"/>
        <n v="1046100.0"/>
        <n v="1049888.0"/>
        <n v="1050000.0"/>
        <n v="1052000.0"/>
        <n v="1053000.0"/>
        <n v="1060000.0"/>
        <n v="1061100.0"/>
        <n v="1065140.0"/>
        <n v="1068000.0"/>
        <n v="1070000.0"/>
        <n v="1075000.0"/>
        <n v="1078000.0"/>
        <n v="1080000.0"/>
        <n v="1085000.0"/>
        <n v="1088000.0"/>
        <n v="1090000.0"/>
        <n v="1090600.0"/>
        <n v="1099000.0"/>
        <n v="1100000.0"/>
        <n v="1105500.0"/>
        <n v="1110000.0"/>
        <n v="1120000.0"/>
        <n v="1121800.0"/>
        <n v="1123000.0"/>
        <n v="1125000.0"/>
        <n v="1125460.0"/>
        <n v="1128800.0"/>
        <n v="1130000.0"/>
        <n v="1131760.0"/>
        <n v="1138060.0"/>
        <n v="1139000.0"/>
        <n v="1147000.0"/>
        <n v="1149000.0"/>
        <n v="1149999.0"/>
        <n v="1150000.0"/>
        <n v="1155600.0"/>
        <n v="1160000.0"/>
        <n v="1161850.0"/>
        <n v="1170000.0"/>
        <n v="1174338.0"/>
        <n v="1177000.0"/>
        <n v="1178850.0"/>
        <n v="1180000.0"/>
        <n v="1188000.0"/>
        <n v="1190000.0"/>
        <n v="1198000.0"/>
        <n v="1198800.0"/>
        <n v="1200000.0"/>
        <n v="1200019.0"/>
        <n v="1206600.0"/>
        <n v="1207000.0"/>
        <n v="1208000.0"/>
        <n v="1210000.0"/>
        <n v="1216800.0"/>
        <n v="1220000.0"/>
        <n v="1225000.0"/>
        <n v="1230000.0"/>
        <n v="1238000.0"/>
        <n v="1240000.0"/>
        <n v="1245000.0"/>
        <n v="1250000.0"/>
        <n v="1260000.0"/>
        <n v="1268000.0"/>
        <n v="1270000.0"/>
        <n v="1280000.0"/>
        <n v="1285000.0"/>
        <n v="1288000.0"/>
        <n v="1288972.0"/>
        <n v="1289600.0"/>
        <n v="1290000.0"/>
        <n v="1290800.0"/>
        <n v="1291000.0"/>
        <n v="1295000.0"/>
        <n v="1297500.0"/>
        <n v="1298000.0"/>
        <n v="1299000.0"/>
        <n v="1300000.0"/>
        <n v="1303000.0"/>
        <n v="1305750.0"/>
        <n v="1307475.0"/>
        <n v="1308000.0"/>
        <n v="1318350.0"/>
        <n v="1320000.0"/>
        <n v="1322355.0"/>
        <n v="1330000.0"/>
        <n v="1340000.0"/>
        <n v="1348000.0"/>
        <n v="1350000.0"/>
        <n v="1358120.0"/>
        <n v="1359000.0"/>
        <n v="1359640.0"/>
        <n v="1359800.0"/>
        <n v="1360000.0"/>
        <n v="1370000.0"/>
        <n v="1370650.0"/>
        <n v="1377000.0"/>
        <n v="1380000.0"/>
        <n v="1390000.0"/>
        <n v="1395000.0"/>
        <n v="1395800.0"/>
        <n v="1396000.0"/>
        <n v="1399000.0"/>
        <n v="1400000.0"/>
        <n v="1401662.0"/>
        <n v="1410000.0"/>
        <n v="1415000.0"/>
        <n v="1420000.0"/>
        <n v="1429123.0"/>
        <n v="1430000.0"/>
        <n v="1431886.0"/>
        <n v="1435000.0"/>
        <n v="1438000.0"/>
        <n v="1448000.0"/>
        <n v="1450000.0"/>
        <n v="1455000.0"/>
        <n v="1460000.0"/>
        <n v="1470000.0"/>
        <n v="1472920.0"/>
        <n v="1473450.0"/>
        <n v="1473950.0"/>
        <n v="1475000.0"/>
        <n v="1480000.0"/>
        <n v="1488000.0"/>
        <n v="1490000.0"/>
        <n v="1496000.0"/>
        <n v="1498000.0"/>
        <n v="1499999.0"/>
        <n v="1500000.0"/>
        <n v="1502400.0"/>
        <n v="1506300.0"/>
        <n v="1510000.0"/>
        <n v="1518000.0"/>
        <n v="1520000.0"/>
        <n v="1521000.0"/>
        <n v="1530000.0"/>
        <n v="1532576.0"/>
        <n v="1540000.0"/>
        <n v="1550000.0"/>
        <n v="1560000.0"/>
        <n v="1570000.0"/>
        <n v="1570800.0"/>
        <n v="1580000.0"/>
        <n v="1589000.0"/>
        <n v="1590000.0"/>
        <n v="1599000.0"/>
        <n v="1600000.0"/>
        <n v="1613300.0"/>
        <n v="1620000.0"/>
        <n v="1621000.0"/>
        <n v="1630000.0"/>
        <n v="1637500.0"/>
        <n v="1640000.0"/>
        <n v="1642744.0"/>
        <n v="1649999.0"/>
        <n v="1650000.0"/>
        <n v="1660000.0"/>
        <n v="1668000.0"/>
        <n v="1678225.0"/>
        <n v="1680000.0"/>
        <n v="1685000.0"/>
        <n v="1690000.0"/>
        <n v="1698800.0"/>
        <n v="1700000.0"/>
        <n v="1710000.0"/>
        <n v="1714000.0"/>
        <n v="1719148.0"/>
        <n v="1719888.0"/>
        <n v="1720000.0"/>
        <n v="1723500.0"/>
        <n v="1730000.0"/>
        <n v="1731000.0"/>
        <n v="1734000.0"/>
        <n v="1739000.0"/>
        <n v="1743000.0"/>
        <n v="1750000.0"/>
        <n v="1760000.0"/>
        <n v="1770000.0"/>
        <n v="1779286.0"/>
        <n v="1780000.0"/>
        <n v="1783000.0"/>
        <n v="1790000.0"/>
        <n v="1790820.0"/>
        <n v="1798000.0"/>
        <n v="1799000.0"/>
        <n v="1800000.0"/>
        <n v="1804275.0"/>
        <n v="1818450.0"/>
        <n v="1818500.0"/>
        <n v="1820000.0"/>
        <n v="1823366.0"/>
        <n v="1828000.0"/>
        <n v="1829880.0"/>
        <n v="1830000.0"/>
        <n v="1833000.0"/>
        <n v="1840000.0"/>
        <n v="1849000.0"/>
        <n v="1850000.0"/>
        <n v="1852000.0"/>
        <n v="1860000.0"/>
        <n v="1865000.0"/>
        <n v="1875000.0"/>
        <n v="1880000.0"/>
        <n v="1890000.0"/>
        <n v="1900000.0"/>
        <n v="1920000.0"/>
        <n v="1930000.0"/>
        <n v="1937320.0"/>
        <n v="1950000.0"/>
        <n v="1960000.0"/>
        <n v="1967750.0"/>
        <n v="1970000.0"/>
        <n v="1979250.0"/>
        <n v="1980000.0"/>
        <n v="1990000.0"/>
        <n v="1994000.0"/>
        <n v="1998000.0"/>
        <n v="1999000.0"/>
        <n v="1999999.0"/>
        <n v="2000000.0"/>
        <n v="2005000.0"/>
        <n v="2008000.0"/>
        <n v="2030000.0"/>
        <n v="2040000.0"/>
        <n v="2044800.0"/>
        <n v="2050000.0"/>
        <n v="2052000.0"/>
        <n v="2055000.0"/>
        <n v="2080000.0"/>
        <n v="2090000.0"/>
        <n v="2100000.0"/>
        <n v="2106463.0"/>
        <n v="2140000.0"/>
        <n v="2146000.0"/>
        <n v="2150000.0"/>
        <n v="2152000.0"/>
        <n v="2159999.0"/>
        <n v="2160000.0"/>
        <n v="2160329.0"/>
        <n v="2171505.0"/>
        <n v="2180000.0"/>
        <n v="2188533.0"/>
        <n v="2196000.0"/>
        <n v="2200000.0"/>
        <n v="2210000.0"/>
        <n v="2220000.0"/>
        <n v="2230000.0"/>
        <n v="2237620.0"/>
        <n v="2244000.0"/>
        <n v="2250000.0"/>
        <n v="2251800.0"/>
        <n v="2253000.0"/>
        <n v="2257000.0"/>
        <n v="2268000.0"/>
        <n v="2270000.0"/>
        <n v="2280000.0"/>
        <n v="2284000.0"/>
        <n v="2284620.0"/>
        <n v="2285000.0"/>
        <n v="2290000.0"/>
        <n v="2290710.0"/>
        <n v="2300000.0"/>
        <n v="2310000.0"/>
        <n v="2320000.0"/>
        <n v="2330000.0"/>
        <n v="2340000.0"/>
        <n v="2350000.0"/>
        <n v="2357000.0"/>
        <n v="2357250.0"/>
        <n v="2370000.0"/>
        <n v="2380000.0"/>
        <n v="2388000.0"/>
        <n v="2390000.0"/>
        <n v="2398000.0"/>
        <n v="2400000.0"/>
        <n v="2413375.0"/>
        <n v="2414710.0"/>
        <n v="2420000.0"/>
        <n v="2426016.0"/>
        <n v="2434900.0"/>
        <n v="2440000.0"/>
        <n v="2449440.0"/>
        <n v="2450000.0"/>
        <n v="2453000.0"/>
        <n v="2464350.0"/>
        <n v="2473000.0"/>
        <n v="2478600.0"/>
        <n v="2480000.0"/>
        <n v="2484000.0"/>
        <n v="2490000.0"/>
        <n v="2499999.0"/>
        <n v="2500000.0"/>
        <n v="2520000.0"/>
        <n v="2535300.0"/>
        <n v="2550000.0"/>
        <n v="2570000.0"/>
        <n v="2570400.0"/>
        <n v="2580000.0"/>
        <n v="2590000.0"/>
        <n v="2600000.0"/>
        <n v="2650000.0"/>
        <n v="2653600.0"/>
        <n v="2655400.0"/>
        <n v="2660000.0"/>
        <n v="2670000.0"/>
        <n v="2680000.0"/>
        <n v="2688000.0"/>
        <n v="2688800.0"/>
        <n v="2688888.0"/>
        <n v="2700000.0"/>
        <n v="2715000.0"/>
        <n v="2715300.0"/>
        <n v="2716000.0"/>
        <n v="2719000.0"/>
        <n v="2720000.0"/>
        <n v="2730000.0"/>
        <n v="2740000.0"/>
        <n v="2750000.0"/>
        <n v="2757725.0"/>
        <n v="2761000.0"/>
        <n v="2772100.0"/>
        <n v="2780000.0"/>
        <n v="2788000.0"/>
        <n v="2789000.0"/>
        <n v="2790000.0"/>
        <n v="2800000.0"/>
        <n v="2810000.0"/>
        <n v="2828280.0"/>
        <n v="2842350.0"/>
        <n v="2850000.0"/>
        <n v="2880000.0"/>
        <n v="2889000.0"/>
        <n v="2890000.0"/>
        <n v="2895000.0"/>
        <n v="2900000.0"/>
        <n v="2904300.0"/>
        <n v="2910000.0"/>
        <n v="2928000.0"/>
        <n v="2930000.0"/>
        <n v="2934400.0"/>
        <n v="2940000.0"/>
        <n v="2945910.0"/>
        <n v="2950000.0"/>
        <n v="2980000.0"/>
        <n v="2981550.0"/>
        <n v="2982000.0"/>
        <n v="2990000.0"/>
        <n v="2998000.0"/>
        <n v="2999000.0"/>
        <n v="3000000.0"/>
        <n v="3050000.0"/>
        <n v="3051300.0"/>
        <n v="3080000.0"/>
        <n v="3090000.0"/>
        <n v="3100000.0"/>
        <n v="3125000.0"/>
        <n v="3150000.0"/>
        <n v="3166000.0"/>
        <n v="3170000.0"/>
        <n v="3180000.0"/>
        <n v="3190000.0"/>
        <n v="3200000.0"/>
        <n v="3230000.0"/>
        <n v="3244000.0"/>
        <n v="3250000.0"/>
        <n v="3252600.0"/>
        <n v="3259200.0"/>
        <n v="3261000.0"/>
        <n v="3264000.0"/>
        <n v="3270600.0"/>
        <n v="3280000.0"/>
        <n v="3288888.0"/>
        <n v="3291600.0"/>
        <n v="3300000.0"/>
        <n v="3317400.0"/>
        <n v="3320000.0"/>
        <n v="3330000.0"/>
        <n v="3350000.0"/>
        <n v="3354000.0"/>
        <n v="3360000.0"/>
        <n v="3364000.0"/>
        <n v="3368000.0"/>
        <n v="3380000.0"/>
        <n v="3400000.0"/>
        <n v="3450000.0"/>
        <n v="3468000.0"/>
        <n v="3480000.0"/>
        <n v="3484600.0"/>
        <n v="3490000.0"/>
        <n v="3500000.0"/>
        <n v="3513000.0"/>
        <n v="3550000.0"/>
        <n v="3560000.0"/>
        <n v="3580000.0"/>
        <n v="3600000.0"/>
        <n v="3609950.0"/>
        <n v="3650000.0"/>
        <n v="3680000.0"/>
        <n v="3688000.0"/>
        <n v="3690000.0"/>
        <n v="3698000.0"/>
        <n v="3700000.0"/>
        <n v="3710000.0"/>
        <n v="3738000.0"/>
        <n v="3748080.0"/>
        <n v="3750000.0"/>
        <n v="3780000.0"/>
        <n v="3785400.0"/>
        <n v="3790000.0"/>
        <n v="3800000.0"/>
        <n v="3843000.0"/>
        <n v="3854400.0"/>
        <n v="3880000.0"/>
        <n v="3886800.0"/>
        <n v="3890000.0"/>
        <n v="3900000.0"/>
        <n v="3941000.0"/>
        <n v="3950000.0"/>
        <n v="3960000.0"/>
        <n v="3963960.0"/>
        <n v="3990000.0"/>
        <n v="4000000.0"/>
        <n v="4041100.0"/>
        <n v="4080000.0"/>
        <n v="4098000.0"/>
        <n v="4100000.0"/>
        <n v="4130000.0"/>
        <n v="4179628.0"/>
        <n v="4180000.0"/>
        <n v="4200000.0"/>
        <n v="4210700.0"/>
        <n v="4247000.0"/>
        <n v="4250000.0"/>
        <n v="4256840.0"/>
        <n v="4260000.0"/>
        <n v="4266600.0"/>
        <n v="4280000.0"/>
        <n v="4300000.0"/>
        <n v="4344000.0"/>
        <n v="4350000.0"/>
        <n v="4380000.0"/>
        <n v="4390000.0"/>
        <n v="4400000.0"/>
        <n v="4450000.0"/>
        <n v="4467122.0"/>
        <n v="4500000.0"/>
        <n v="4550000.0"/>
        <n v="4600000.0"/>
        <n v="4657000.0"/>
        <n v="4680000.0"/>
        <n v="4700000.0"/>
        <n v="4718000.0"/>
        <n v="4718680.0"/>
        <n v="4753000.0"/>
        <n v="4756000.0"/>
        <n v="4780000.0"/>
        <n v="4800000.0"/>
        <n v="4900000.0"/>
        <n v="4950000.0"/>
        <n v="4957719.0"/>
        <n v="4958000.0"/>
        <n v="4988888.0"/>
        <n v="4990000.0"/>
        <n v="4996950.0"/>
        <n v="5000000.0"/>
        <n v="5070000.0"/>
      </sharedItems>
    </cacheField>
    <cacheField name="Rooms" numFmtId="0">
      <sharedItems containsSemiMixedTypes="0" containsString="0" containsNumber="1" containsInteger="1">
        <n v="3.0"/>
        <n v="2.0"/>
        <n v="1.0"/>
        <n v="4.0"/>
        <n v="5.0"/>
        <n v="6.0"/>
        <n v="8.0"/>
        <n v="7.0"/>
        <n v="16.0"/>
        <n v="14.0"/>
      </sharedItems>
    </cacheField>
    <cacheField name="Bathrooms" numFmtId="0">
      <sharedItems containsSemiMixedTypes="0" containsString="0" containsNumber="1" containsInteger="1">
        <n v="2.0"/>
        <n v="1.0"/>
        <n v="3.0"/>
        <n v="4.0"/>
        <n v="5.0"/>
        <n v="6.0"/>
        <n v="7.0"/>
        <n v="9.0"/>
        <n v="8.0"/>
      </sharedItems>
    </cacheField>
    <cacheField name="Car Parks" numFmtId="0">
      <sharedItems containsSemiMixedTypes="0" containsString="0" containsNumber="1" containsInteger="1">
        <n v="2.0"/>
        <n v="1.0"/>
        <n v="3.0"/>
        <n v="4.0"/>
        <n v="5.0"/>
        <n v="6.0"/>
        <n v="12.0"/>
        <n v="8.0"/>
        <n v="15.0"/>
        <n v="7.0"/>
        <n v="13.0"/>
        <n v="28.0"/>
        <n v="10.0"/>
      </sharedItems>
    </cacheField>
    <cacheField name="Property Type" numFmtId="0">
      <sharedItems>
        <s v="Apartment"/>
        <s v="Flat"/>
        <s v="Condominium"/>
        <s v="Townhouse"/>
        <s v="2-sty Terrace/Link House"/>
        <s v="Serviced Residence"/>
        <s v="2.5-sty Terrace/Link House"/>
        <s v="1-sty Terrace/Link House"/>
        <s v="3-sty Terrace/Link House"/>
        <s v="1.5-sty Terrace/Link House"/>
        <s v="Semi-detached House"/>
        <s v="Bungalow"/>
        <s v="4-sty Terrace/Link House"/>
        <s v="3.5-sty Terrace/Link House"/>
        <s v="4.5-sty Terrace/Link House"/>
      </sharedItems>
    </cacheField>
    <cacheField name="Property Character" numFmtId="0">
      <sharedItems>
        <s v="Built-up"/>
        <s v="Land area"/>
      </sharedItems>
    </cacheField>
    <cacheField name="Character" numFmtId="3">
      <sharedItems containsSemiMixedTypes="0" containsString="0" containsNumber="1" containsInteger="1">
        <n v="2.0"/>
        <n v="1.0"/>
      </sharedItems>
    </cacheField>
    <cacheField name="Size (sqft)" numFmtId="3">
      <sharedItems containsSemiMixedTypes="0" containsString="0" containsNumber="1" containsInteger="1">
        <n v="720.0"/>
        <n v="650.0"/>
        <n v="550.0"/>
        <n v="568.0"/>
        <n v="540.0"/>
        <n v="560.0"/>
        <n v="783.0"/>
        <n v="657.0"/>
        <n v="653.0"/>
        <n v="646.0"/>
        <n v="780.0"/>
        <n v="832.0"/>
        <n v="850.0"/>
        <n v="845.0"/>
        <n v="871.0"/>
        <n v="831.0"/>
        <n v="864.0"/>
        <n v="830.0"/>
        <n v="826.0"/>
        <n v="861.0"/>
        <n v="450.0"/>
        <n v="705.0"/>
        <n v="600.0"/>
        <n v="973.0"/>
        <n v="805.0"/>
        <n v="750.0"/>
        <n v="748.0"/>
        <n v="726.0"/>
        <n v="680.0"/>
        <n v="775.0"/>
        <n v="1200.0"/>
        <n v="728.0"/>
        <n v="860.0"/>
        <n v="1010.0"/>
        <n v="755.0"/>
        <n v="710.0"/>
        <n v="1009.0"/>
        <n v="896.0"/>
        <n v="931.0"/>
        <n v="500.0"/>
        <n v="810.0"/>
        <n v="929.0"/>
        <n v="900.0"/>
        <n v="905.0"/>
        <n v="800.0"/>
        <n v="1070.0"/>
        <n v="695.0"/>
        <n v="975.0"/>
        <n v="840.0"/>
        <n v="618.0"/>
        <n v="903.0"/>
        <n v="970.0"/>
        <n v="325.0"/>
        <n v="351.0"/>
        <n v="877.0"/>
        <n v="1016.0"/>
        <n v="555.0"/>
        <n v="886.0"/>
        <n v="950.0"/>
        <n v="1275.0"/>
        <n v="1111.0"/>
        <n v="960.0"/>
        <n v="520.0"/>
        <n v="602.0"/>
        <n v="543.0"/>
        <n v="885.0"/>
        <n v="521.0"/>
        <n v="825.0"/>
        <n v="956.0"/>
        <n v="878.0"/>
        <n v="610.0"/>
        <n v="853.0"/>
        <n v="1400.0"/>
        <n v="495.0"/>
        <n v="700.0"/>
        <n v="466.0"/>
        <n v="1049.0"/>
        <n v="856.0"/>
        <n v="770.0"/>
        <n v="1045.0"/>
        <n v="822.0"/>
        <n v="1222.0"/>
        <n v="1106.0"/>
        <n v="962.0"/>
        <n v="1088.0"/>
        <n v="518.0"/>
        <n v="918.0"/>
        <n v="930.0"/>
        <n v="304.0"/>
        <n v="1063.0"/>
        <n v="807.0"/>
        <n v="1140.0"/>
        <n v="854.0"/>
        <n v="721.0"/>
        <n v="917.0"/>
        <n v="1300.0"/>
        <n v="1023.0"/>
        <n v="743.0"/>
        <n v="958.0"/>
        <n v="1207.0"/>
        <n v="452.0"/>
        <n v="1216.0"/>
        <n v="952.0"/>
        <n v="1001.0"/>
        <n v="1211.0"/>
        <n v="928.0"/>
        <n v="1270.0"/>
        <n v="819.0"/>
        <n v="1221.0"/>
        <n v="920.0"/>
        <n v="904.0"/>
        <n v="901.0"/>
        <n v="945.0"/>
        <n v="935.0"/>
        <n v="588.0"/>
        <n v="865.0"/>
        <n v="1135.0"/>
        <n v="1027.0"/>
        <n v="632.0"/>
        <n v="502.0"/>
        <n v="1076.0"/>
        <n v="1098.0"/>
        <n v="1465.0"/>
        <n v="798.0"/>
        <n v="1175.0"/>
        <n v="1100.0"/>
        <n v="1050.0"/>
        <n v="1272.0"/>
        <n v="842.0"/>
        <n v="946.0"/>
        <n v="689.0"/>
        <n v="1005.0"/>
        <n v="1166.0"/>
        <n v="722.0"/>
        <n v="926.0"/>
        <n v="784.0"/>
        <n v="966.0"/>
        <n v="927.0"/>
        <n v="932.0"/>
        <n v="578.0"/>
        <n v="1021.0"/>
        <n v="1008.0"/>
        <n v="1072.0"/>
        <n v="1020.0"/>
        <n v="1080.0"/>
        <n v="1087.0"/>
        <n v="1137.0"/>
        <n v="1231.0"/>
        <n v="1129.0"/>
        <n v="572.0"/>
        <n v="880.0"/>
        <n v="465.0"/>
        <n v="1048.0"/>
        <n v="1307.0"/>
        <n v="1150.0"/>
        <n v="995.0"/>
        <n v="943.0"/>
        <n v="1173.0"/>
        <n v="1108.0"/>
        <n v="1090.0"/>
        <n v="613.0"/>
        <n v="1405.0"/>
        <n v="1018.0"/>
        <n v="1034.0"/>
        <n v="1065.0"/>
        <n v="725.0"/>
        <n v="1470.0"/>
        <n v="698.0"/>
        <n v="1267.0"/>
        <n v="957.0"/>
        <n v="1224.0"/>
        <n v="1000.0"/>
        <n v="990.0"/>
        <n v="1280.0"/>
        <n v="1336.0"/>
        <n v="1201.0"/>
        <n v="1430.0"/>
        <n v="1075.0"/>
        <n v="595.0"/>
        <n v="1042.0"/>
        <n v="855.0"/>
        <n v="1015.0"/>
        <n v="719.0"/>
        <n v="912.0"/>
        <n v="1044.0"/>
        <n v="1333.0"/>
        <n v="999.0"/>
        <n v="1142.0"/>
        <n v="1227.0"/>
        <n v="1132.0"/>
        <n v="1326.0"/>
        <n v="1875.0"/>
        <n v="1210.0"/>
        <n v="672.0"/>
        <n v="916.0"/>
        <n v="1116.0"/>
        <n v="686.0"/>
        <n v="1215.0"/>
        <n v="1159.0"/>
        <n v="592.0"/>
        <n v="1148.0"/>
        <n v="731.0"/>
        <n v="2550.0"/>
        <n v="1095.0"/>
        <n v="908.0"/>
        <n v="1040.0"/>
        <n v="769.0"/>
        <n v="1074.0"/>
        <n v="1007.0"/>
        <n v="858.0"/>
        <n v="1220.0"/>
        <n v="1650.0"/>
        <n v="1313.0"/>
        <n v="667.0"/>
        <n v="1540.0"/>
        <n v="454.0"/>
        <n v="493.0"/>
        <n v="715.0"/>
        <n v="984.0"/>
        <n v="1628.0"/>
        <n v="1017.0"/>
        <n v="645.0"/>
        <n v="1424.0"/>
        <n v="1037.0"/>
        <n v="1250.0"/>
        <n v="1003.0"/>
        <n v="470.0"/>
        <n v="1378.0"/>
        <n v="1522.0"/>
        <n v="1450.0"/>
        <n v="1260.0"/>
        <n v="1059.0"/>
        <n v="948.0"/>
        <n v="1097.0"/>
        <n v="1373.0"/>
        <n v="498.0"/>
        <n v="797.0"/>
        <n v="1335.0"/>
        <n v="1242.0"/>
        <n v="736.0"/>
        <n v="1362.0"/>
        <n v="852.0"/>
        <n v="925.0"/>
        <n v="1104.0"/>
        <n v="870.0"/>
        <n v="453.0"/>
        <n v="1127.0"/>
        <n v="606.0"/>
        <n v="1180.0"/>
        <n v="1109.0"/>
        <n v="713.0"/>
        <n v="630.0"/>
        <n v="514.0"/>
        <n v="638.0"/>
        <n v="1394.0"/>
        <n v="774.0"/>
        <n v="762.0"/>
        <n v="1208.0"/>
        <n v="1030.0"/>
        <n v="986.0"/>
        <n v="1152.0"/>
        <n v="1103.0"/>
        <n v="988.0"/>
        <n v="1460.0"/>
        <n v="1125.0"/>
        <n v="1170.0"/>
        <n v="1051.0"/>
        <n v="1423.0"/>
        <n v="980.0"/>
        <n v="785.0"/>
        <n v="648.0"/>
        <n v="1073.0"/>
        <n v="1110.0"/>
        <n v="1130.0"/>
        <n v="1500.0"/>
        <n v="1039.0"/>
        <n v="1079.0"/>
        <n v="1760.0"/>
        <n v="1600.0"/>
        <n v="1320.0"/>
        <n v="1120.0"/>
        <n v="515.0"/>
        <n v="1323.0"/>
        <n v="687.0"/>
        <n v="1281.0"/>
        <n v="820.0"/>
        <n v="1105.0"/>
        <n v="1879.0"/>
        <n v="1385.0"/>
        <n v="933.0"/>
        <n v="1298.0"/>
        <n v="1257.0"/>
        <n v="888.0"/>
        <n v="996.0"/>
        <n v="2378.0"/>
        <n v="1162.0"/>
        <n v="1019.0"/>
        <n v="1143.0"/>
        <n v="535.0"/>
        <n v="872.0"/>
        <n v="1268.0"/>
        <n v="1590.0"/>
        <n v="1295.0"/>
        <n v="462.0"/>
        <n v="940.0"/>
        <n v="1550.0"/>
        <n v="968.0"/>
        <n v="1900.0"/>
        <n v="1292.0"/>
        <n v="1461.0"/>
        <n v="527.0"/>
        <n v="1252.0"/>
        <n v="1285.0"/>
        <n v="1304.0"/>
        <n v="1711.0"/>
        <n v="1416.0"/>
        <n v="1196.0"/>
        <n v="857.0"/>
        <n v="1870.0"/>
        <n v="468.0"/>
        <n v="716.0"/>
        <n v="633.0"/>
        <n v="1684.0"/>
        <n v="873.0"/>
        <n v="1025.0"/>
        <n v="1261.0"/>
        <n v="821.0"/>
        <n v="1616.0"/>
        <n v="991.0"/>
        <n v="1236.0"/>
        <n v="978.0"/>
        <n v="1331.0"/>
        <n v="1570.0"/>
        <n v="1164.0"/>
        <n v="1403.0"/>
        <n v="1232.0"/>
        <n v="1706.0"/>
        <n v="1290.0"/>
        <n v="496.0"/>
        <n v="791.0"/>
        <n v="909.0"/>
        <n v="814.0"/>
        <n v="2236.0"/>
        <n v="781.0"/>
        <n v="663.0"/>
        <n v="708.0"/>
        <n v="1293.0"/>
        <n v="1404.0"/>
        <n v="1464.0"/>
        <n v="738.0"/>
        <n v="1033.0"/>
        <n v="913.0"/>
        <n v="1643.0"/>
        <n v="1212.0"/>
        <n v="1581.0"/>
        <n v="1890.0"/>
        <n v="1278.0"/>
        <n v="823.0"/>
        <n v="1094.0"/>
        <n v="747.0"/>
        <n v="1410.0"/>
        <n v="1168.0"/>
        <n v="2200.0"/>
        <n v="1038.0"/>
        <n v="936.0"/>
        <n v="1316.0"/>
        <n v="1509.0"/>
        <n v="953.0"/>
        <n v="1363.0"/>
        <n v="1663.0"/>
        <n v="745.0"/>
        <n v="1598.0"/>
        <n v="1381.0"/>
        <n v="1577.0"/>
        <n v="1067.0"/>
        <n v="1790.0"/>
        <n v="1496.0"/>
        <n v="1263.0"/>
        <n v="1054.0"/>
        <n v="1096.0"/>
        <n v="992.0"/>
        <n v="696.0"/>
        <n v="1530.0"/>
        <n v="815.0"/>
        <n v="1202.0"/>
        <n v="1345.0"/>
        <n v="674.0"/>
        <n v="1233.0"/>
        <n v="1234.0"/>
        <n v="907.0"/>
        <n v="876.0"/>
        <n v="1085.0"/>
        <n v="1246.0"/>
        <n v="868.0"/>
        <n v="1265.0"/>
        <n v="1315.0"/>
        <n v="1248.0"/>
        <n v="624.0"/>
        <n v="2464.0"/>
        <n v="803.0"/>
        <n v="1276.0"/>
        <n v="955.0"/>
        <n v="1449.0"/>
        <n v="1499.0"/>
        <n v="1615.0"/>
        <n v="1126.0"/>
        <n v="1184.0"/>
        <n v="891.0"/>
        <n v="1312.0"/>
        <n v="1498.0"/>
        <n v="1457.0"/>
        <n v="1407.0"/>
        <n v="2400.0"/>
        <n v="2000.0"/>
        <n v="1657.0"/>
        <n v="979.0"/>
        <n v="704.0"/>
        <n v="924.0"/>
        <n v="1396.0"/>
        <n v="1514.0"/>
        <n v="817.0"/>
        <n v="1011.0"/>
        <n v="829.0"/>
        <n v="676.0"/>
        <n v="1355.0"/>
        <n v="1647.0"/>
        <n v="1572.0"/>
        <n v="1685.0"/>
        <n v="782.0"/>
        <n v="1288.0"/>
        <n v="1690.0"/>
        <n v="971.0"/>
        <n v="1356.0"/>
        <n v="1092.0"/>
        <n v="1432.0"/>
        <n v="869.0"/>
        <n v="1705.0"/>
        <n v="744.0"/>
        <n v="2730.0"/>
        <n v="1147.0"/>
        <n v="1392.0"/>
        <n v="1066.0"/>
        <n v="1358.0"/>
        <n v="538.0"/>
        <n v="1700.0"/>
        <n v="2160.0"/>
        <n v="1253.0"/>
        <n v="603.0"/>
        <n v="1380.0"/>
        <n v="1800.0"/>
        <n v="1206.0"/>
        <n v="2056.0"/>
        <n v="1317.0"/>
        <n v="1382.0"/>
        <n v="546.0"/>
        <n v="1209.0"/>
        <n v="694.0"/>
        <n v="1228.0"/>
        <n v="732.0"/>
        <n v="1186.0"/>
        <n v="1259.0"/>
        <n v="1060.0"/>
        <n v="497.0"/>
        <n v="1399.0"/>
        <n v="1071.0"/>
        <n v="1391.0"/>
        <n v="1440.0"/>
        <n v="1368.0"/>
        <n v="2500.0"/>
        <n v="1892.0"/>
        <n v="969.0"/>
        <n v="699.0"/>
        <n v="1237.0"/>
        <n v="1626.0"/>
        <n v="1599.0"/>
        <n v="915.0"/>
        <n v="1055.0"/>
        <n v="2387.0"/>
        <n v="875.0"/>
        <n v="1538.0"/>
        <n v="790.0"/>
        <n v="1578.0"/>
        <n v="1241.0"/>
        <n v="1230.0"/>
        <n v="1262.0"/>
        <n v="1319.0"/>
        <n v="795.0"/>
        <n v="1115.0"/>
        <n v="473.0"/>
        <n v="1314.0"/>
        <n v="1433.0"/>
        <n v="1477.0"/>
        <n v="1119.0"/>
        <n v="1428.0"/>
        <n v="1338.0"/>
        <n v="867.0"/>
        <n v="1121.0"/>
        <n v="937.0"/>
        <n v="1920.0"/>
        <n v="2111.0"/>
        <n v="1149.0"/>
        <n v="608.0"/>
        <n v="761.0"/>
        <n v="1733.0"/>
        <n v="1408.0"/>
        <n v="1238.0"/>
        <n v="1306.0"/>
        <n v="1273.0"/>
        <n v="1513.0"/>
        <n v="1485.0"/>
        <n v="1028.0"/>
        <n v="777.0"/>
        <n v="1594.0"/>
        <n v="1240.0"/>
        <n v="1347.0"/>
        <n v="1725.0"/>
        <n v="1620.0"/>
        <n v="1047.0"/>
        <n v="1350.0"/>
        <n v="838.0"/>
        <n v="893.0"/>
        <n v="1820.0"/>
        <n v="1516.0"/>
        <n v="1719.0"/>
        <n v="683.0"/>
        <n v="1535.0"/>
        <n v="1056.0"/>
        <n v="605.0"/>
        <n v="1475.0"/>
        <n v="1093.0"/>
        <n v="1330.0"/>
        <n v="4200.0"/>
        <n v="2700.0"/>
        <n v="1134.0"/>
        <n v="1218.0"/>
        <n v="1182.0"/>
        <n v="811.0"/>
        <n v="1133.0"/>
        <n v="1828.0"/>
        <n v="3600.0"/>
        <n v="1529.0"/>
        <n v="1451.0"/>
        <n v="764.0"/>
        <n v="1415.0"/>
        <n v="1710.0"/>
        <n v="1448.0"/>
        <n v="1554.0"/>
        <n v="1808.0"/>
        <n v="1022.0"/>
        <n v="1523.0"/>
        <n v="2300.0"/>
        <n v="1508.0"/>
        <n v="1077.0"/>
        <n v="1370.0"/>
        <n v="1830.0"/>
        <n v="1390.0"/>
        <n v="1611.0"/>
        <n v="1122.0"/>
        <n v="1635.0"/>
        <n v="1518.0"/>
        <n v="1970.0"/>
        <n v="1141.0"/>
        <n v="753.0"/>
        <n v="1429.0"/>
        <n v="1583.0"/>
        <n v="1872.0"/>
        <n v="1488.0"/>
        <n v="1569.0"/>
        <n v="1637.0"/>
        <n v="2045.0"/>
        <n v="1948.0"/>
        <n v="1923.0"/>
        <n v="1102.0"/>
        <n v="3000.0"/>
        <n v="1909.0"/>
        <n v="3756.0"/>
        <n v="1328.0"/>
        <n v="562.0"/>
        <n v="1339.0"/>
        <n v="4999.0"/>
        <n v="625.0"/>
        <n v="1672.0"/>
        <n v="1782.0"/>
        <n v="4035.0"/>
        <n v="1712.0"/>
        <n v="2100.0"/>
        <n v="4186.0"/>
        <n v="3670.0"/>
        <n v="2512.0"/>
        <n v="1012.0"/>
        <n v="1145.0"/>
        <n v="751.0"/>
        <n v="849.0"/>
        <n v="635.0"/>
        <n v="1560.0"/>
        <n v="813.0"/>
        <n v="1013.0"/>
        <n v="1876.0"/>
        <n v="1853.0"/>
        <n v="959.0"/>
        <n v="1772.0"/>
        <n v="1521.0"/>
        <n v="883.0"/>
        <n v="2625.0"/>
        <n v="1389.0"/>
        <n v="2190.0"/>
        <n v="2940.0"/>
        <n v="1567.0"/>
        <n v="1759.0"/>
        <n v="1528.0"/>
        <n v="1691.0"/>
        <n v="786.0"/>
        <n v="1411.0"/>
        <n v="1979.0"/>
        <n v="1850.0"/>
        <n v="1831.0"/>
        <n v="1678.0"/>
        <n v="1235.0"/>
        <n v="1551.0"/>
        <n v="4004.0"/>
        <n v="833.0"/>
        <n v="1675.0"/>
        <n v="1608.0"/>
        <n v="1799.0"/>
        <n v="997.0"/>
        <n v="4000.0"/>
        <n v="636.0"/>
        <n v="1431.0"/>
        <n v="2036.0"/>
        <n v="1931.0"/>
        <n v="1788.0"/>
        <n v="1894.0"/>
        <n v="910.0"/>
        <n v="2018.0"/>
        <n v="1950.0"/>
        <n v="1942.0"/>
        <n v="2081.0"/>
        <n v="2482.0"/>
        <n v="1435.0"/>
        <n v="1480.0"/>
        <n v="1205.0"/>
        <n v="1539.0"/>
        <n v="1271.0"/>
        <n v="1580.0"/>
        <n v="1929.0"/>
        <n v="1707.0"/>
        <n v="1701.0"/>
        <n v="1878.0"/>
        <n v="1757.0"/>
        <n v="1974.0"/>
        <n v="1223.0"/>
        <n v="2266.0"/>
        <n v="717.0"/>
        <n v="1806.0"/>
        <n v="1507.0"/>
        <n v="2380.0"/>
        <n v="1703.0"/>
        <n v="1756.0"/>
        <n v="1043.0"/>
        <n v="2258.0"/>
        <n v="1967.0"/>
        <n v="1930.0"/>
        <n v="1722.0"/>
        <n v="2850.0"/>
        <n v="1395.0"/>
        <n v="2870.0"/>
        <n v="1036.0"/>
        <n v="976.0"/>
        <n v="2208.0"/>
        <n v="1997.0"/>
        <n v="1975.0"/>
        <n v="1668.0"/>
        <n v="2035.0"/>
        <n v="1856.0"/>
        <n v="2161.0"/>
        <n v="1798.0"/>
        <n v="2592.0"/>
        <n v="2800.0"/>
        <n v="2262.0"/>
        <n v="2583.0"/>
        <n v="2660.0"/>
        <n v="577.0"/>
        <n v="685.0"/>
        <n v="3400.0"/>
        <n v="1131.0"/>
        <n v="2820.0"/>
        <n v="2059.0"/>
        <n v="1991.0"/>
        <n v="4900.0"/>
        <n v="2040.0"/>
        <n v="1720.0"/>
        <n v="3397.0"/>
        <n v="1303.0"/>
        <n v="2084.0"/>
        <n v="3458.0"/>
        <n v="1367.0"/>
        <n v="1840.0"/>
        <n v="1605.0"/>
        <n v="2037.0"/>
        <n v="1938.0"/>
        <n v="1680.0"/>
        <n v="2336.0"/>
        <n v="1750.0"/>
        <n v="1775.0"/>
        <n v="1619.0"/>
        <n v="1561.0"/>
        <n v="1839.0"/>
        <n v="1614.0"/>
        <n v="1573.0"/>
        <n v="2128.0"/>
        <n v="2600.0"/>
        <n v="1555.0"/>
        <n v="2069.0"/>
        <n v="3150.0"/>
        <n v="1985.0"/>
        <n v="1895.0"/>
        <n v="2121.0"/>
        <n v="1582.0"/>
        <n v="1454.0"/>
        <n v="1324.0"/>
        <n v="3570.0"/>
        <n v="793.0"/>
        <n v="2513.0"/>
        <n v="1593.0"/>
        <n v="3200.0"/>
        <n v="1625.0"/>
        <n v="1377.0"/>
        <n v="2085.0"/>
        <n v="1653.0"/>
        <n v="3216.0"/>
        <n v="1519.0"/>
        <n v="1357.0"/>
        <n v="2002.0"/>
        <n v="2163.0"/>
        <n v="2049.0"/>
        <n v="3480.0"/>
        <n v="2646.0"/>
        <n v="2685.0"/>
        <n v="2501.0"/>
        <n v="2095.0"/>
        <n v="2013.0"/>
        <n v="2028.0"/>
        <n v="2335.0"/>
        <n v="652.0"/>
        <n v="2150.0"/>
        <n v="1468.0"/>
        <n v="1584.0"/>
        <n v="989.0"/>
        <n v="2090.0"/>
        <n v="3300.0"/>
        <n v="1603.0"/>
        <n v="2638.0"/>
        <n v="2080.0"/>
        <n v="1512.0"/>
        <n v="1704.0"/>
        <n v="2809.0"/>
        <n v="1458.0"/>
        <n v="1917.0"/>
        <n v="1544.0"/>
        <n v="2498.0"/>
        <n v="2159.0"/>
        <n v="1871.0"/>
        <n v="3289.0"/>
        <n v="2720.0"/>
        <n v="2250.0"/>
        <n v="1660.0"/>
        <n v="2109.0"/>
        <n v="1511.0"/>
        <n v="2988.0"/>
        <n v="1346.0"/>
        <n v="2412.0"/>
        <n v="4500.0"/>
        <n v="4700.0"/>
        <n v="2098.0"/>
        <n v="2257.0"/>
        <n v="2648.0"/>
        <n v="2068.0"/>
        <n v="1777.0"/>
        <n v="2066.0"/>
        <n v="2272.0"/>
        <n v="1869.0"/>
        <n v="1905.0"/>
        <n v="1453.0"/>
        <n v="1852.0"/>
        <n v="4740.0"/>
        <n v="3020.0"/>
        <n v="1766.0"/>
        <n v="711.0"/>
        <n v="2195.0"/>
        <n v="2487.0"/>
        <n v="3139.0"/>
        <n v="2092.0"/>
        <n v="2740.0"/>
        <n v="1445.0"/>
        <n v="1444.0"/>
        <n v="1442.0"/>
        <n v="923.0"/>
        <n v="2201.0"/>
        <n v="1822.0"/>
        <n v="1716.0"/>
        <n v="2497.0"/>
        <n v="2735.0"/>
        <n v="1906.0"/>
        <n v="2668.0"/>
        <n v="2020.0"/>
        <n v="4300.0"/>
        <n v="1194.0"/>
        <n v="2025.0"/>
        <n v="1031.0"/>
        <n v="2021.0"/>
        <n v="2065.0"/>
        <n v="2572.0"/>
        <n v="2110.0"/>
        <n v="2718.0"/>
        <n v="4080.0"/>
        <n v="2615.0"/>
        <n v="2038.0"/>
        <n v="2719.0"/>
        <n v="1427.0"/>
        <n v="1078.0"/>
        <n v="2315.0"/>
        <n v="1819.0"/>
        <n v="2552.0"/>
        <n v="2292.0"/>
        <n v="1163.0"/>
        <n v="3033.0"/>
        <n v="4884.0"/>
        <n v="2676.0"/>
        <n v="2073.0"/>
        <n v="2347.0"/>
        <n v="2293.0"/>
        <n v="1492.0"/>
        <n v="2207.0"/>
        <n v="2560.0"/>
        <n v="2556.0"/>
        <n v="2496.0"/>
        <n v="3475.0"/>
        <n v="3360.0"/>
        <n v="1244.0"/>
        <n v="2691.0"/>
        <n v="2243.0"/>
        <n v="2055.0"/>
        <n v="3844.0"/>
        <n v="2277.0"/>
        <n v="1190.0"/>
        <n v="1426.0"/>
        <n v="2495.0"/>
        <n v="1832.0"/>
        <n v="2694.0"/>
        <n v="2640.0"/>
        <n v="1679.0"/>
        <n v="3800.0"/>
        <n v="1299.0"/>
        <n v="2174.0"/>
        <n v="2726.0"/>
        <n v="2535.0"/>
        <n v="2070.0"/>
        <n v="3141.0"/>
        <n v="3152.0"/>
        <n v="2232.0"/>
        <n v="3412.0"/>
        <n v="3821.0"/>
        <n v="3143.0"/>
        <n v="1851.0"/>
        <n v="1595.0"/>
        <n v="2411.0"/>
        <n v="4068.0"/>
        <n v="2573.0"/>
        <n v="4400.0"/>
        <n v="5000.0"/>
        <n v="2928.0"/>
        <n v="1693.0"/>
        <n v="3147.0"/>
        <n v="2880.0"/>
        <n v="2553.0"/>
        <n v="4100.0"/>
        <n v="2239.0"/>
        <n v="3040.0"/>
        <n v="3700.0"/>
        <n v="1955.0"/>
        <n v="1885.0"/>
        <n v="2390.0"/>
        <n v="2530.0"/>
        <n v="2563.0"/>
        <n v="3432.0"/>
        <n v="3960.0"/>
        <n v="3525.0"/>
        <n v="4570.0"/>
        <n v="894.0"/>
        <n v="2356.0"/>
        <n v="2541.0"/>
        <n v="3004.0"/>
        <n v="3370.0"/>
        <n v="2280.0"/>
        <n v="3003.0"/>
        <n v="3410.0"/>
        <n v="2240.0"/>
        <n v="5135.0"/>
        <n v="2153.0"/>
        <n v="3240.0"/>
        <n v="3230.0"/>
        <n v="3060.0"/>
        <n v="3133.0"/>
        <n v="2441.0"/>
        <n v="2659.0"/>
        <n v="3650.0"/>
        <n v="1968.0"/>
        <n v="2766.0"/>
        <n v="4142.0"/>
        <n v="2247.0"/>
        <n v="2707.0"/>
        <n v="2706.0"/>
        <n v="1669.0"/>
        <n v="2241.0"/>
        <n v="3729.0"/>
        <n v="2034.0"/>
        <n v="2939.0"/>
        <n v="3287.0"/>
        <n v="3203.0"/>
        <n v="2278.0"/>
        <n v="3218.0"/>
        <n v="3109.0"/>
        <n v="1888.0"/>
        <n v="4520.0"/>
        <n v="2973.0"/>
        <n v="3282.0"/>
        <n v="1502.0"/>
        <n v="2974.0"/>
        <n v="2906.0"/>
        <n v="1826.0"/>
        <n v="2900.0"/>
        <n v="3574.0"/>
        <n v="1302.0"/>
        <n v="3732.0"/>
        <n v="2440.0"/>
        <n v="2702.0"/>
        <n v="1559.0"/>
        <n v="3303.0"/>
        <n v="3520.0"/>
        <n v="2874.0"/>
        <n v="2767.0"/>
        <n v="3264.0"/>
        <n v="4800.0"/>
        <n v="4580.0"/>
        <n v="2454.0"/>
        <n v="1873.0"/>
        <n v="1787.0"/>
        <n v="1046.0"/>
        <n v="2447.0"/>
        <n v="3885.0"/>
        <n v="2291.0"/>
        <n v="1409.0"/>
        <n v="3542.0"/>
        <n v="2516.0"/>
        <n v="1804.0"/>
        <n v="3347.0"/>
        <n v="2132.0"/>
        <n v="2357.0"/>
        <n v="2245.0"/>
        <n v="2474.0"/>
        <n v="3055.0"/>
        <n v="4455.0"/>
        <n v="3043.0"/>
        <n v="2125.0"/>
        <n v="1006.0"/>
        <n v="3401.0"/>
        <n v="2470.0"/>
        <n v="2732.0"/>
        <n v="2916.0"/>
        <n v="4112.0"/>
        <n v="3590.0"/>
        <n v="4610.0"/>
        <n v="2230.0"/>
        <n v="2473.0"/>
        <n v="4333.0"/>
        <n v="3041.0"/>
        <n v="5147.0"/>
        <n v="3900.0"/>
        <n v="3705.0"/>
        <n v="2265.0"/>
        <n v="1842.0"/>
        <n v="4590.0"/>
        <n v="2780.0"/>
        <n v="3788.0"/>
        <n v="2248.0"/>
        <n v="3500.0"/>
        <n v="1364.0"/>
        <n v="3228.0"/>
        <n v="3719.0"/>
        <n v="4817.0"/>
        <n v="3283.0"/>
        <n v="2343.0"/>
        <n v="2680.0"/>
        <n v="4002.0"/>
        <n v="3541.0"/>
        <n v="3137.0"/>
        <n v="3833.0"/>
        <n v="3928.0"/>
        <n v="3840.0"/>
        <n v="3120.0"/>
        <n v="2142.0"/>
        <n v="3316.0"/>
        <n v="1463.0"/>
        <n v="4640.0"/>
        <n v="3797.0"/>
        <n v="3260.0"/>
        <n v="3197.0"/>
        <n v="5200.0"/>
        <n v="3502.0"/>
        <n v="1195.0"/>
        <n v="3478.0"/>
        <n v="3660.0"/>
        <n v="2029.0"/>
        <n v="2249.0"/>
        <n v="2077.0"/>
        <n v="3068.0"/>
        <n v="3169.0"/>
        <n v="3466.0"/>
        <n v="3317.0"/>
        <n v="2414.0"/>
        <n v="1114.0"/>
        <n v="2269.0"/>
        <n v="2593.0"/>
        <n v="4069.0"/>
        <n v="3349.0"/>
        <n v="2755.0"/>
        <n v="4323.0"/>
        <n v="3095.0"/>
        <n v="2690.0"/>
        <n v="3220.0"/>
        <n v="2586.0"/>
        <n v="2227.0"/>
        <n v="2426.0"/>
        <n v="2743.0"/>
        <n v="3211.0"/>
        <n v="1958.0"/>
        <n v="4284.0"/>
        <n v="3534.0"/>
        <n v="2789.0"/>
        <n v="3100.0"/>
        <n v="3006.0"/>
        <n v="3311.0"/>
        <n v="2998.0"/>
        <n v="3714.0"/>
        <n v="3460.0"/>
        <n v="3983.0"/>
        <n v="3482.0"/>
        <n v="3626.0"/>
        <n v="4040.0"/>
        <n v="3067.0"/>
        <n v="3082.0"/>
        <n v="3690.0"/>
        <n v="3079.0"/>
        <n v="4244.0"/>
        <n v="3254.0"/>
        <n v="4055.0"/>
        <n v="2416.0"/>
        <n v="3668.0"/>
        <n v="2674.0"/>
        <n v="4675.0"/>
        <n v="3315.0"/>
        <n v="3550.0"/>
        <n v="4983.0"/>
        <n v="4214.0"/>
        <n v="3704.0"/>
        <n v="3857.0"/>
        <n v="4089.0"/>
        <n v="4293.0"/>
        <n v="3444.0"/>
        <n v="4050.0"/>
        <n v="2996.0"/>
        <n v="3735.0"/>
        <n v="1421.0"/>
        <n v="3514.0"/>
        <n v="4306.0"/>
        <n v="3632.0"/>
        <n v="3383.0"/>
        <n v="1786.0"/>
        <n v="4074.0"/>
        <n v="3671.0"/>
        <n v="4047.0"/>
        <n v="1688.0"/>
        <n v="3536.0"/>
        <n v="3563.0"/>
        <n v="2739.0"/>
        <n v="3720.0"/>
        <n v="4660.0"/>
        <n v="4450.0"/>
        <n v="4065.0"/>
        <n v="4860.0"/>
        <n v="3285.0"/>
        <n v="3450.0"/>
        <n v="3825.0"/>
        <n v="3250.0"/>
        <n v="1648.0"/>
        <n v="3070.0"/>
        <n v="4941.0"/>
        <n v="4090.0"/>
        <n v="1980.0"/>
        <n v="3874.0"/>
        <n v="3513.0"/>
        <n v="2954.0"/>
        <n v="4825.0"/>
        <n v="4600.0"/>
        <n v="3897.0"/>
        <n v="3891.0"/>
        <n v="3664.0"/>
        <n v="3358.0"/>
        <n v="4556.0"/>
        <n v="4635.0"/>
        <n v="4905.0"/>
        <n v="3658.0"/>
        <n v="4480.0"/>
        <n v="3628.0"/>
        <n v="1738.0"/>
        <n v="3707.0"/>
        <n v="3369.0"/>
        <n v="4355.0"/>
        <n v="3907.0"/>
        <n v="4067.0"/>
        <n v="4056.0"/>
        <n v="2392.0"/>
        <n v="4667.0"/>
        <n v="2409.0"/>
        <n v="3239.0"/>
        <n v="4506.0"/>
        <n v="2645.0"/>
        <n v="3750.0"/>
        <n v="1636.0"/>
        <n v="5230.0"/>
        <n v="3941.0"/>
        <n v="4356.0"/>
        <n v="3979.0"/>
        <n v="3789.0"/>
        <n v="3713.0"/>
        <n v="5090.0"/>
        <n v="5242.0"/>
        <n v="5274.0"/>
        <n v="2170.0"/>
        <n v="3467.0"/>
        <n v="3709.0"/>
        <n v="3832.0"/>
        <n v="3575.0"/>
        <n v="5177.0"/>
        <n v="2982.0"/>
        <n v="1604.0"/>
        <n v="2949.0"/>
        <n v="2405.0"/>
        <n v="4422.0"/>
        <n v="2970.0"/>
        <n v="4842.0"/>
        <n v="4723.0"/>
        <n v="4471.0"/>
        <n v="5145.0"/>
        <n v="2805.0"/>
        <n v="3950.0"/>
        <n v="5270.0"/>
        <n v="4130.0"/>
        <n v="4690.0"/>
      </sharedItems>
    </cacheField>
    <cacheField name="Fully Furnished" numFmtId="0">
      <sharedItems>
        <s v="Partly Furnished"/>
        <s v="Unfurnished"/>
        <s v="Fully Furnished"/>
        <s v="Unknown"/>
      </sharedItems>
    </cacheField>
    <cacheField name="Category" numFmtId="0">
      <sharedItems>
        <s v="None"/>
        <s v="Affordable"/>
        <s v="Luxury"/>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UM" cacheId="0" dataCaption="" rowGrandTotals="0" compact="0" compactData="0">
  <location ref="A4:F53" firstHeaderRow="0" firstDataRow="2" firstDataCol="0" rowPageCount="1" colPageCount="1"/>
  <pivotFields>
    <pivotField name="Location" axis="axisRow" dataField="1" compact="0" outline="0" multipleItemSelectionAllowed="1" showAll="0" sortType="ascending">
      <items>
        <item x="51"/>
        <item x="26"/>
        <item x="29"/>
        <item x="47"/>
        <item x="28"/>
        <item x="5"/>
        <item x="39"/>
        <item x="23"/>
        <item x="19"/>
        <item x="35"/>
        <item x="30"/>
        <item x="14"/>
        <item x="59"/>
        <item x="57"/>
        <item x="52"/>
        <item x="41"/>
        <item x="1"/>
        <item x="37"/>
        <item x="54"/>
        <item x="20"/>
        <item x="48"/>
        <item x="43"/>
        <item x="2"/>
        <item x="32"/>
        <item x="58"/>
        <item x="56"/>
        <item x="27"/>
        <item x="13"/>
        <item x="22"/>
        <item x="31"/>
        <item x="6"/>
        <item x="0"/>
        <item x="3"/>
        <item x="16"/>
        <item x="49"/>
        <item x="50"/>
        <item x="36"/>
        <item x="9"/>
        <item x="55"/>
        <item x="42"/>
        <item x="44"/>
        <item x="18"/>
        <item x="11"/>
        <item x="10"/>
        <item x="46"/>
        <item x="4"/>
        <item x="21"/>
        <item x="12"/>
        <item x="40"/>
        <item x="7"/>
        <item x="45"/>
        <item x="15"/>
        <item x="8"/>
        <item x="24"/>
        <item x="53"/>
        <item x="17"/>
        <item x="34"/>
        <item x="33"/>
        <item x="38"/>
        <item x="25"/>
        <item t="default"/>
      </items>
    </pivotField>
    <pivotField name="Price (RM)"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t="default"/>
      </items>
    </pivotField>
    <pivotField name="Rooms" dataField="1" compact="0" outline="0" multipleItemSelectionAllowed="1" showAll="0">
      <items>
        <item x="0"/>
        <item x="1"/>
        <item x="2"/>
        <item x="3"/>
        <item x="4"/>
        <item x="5"/>
        <item x="6"/>
        <item x="7"/>
        <item x="8"/>
        <item x="9"/>
        <item t="default"/>
      </items>
    </pivotField>
    <pivotField name="Bathrooms" dataField="1" compact="0" outline="0" multipleItemSelectionAllowed="1" showAll="0">
      <items>
        <item x="0"/>
        <item x="1"/>
        <item x="2"/>
        <item x="3"/>
        <item x="4"/>
        <item x="5"/>
        <item x="6"/>
        <item x="7"/>
        <item x="8"/>
        <item t="default"/>
      </items>
    </pivotField>
    <pivotField name="Car Parks" dataField="1" compact="0" outline="0" multipleItemSelectionAllowed="1" showAll="0">
      <items>
        <item x="0"/>
        <item x="1"/>
        <item x="2"/>
        <item x="3"/>
        <item x="4"/>
        <item x="5"/>
        <item x="6"/>
        <item x="7"/>
        <item x="8"/>
        <item x="9"/>
        <item x="10"/>
        <item x="11"/>
        <item x="12"/>
        <item t="default"/>
      </items>
    </pivotField>
    <pivotField name="Property Type" compact="0" outline="0" multipleItemSelectionAllowed="1" showAll="0">
      <items>
        <item x="0"/>
        <item x="1"/>
        <item x="2"/>
        <item x="3"/>
        <item x="4"/>
        <item x="5"/>
        <item x="6"/>
        <item x="7"/>
        <item x="8"/>
        <item x="9"/>
        <item x="10"/>
        <item x="11"/>
        <item x="12"/>
        <item x="13"/>
        <item x="14"/>
        <item t="default"/>
      </items>
    </pivotField>
    <pivotField name="Property Character" compact="0" outline="0" multipleItemSelectionAllowed="1" showAll="0">
      <items>
        <item x="0"/>
        <item x="1"/>
        <item t="default"/>
      </items>
    </pivotField>
    <pivotField name="Character" compact="0" numFmtId="3" outline="0" multipleItemSelectionAllowed="1" showAll="0">
      <items>
        <item x="0"/>
        <item x="1"/>
        <item t="default"/>
      </items>
    </pivotField>
    <pivotField name="Size (sqft)" dataField="1"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t="default"/>
      </items>
    </pivotField>
    <pivotField name="Fully Furnished" compact="0" outline="0" multipleItemSelectionAllowed="1" showAll="0">
      <items>
        <item x="0"/>
        <item x="1"/>
        <item x="2"/>
        <item x="3"/>
        <item t="default"/>
      </items>
    </pivotField>
    <pivotField name="Category" axis="axisPage" compact="0" outline="0" multipleItemSelectionAllowed="1" showAll="0">
      <items>
        <item h="1" x="0"/>
        <item x="1"/>
        <item x="2"/>
        <item t="default"/>
      </items>
    </pivotField>
  </pivotFields>
  <rowFields>
    <field x="0"/>
  </rowFields>
  <colFields>
    <field x="-2"/>
  </colFields>
  <pageFields>
    <pageField fld="10"/>
  </pageFields>
  <dataFields>
    <dataField name="COUNTA of Location" fld="0" subtotal="count" baseField="0"/>
    <dataField name="AVERAGE of Rooms" fld="2" subtotal="average" baseField="0"/>
    <dataField name="AVERAGE of Bathrooms" fld="3" subtotal="average" baseField="0"/>
    <dataField name="AVERAGE of Car Parks" fld="4" subtotal="average" baseField="0"/>
    <dataField name="AVERAGE of Size (sqft)" fld="8" subtotal="average" baseField="0"/>
  </dataFields>
</pivotTableDefinition>
</file>

<file path=xl/tables/table1.xml><?xml version="1.0" encoding="utf-8"?>
<table xmlns="http://schemas.openxmlformats.org/spreadsheetml/2006/main" ref="A2:C11" displayName="Table_1" id="1">
  <tableColumns count="3">
    <tableColumn name="Column Name" id="1"/>
    <tableColumn name="Definition (ENG)" id="2"/>
    <tableColumn name="Definition (IND)" id="3"/>
  </tableColumns>
  <tableStyleInfo name="Data Dict-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propertyguru.com.my/property-guides/built-up-area-vs-land-area-in-malaysia-what-is-the-difference-62886" TargetMode="External"/><Relationship Id="rId2" Type="http://schemas.openxmlformats.org/officeDocument/2006/relationships/drawing" Target="../drawings/drawing9.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s>
  <sheetData>
    <row r="2">
      <c r="A2" s="1">
        <v>1.0</v>
      </c>
      <c r="B2" s="1" t="s">
        <v>0</v>
      </c>
    </row>
    <row r="3">
      <c r="A3" s="2"/>
      <c r="B3" s="2" t="s">
        <v>1</v>
      </c>
    </row>
    <row r="4">
      <c r="A4" s="2"/>
      <c r="B4" s="3" t="s">
        <v>2</v>
      </c>
    </row>
    <row r="5">
      <c r="A5" s="2"/>
      <c r="B5" s="3" t="s">
        <v>3</v>
      </c>
    </row>
    <row r="6">
      <c r="A6" s="2"/>
      <c r="B6" s="4" t="s">
        <v>4</v>
      </c>
    </row>
    <row r="7">
      <c r="A7" s="5"/>
      <c r="B7" s="5"/>
    </row>
    <row r="8">
      <c r="A8" s="5">
        <v>2.0</v>
      </c>
      <c r="B8" s="5" t="s">
        <v>5</v>
      </c>
    </row>
    <row r="9">
      <c r="A9" s="2"/>
      <c r="B9" s="4" t="s">
        <v>6</v>
      </c>
    </row>
    <row r="10">
      <c r="A10" s="2"/>
      <c r="B10" s="2" t="s">
        <v>7</v>
      </c>
    </row>
    <row r="11">
      <c r="A11" s="2"/>
      <c r="B11" s="2" t="s">
        <v>8</v>
      </c>
    </row>
    <row r="13">
      <c r="A13" s="5">
        <v>3.0</v>
      </c>
      <c r="B13" s="5" t="s">
        <v>9</v>
      </c>
      <c r="J13" s="6"/>
    </row>
    <row r="14">
      <c r="A14" s="2"/>
      <c r="B14" s="2" t="s">
        <v>10</v>
      </c>
    </row>
    <row r="15">
      <c r="A15" s="2"/>
      <c r="B15" s="2" t="s">
        <v>11</v>
      </c>
    </row>
    <row r="16">
      <c r="A16" s="2"/>
      <c r="B16" s="2" t="s">
        <v>12</v>
      </c>
    </row>
    <row r="17">
      <c r="A17" s="2"/>
      <c r="B17" s="2" t="s">
        <v>13</v>
      </c>
    </row>
    <row r="18">
      <c r="A18" s="3"/>
      <c r="B18"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7" max="7" width="19.0"/>
    <col customWidth="1" min="8" max="8" width="12.88"/>
    <col customWidth="1" min="10" max="10" width="15.25"/>
    <col customWidth="1" min="16" max="16" width="19.0"/>
  </cols>
  <sheetData>
    <row r="1">
      <c r="A1" s="7" t="s">
        <v>14</v>
      </c>
    </row>
    <row r="21">
      <c r="A21" s="8" t="s">
        <v>15</v>
      </c>
      <c r="B21" s="8" t="s">
        <v>16</v>
      </c>
      <c r="C21" s="8" t="s">
        <v>17</v>
      </c>
      <c r="D21" s="8" t="s">
        <v>18</v>
      </c>
      <c r="E21" s="8" t="s">
        <v>19</v>
      </c>
      <c r="F21" s="8" t="s">
        <v>20</v>
      </c>
      <c r="G21" s="8" t="s">
        <v>21</v>
      </c>
      <c r="H21" s="8" t="s">
        <v>22</v>
      </c>
    </row>
    <row r="22">
      <c r="A22" s="9" t="s">
        <v>23</v>
      </c>
      <c r="B22" s="10">
        <v>938621.5</v>
      </c>
      <c r="C22" s="10">
        <v>2.688679245283019</v>
      </c>
      <c r="D22" s="10">
        <v>2.2358490566037736</v>
      </c>
      <c r="E22" s="10">
        <v>1.9811320754716981</v>
      </c>
      <c r="F22" s="10">
        <v>1234.877358490566</v>
      </c>
      <c r="G22" s="11" t="s">
        <v>24</v>
      </c>
      <c r="H22" s="12" t="s">
        <v>25</v>
      </c>
    </row>
    <row r="23">
      <c r="A23" s="9" t="s">
        <v>26</v>
      </c>
      <c r="B23" s="10">
        <v>927589.97</v>
      </c>
      <c r="C23" s="10">
        <v>4.12</v>
      </c>
      <c r="D23" s="10">
        <v>2.88</v>
      </c>
      <c r="E23" s="10">
        <v>2.05</v>
      </c>
      <c r="F23" s="10">
        <v>1462.13</v>
      </c>
      <c r="G23" s="11" t="s">
        <v>24</v>
      </c>
      <c r="H23" s="12" t="s">
        <v>27</v>
      </c>
    </row>
    <row r="24">
      <c r="A24" s="9" t="s">
        <v>28</v>
      </c>
      <c r="B24" s="10">
        <v>998718.0412371134</v>
      </c>
      <c r="C24" s="10">
        <v>2.1030927835051547</v>
      </c>
      <c r="D24" s="10">
        <v>1.711340206185567</v>
      </c>
      <c r="E24" s="10">
        <v>2.268041237113402</v>
      </c>
      <c r="F24" s="10">
        <v>874.1237113402062</v>
      </c>
      <c r="G24" s="11" t="s">
        <v>29</v>
      </c>
      <c r="H24" s="12" t="s">
        <v>25</v>
      </c>
    </row>
    <row r="25">
      <c r="A25" s="13"/>
      <c r="B25" s="14"/>
      <c r="C25" s="14"/>
      <c r="D25" s="14"/>
      <c r="E25" s="14"/>
      <c r="F25" s="14"/>
    </row>
    <row r="26">
      <c r="A26" s="7" t="s">
        <v>30</v>
      </c>
      <c r="B26" s="14"/>
      <c r="C26" s="14"/>
      <c r="D26" s="14"/>
      <c r="E26" s="15"/>
      <c r="F26" s="14"/>
      <c r="G26" s="7"/>
    </row>
    <row r="27">
      <c r="A27" s="7" t="s">
        <v>31</v>
      </c>
    </row>
    <row r="28">
      <c r="A28" s="7" t="s">
        <v>32</v>
      </c>
    </row>
    <row r="29">
      <c r="A29" s="7" t="s">
        <v>33</v>
      </c>
    </row>
    <row r="30">
      <c r="A30" s="7" t="s">
        <v>34</v>
      </c>
    </row>
    <row r="31">
      <c r="A31" s="7" t="s">
        <v>35</v>
      </c>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8" t="s">
        <v>15</v>
      </c>
      <c r="B52" s="8" t="s">
        <v>16</v>
      </c>
      <c r="C52" s="8" t="s">
        <v>17</v>
      </c>
      <c r="D52" s="8" t="s">
        <v>18</v>
      </c>
      <c r="E52" s="8" t="s">
        <v>19</v>
      </c>
      <c r="F52" s="8" t="s">
        <v>20</v>
      </c>
      <c r="G52" s="8" t="s">
        <v>21</v>
      </c>
      <c r="H52" s="8" t="s">
        <v>22</v>
      </c>
    </row>
    <row r="53">
      <c r="A53" s="12" t="s">
        <v>23</v>
      </c>
      <c r="B53" s="17">
        <v>2881036.58781362</v>
      </c>
      <c r="C53" s="17">
        <v>5.093189964157706</v>
      </c>
      <c r="D53" s="17">
        <v>5.100358422939068</v>
      </c>
      <c r="E53" s="17">
        <v>2.21505376344086</v>
      </c>
      <c r="F53" s="17">
        <v>3305.6917562724016</v>
      </c>
      <c r="G53" s="12" t="s">
        <v>24</v>
      </c>
      <c r="H53" s="12" t="s">
        <v>27</v>
      </c>
    </row>
    <row r="54">
      <c r="A54" s="12" t="s">
        <v>28</v>
      </c>
      <c r="B54" s="17">
        <v>2984590.5241935486</v>
      </c>
      <c r="C54" s="17">
        <v>3.467741935483871</v>
      </c>
      <c r="D54" s="17">
        <v>3.5161290322580645</v>
      </c>
      <c r="E54" s="17">
        <v>2.096774193548387</v>
      </c>
      <c r="F54" s="17">
        <v>2304.766129032258</v>
      </c>
      <c r="G54" s="12" t="s">
        <v>36</v>
      </c>
      <c r="H54" s="12" t="s">
        <v>27</v>
      </c>
    </row>
    <row r="55">
      <c r="A55" s="12" t="s">
        <v>37</v>
      </c>
      <c r="B55" s="17">
        <v>2865963.2352941176</v>
      </c>
      <c r="C55" s="17">
        <v>4.9411764705882355</v>
      </c>
      <c r="D55" s="17">
        <v>4.823529411764706</v>
      </c>
      <c r="E55" s="17">
        <v>2.1176470588235294</v>
      </c>
      <c r="F55" s="17">
        <v>2715.8088235294117</v>
      </c>
      <c r="G55" s="12" t="s">
        <v>38</v>
      </c>
      <c r="H55" s="12" t="s">
        <v>27</v>
      </c>
    </row>
    <row r="56">
      <c r="B56" s="15"/>
      <c r="C56" s="15"/>
      <c r="D56" s="15"/>
      <c r="E56" s="15"/>
      <c r="F56" s="15"/>
    </row>
    <row r="57">
      <c r="A57" s="7" t="s">
        <v>39</v>
      </c>
      <c r="B57" s="15"/>
      <c r="C57" s="15"/>
      <c r="D57" s="15"/>
      <c r="E57" s="15"/>
      <c r="F57" s="15"/>
    </row>
    <row r="58">
      <c r="A58" s="18" t="s">
        <v>40</v>
      </c>
    </row>
    <row r="59">
      <c r="A59" s="7" t="s">
        <v>41</v>
      </c>
    </row>
    <row r="60">
      <c r="A60" s="7" t="s">
        <v>42</v>
      </c>
    </row>
    <row r="61">
      <c r="A61" s="7" t="s">
        <v>43</v>
      </c>
    </row>
    <row r="64">
      <c r="A64" s="19" t="s">
        <v>44</v>
      </c>
    </row>
    <row r="65">
      <c r="A65" s="7" t="s">
        <v>45</v>
      </c>
    </row>
    <row r="66">
      <c r="A66" s="7" t="s">
        <v>46</v>
      </c>
    </row>
    <row r="67">
      <c r="A67" s="7" t="s">
        <v>47</v>
      </c>
    </row>
    <row r="68">
      <c r="A68" s="7" t="s">
        <v>48</v>
      </c>
    </row>
    <row r="69">
      <c r="A69" s="7" t="s">
        <v>49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9.0"/>
    <col customWidth="1" min="7" max="7" width="16.63"/>
    <col customWidth="1" min="8" max="15" width="11.25"/>
    <col customWidth="1" min="16" max="18" width="8.88"/>
  </cols>
  <sheetData>
    <row r="1">
      <c r="A1" s="20" t="s">
        <v>50</v>
      </c>
      <c r="B1" s="20" t="s">
        <v>51</v>
      </c>
      <c r="C1" s="20" t="s">
        <v>52</v>
      </c>
      <c r="D1" s="20" t="s">
        <v>53</v>
      </c>
      <c r="E1" s="20" t="s">
        <v>54</v>
      </c>
    </row>
    <row r="2">
      <c r="A2" s="21">
        <v>1500000.0</v>
      </c>
      <c r="B2" s="22">
        <v>4.0</v>
      </c>
      <c r="C2" s="22">
        <v>2.0</v>
      </c>
      <c r="D2" s="21">
        <v>1798.0</v>
      </c>
      <c r="E2" s="22">
        <v>5.0</v>
      </c>
      <c r="G2" s="23"/>
      <c r="H2" s="24" t="s">
        <v>50</v>
      </c>
      <c r="I2" s="24" t="s">
        <v>54</v>
      </c>
      <c r="J2" s="24" t="s">
        <v>51</v>
      </c>
      <c r="K2" s="24" t="s">
        <v>52</v>
      </c>
      <c r="L2" s="24" t="s">
        <v>53</v>
      </c>
      <c r="N2" s="23"/>
      <c r="O2" s="24" t="s">
        <v>50</v>
      </c>
      <c r="P2" s="24" t="s">
        <v>51</v>
      </c>
      <c r="Q2" s="24" t="s">
        <v>52</v>
      </c>
      <c r="R2" s="24" t="s">
        <v>53</v>
      </c>
    </row>
    <row r="3">
      <c r="A3" s="21">
        <v>1050000.0</v>
      </c>
      <c r="B3" s="22">
        <v>2.0</v>
      </c>
      <c r="C3" s="22">
        <v>2.0</v>
      </c>
      <c r="D3" s="21">
        <v>1389.0</v>
      </c>
      <c r="E3" s="22">
        <v>3.0</v>
      </c>
      <c r="F3" s="7"/>
      <c r="G3" s="25" t="s">
        <v>50</v>
      </c>
      <c r="H3" s="26">
        <v>1.0</v>
      </c>
      <c r="N3" s="7" t="s">
        <v>50</v>
      </c>
      <c r="O3" s="27">
        <v>1.0</v>
      </c>
    </row>
    <row r="4">
      <c r="A4" s="21">
        <v>2300000.0</v>
      </c>
      <c r="B4" s="22">
        <v>3.0</v>
      </c>
      <c r="C4" s="22">
        <v>2.0</v>
      </c>
      <c r="D4" s="22">
        <v>1826.0</v>
      </c>
      <c r="E4" s="22">
        <v>4.0</v>
      </c>
      <c r="F4" s="7"/>
      <c r="G4" s="7" t="s">
        <v>54</v>
      </c>
      <c r="H4" s="28">
        <v>0.7231963488936645</v>
      </c>
      <c r="I4" s="27">
        <v>1.0</v>
      </c>
      <c r="N4" s="7" t="s">
        <v>51</v>
      </c>
      <c r="O4" s="28">
        <v>0.7724361186086879</v>
      </c>
      <c r="P4" s="27">
        <v>1.0</v>
      </c>
    </row>
    <row r="5">
      <c r="A5" s="21">
        <v>1350000.0</v>
      </c>
      <c r="B5" s="22">
        <v>2.0</v>
      </c>
      <c r="C5" s="22">
        <v>2.0</v>
      </c>
      <c r="D5" s="21">
        <v>1292.0</v>
      </c>
      <c r="E5" s="22">
        <v>2.0</v>
      </c>
      <c r="F5" s="7"/>
      <c r="G5" s="7" t="s">
        <v>51</v>
      </c>
      <c r="H5" s="28">
        <v>0.7724361186086879</v>
      </c>
      <c r="I5" s="29">
        <v>0.8240724917384309</v>
      </c>
      <c r="J5" s="27">
        <v>1.0</v>
      </c>
      <c r="N5" s="7" t="s">
        <v>52</v>
      </c>
      <c r="O5" s="28">
        <v>0.6321176156062801</v>
      </c>
      <c r="P5" s="29">
        <v>0.6477339345367946</v>
      </c>
      <c r="Q5" s="27">
        <v>1.0</v>
      </c>
    </row>
    <row r="6">
      <c r="A6" s="21">
        <v>1380000.0</v>
      </c>
      <c r="B6" s="22">
        <v>2.0</v>
      </c>
      <c r="C6" s="22">
        <v>2.0</v>
      </c>
      <c r="D6" s="21">
        <v>1292.0</v>
      </c>
      <c r="E6" s="22">
        <v>2.0</v>
      </c>
      <c r="F6" s="7"/>
      <c r="G6" s="7" t="s">
        <v>52</v>
      </c>
      <c r="H6" s="28">
        <v>0.6321176156062801</v>
      </c>
      <c r="I6" s="28">
        <v>0.6276742122262173</v>
      </c>
      <c r="J6" s="28">
        <v>0.6477339345367946</v>
      </c>
      <c r="K6" s="27">
        <v>1.0</v>
      </c>
      <c r="N6" s="25" t="s">
        <v>53</v>
      </c>
      <c r="O6" s="30">
        <v>0.7959366557817124</v>
      </c>
      <c r="P6" s="30">
        <v>0.7106245597975787</v>
      </c>
      <c r="Q6" s="30">
        <v>0.5295760377807404</v>
      </c>
      <c r="R6" s="26">
        <v>1.0</v>
      </c>
    </row>
    <row r="7">
      <c r="A7" s="21">
        <v>1798000.0</v>
      </c>
      <c r="B7" s="22">
        <v>3.0</v>
      </c>
      <c r="C7" s="22">
        <v>2.0</v>
      </c>
      <c r="D7" s="21">
        <v>2200.0</v>
      </c>
      <c r="E7" s="22">
        <v>4.0</v>
      </c>
      <c r="F7" s="7"/>
      <c r="G7" s="25" t="s">
        <v>53</v>
      </c>
      <c r="H7" s="31">
        <v>0.7959366557817124</v>
      </c>
      <c r="I7" s="30">
        <v>0.6676861952873389</v>
      </c>
      <c r="J7" s="30">
        <v>0.7106245597975787</v>
      </c>
      <c r="K7" s="30">
        <v>0.5295760377807404</v>
      </c>
      <c r="L7" s="26">
        <v>1.0</v>
      </c>
    </row>
    <row r="8">
      <c r="A8" s="21">
        <v>2380000.0</v>
      </c>
      <c r="B8" s="22">
        <v>4.0</v>
      </c>
      <c r="C8" s="22">
        <v>3.0</v>
      </c>
      <c r="D8" s="21">
        <v>2454.0</v>
      </c>
      <c r="E8" s="22">
        <v>5.0</v>
      </c>
    </row>
    <row r="9">
      <c r="A9" s="21">
        <v>1350000.0</v>
      </c>
      <c r="B9" s="22">
        <v>3.0</v>
      </c>
      <c r="C9" s="22">
        <v>2.0</v>
      </c>
      <c r="D9" s="21">
        <v>1389.0</v>
      </c>
      <c r="E9" s="22">
        <v>4.0</v>
      </c>
      <c r="F9" s="32"/>
      <c r="G9" s="32" t="s">
        <v>55</v>
      </c>
    </row>
    <row r="10">
      <c r="A10" s="21">
        <v>1780000.0</v>
      </c>
      <c r="B10" s="22">
        <v>3.0</v>
      </c>
      <c r="C10" s="22">
        <v>2.0</v>
      </c>
      <c r="D10" s="21">
        <v>2400.0</v>
      </c>
      <c r="E10" s="22">
        <v>4.0</v>
      </c>
      <c r="F10" s="7"/>
      <c r="G10" s="7" t="s">
        <v>56</v>
      </c>
    </row>
    <row r="11">
      <c r="A11" s="21">
        <v>1480000.0</v>
      </c>
      <c r="B11" s="22">
        <v>4.0</v>
      </c>
      <c r="C11" s="22">
        <v>2.0</v>
      </c>
      <c r="D11" s="21">
        <v>1917.0</v>
      </c>
      <c r="E11" s="22">
        <v>5.0</v>
      </c>
      <c r="F11" s="7"/>
      <c r="G11" s="7" t="s">
        <v>57</v>
      </c>
      <c r="N11" s="33"/>
    </row>
    <row r="12">
      <c r="A12" s="21">
        <v>1300000.0</v>
      </c>
      <c r="B12" s="22">
        <v>3.0</v>
      </c>
      <c r="C12" s="22">
        <v>2.0</v>
      </c>
      <c r="D12" s="21">
        <v>1367.0</v>
      </c>
      <c r="E12" s="22">
        <v>3.0</v>
      </c>
      <c r="F12" s="7"/>
      <c r="G12" s="7" t="s">
        <v>58</v>
      </c>
    </row>
    <row r="13">
      <c r="A13" s="21">
        <v>1730000.0</v>
      </c>
      <c r="B13" s="22">
        <v>3.0</v>
      </c>
      <c r="C13" s="22">
        <v>2.0</v>
      </c>
      <c r="D13" s="21">
        <v>1690.0</v>
      </c>
      <c r="E13" s="22">
        <v>4.0</v>
      </c>
    </row>
    <row r="14">
      <c r="A14" s="21">
        <v>1500000.0</v>
      </c>
      <c r="B14" s="22">
        <v>2.0</v>
      </c>
      <c r="C14" s="22">
        <v>2.0</v>
      </c>
      <c r="D14" s="21">
        <v>1346.0</v>
      </c>
      <c r="E14" s="22">
        <v>4.0</v>
      </c>
      <c r="F14" s="7"/>
      <c r="G14" s="7" t="s">
        <v>59</v>
      </c>
    </row>
    <row r="15">
      <c r="A15" s="21">
        <v>1500000.0</v>
      </c>
      <c r="B15" s="22">
        <v>3.0</v>
      </c>
      <c r="C15" s="22">
        <v>2.0</v>
      </c>
      <c r="D15" s="21">
        <v>1400.0</v>
      </c>
      <c r="E15" s="22">
        <v>4.0</v>
      </c>
      <c r="F15" s="7"/>
      <c r="G15" s="7" t="s">
        <v>60</v>
      </c>
    </row>
    <row r="16">
      <c r="A16" s="21">
        <v>1180000.0</v>
      </c>
      <c r="B16" s="22">
        <v>3.0</v>
      </c>
      <c r="C16" s="22">
        <v>2.0</v>
      </c>
      <c r="D16" s="21">
        <v>1507.0</v>
      </c>
      <c r="E16" s="22">
        <v>3.0</v>
      </c>
    </row>
    <row r="17">
      <c r="A17" s="21">
        <v>1250000.0</v>
      </c>
      <c r="B17" s="22">
        <v>2.0</v>
      </c>
      <c r="C17" s="22">
        <v>2.0</v>
      </c>
      <c r="D17" s="21">
        <v>1303.0</v>
      </c>
      <c r="E17" s="22">
        <v>3.0</v>
      </c>
    </row>
    <row r="18">
      <c r="A18" s="21">
        <v>2500000.0</v>
      </c>
      <c r="B18" s="22">
        <v>5.0</v>
      </c>
      <c r="C18" s="22">
        <v>3.0</v>
      </c>
      <c r="D18" s="22">
        <v>1364.0</v>
      </c>
      <c r="E18" s="22">
        <v>4.0</v>
      </c>
      <c r="F18" s="7"/>
      <c r="G18" s="7" t="s">
        <v>61</v>
      </c>
    </row>
    <row r="19">
      <c r="A19" s="21">
        <v>1100000.0</v>
      </c>
      <c r="B19" s="22">
        <v>3.0</v>
      </c>
      <c r="C19" s="22">
        <v>2.0</v>
      </c>
      <c r="D19" s="21">
        <v>1378.0</v>
      </c>
      <c r="E19" s="22">
        <v>3.0</v>
      </c>
    </row>
    <row r="20">
      <c r="A20" s="21">
        <v>1980000.0</v>
      </c>
      <c r="B20" s="22">
        <v>4.0</v>
      </c>
      <c r="C20" s="22">
        <v>3.0</v>
      </c>
      <c r="D20" s="22">
        <v>1650.0</v>
      </c>
      <c r="E20" s="22">
        <v>4.0</v>
      </c>
      <c r="F20" s="34"/>
      <c r="G20" s="35" t="s">
        <v>62</v>
      </c>
      <c r="H20" s="36"/>
    </row>
    <row r="21">
      <c r="A21" s="21">
        <v>2800000.0</v>
      </c>
      <c r="B21" s="22">
        <v>4.0</v>
      </c>
      <c r="C21" s="22">
        <v>3.0</v>
      </c>
      <c r="D21" s="22">
        <v>2850.0</v>
      </c>
      <c r="E21" s="22">
        <v>5.0</v>
      </c>
      <c r="F21" s="7"/>
      <c r="G21" s="7" t="s">
        <v>63</v>
      </c>
      <c r="H21" s="27">
        <v>0.9773774868346716</v>
      </c>
      <c r="I21" s="27"/>
    </row>
    <row r="22">
      <c r="A22" s="21">
        <v>1850000.0</v>
      </c>
      <c r="B22" s="22">
        <v>3.0</v>
      </c>
      <c r="C22" s="22">
        <v>3.0</v>
      </c>
      <c r="D22" s="22">
        <v>1650.0</v>
      </c>
      <c r="E22" s="22">
        <v>4.0</v>
      </c>
      <c r="F22" s="7"/>
      <c r="G22" s="7" t="s">
        <v>64</v>
      </c>
      <c r="H22" s="27">
        <v>0.9552667517712587</v>
      </c>
    </row>
    <row r="23">
      <c r="A23" s="21">
        <v>2300000.0</v>
      </c>
      <c r="B23" s="22">
        <v>5.0</v>
      </c>
      <c r="C23" s="22">
        <v>3.0</v>
      </c>
      <c r="D23" s="21">
        <v>2454.0</v>
      </c>
      <c r="E23" s="22">
        <v>5.0</v>
      </c>
      <c r="F23" s="7"/>
      <c r="G23" s="7" t="s">
        <v>65</v>
      </c>
      <c r="H23" s="27">
        <v>0.9542324570145249</v>
      </c>
    </row>
    <row r="24">
      <c r="A24" s="21">
        <v>3560000.0</v>
      </c>
      <c r="B24" s="22">
        <v>5.0</v>
      </c>
      <c r="C24" s="22">
        <v>4.0</v>
      </c>
      <c r="D24" s="22">
        <v>3690.0</v>
      </c>
      <c r="E24" s="22">
        <v>4.0</v>
      </c>
      <c r="F24" s="7"/>
      <c r="G24" s="7" t="s">
        <v>66</v>
      </c>
      <c r="H24" s="27">
        <v>438804.51183812076</v>
      </c>
    </row>
    <row r="25">
      <c r="A25" s="21">
        <v>2800000.0</v>
      </c>
      <c r="B25" s="22">
        <v>4.0</v>
      </c>
      <c r="C25" s="22">
        <v>3.0</v>
      </c>
      <c r="D25" s="22">
        <v>2850.0</v>
      </c>
      <c r="E25" s="22">
        <v>5.0</v>
      </c>
      <c r="F25" s="7"/>
      <c r="G25" s="25" t="s">
        <v>67</v>
      </c>
      <c r="H25" s="26">
        <v>177.0</v>
      </c>
    </row>
    <row r="26">
      <c r="A26" s="21">
        <v>1150000.0</v>
      </c>
      <c r="B26" s="22">
        <v>2.0</v>
      </c>
      <c r="C26" s="22">
        <v>2.0</v>
      </c>
      <c r="D26" s="21">
        <v>1580.0</v>
      </c>
      <c r="E26" s="22">
        <v>3.0</v>
      </c>
    </row>
    <row r="27">
      <c r="A27" s="21">
        <v>1830000.0</v>
      </c>
      <c r="B27" s="22">
        <v>3.0</v>
      </c>
      <c r="C27" s="22">
        <v>2.0</v>
      </c>
      <c r="D27" s="22">
        <v>1650.0</v>
      </c>
      <c r="E27" s="22">
        <v>4.0</v>
      </c>
      <c r="F27" s="7"/>
      <c r="G27" s="7" t="s">
        <v>68</v>
      </c>
    </row>
    <row r="28">
      <c r="A28" s="21">
        <v>1160000.0</v>
      </c>
      <c r="B28" s="22">
        <v>2.0</v>
      </c>
      <c r="C28" s="22">
        <v>2.0</v>
      </c>
      <c r="D28" s="21">
        <v>1389.0</v>
      </c>
      <c r="E28" s="22">
        <v>3.0</v>
      </c>
      <c r="F28" s="37"/>
      <c r="G28" s="36"/>
      <c r="H28" s="35" t="s">
        <v>69</v>
      </c>
      <c r="I28" s="35" t="s">
        <v>70</v>
      </c>
      <c r="J28" s="35" t="s">
        <v>71</v>
      </c>
      <c r="K28" s="35" t="s">
        <v>72</v>
      </c>
      <c r="L28" s="35" t="s">
        <v>73</v>
      </c>
    </row>
    <row r="29">
      <c r="A29" s="21">
        <v>3550000.0</v>
      </c>
      <c r="B29" s="22">
        <v>5.0</v>
      </c>
      <c r="C29" s="22">
        <v>4.0</v>
      </c>
      <c r="D29" s="21">
        <v>4306.0</v>
      </c>
      <c r="E29" s="22">
        <v>5.0</v>
      </c>
      <c r="F29" s="7"/>
      <c r="G29" s="7" t="s">
        <v>74</v>
      </c>
      <c r="H29" s="27">
        <v>4.0</v>
      </c>
      <c r="I29" s="27">
        <v>7.11348629867558E14</v>
      </c>
      <c r="J29" s="27">
        <v>1.778371574668895E14</v>
      </c>
      <c r="K29" s="27">
        <v>923.5923759178695</v>
      </c>
      <c r="L29" s="27">
        <v>0.0</v>
      </c>
    </row>
    <row r="30">
      <c r="A30" s="21">
        <v>2200000.0</v>
      </c>
      <c r="B30" s="22">
        <v>4.0</v>
      </c>
      <c r="C30" s="22">
        <v>3.0</v>
      </c>
      <c r="D30" s="22">
        <v>2200.0</v>
      </c>
      <c r="E30" s="22">
        <v>5.0</v>
      </c>
      <c r="F30" s="7"/>
      <c r="G30" s="7" t="s">
        <v>75</v>
      </c>
      <c r="H30" s="27">
        <v>173.0</v>
      </c>
      <c r="I30" s="27">
        <v>3.3311046132442023E13</v>
      </c>
      <c r="J30" s="27">
        <v>1.9254939960949146E11</v>
      </c>
      <c r="R30" s="33"/>
    </row>
    <row r="31">
      <c r="A31" s="21">
        <v>3300000.0</v>
      </c>
      <c r="B31" s="22">
        <v>5.0</v>
      </c>
      <c r="C31" s="22">
        <v>4.0</v>
      </c>
      <c r="D31" s="22">
        <v>3200.0</v>
      </c>
      <c r="E31" s="22">
        <v>5.0</v>
      </c>
      <c r="F31" s="7"/>
      <c r="G31" s="25" t="s">
        <v>76</v>
      </c>
      <c r="H31" s="26">
        <v>177.0</v>
      </c>
      <c r="I31" s="26">
        <v>7.44659676E14</v>
      </c>
      <c r="J31" s="38"/>
      <c r="K31" s="38"/>
      <c r="L31" s="38"/>
      <c r="P31" s="33"/>
      <c r="Q31" s="33"/>
    </row>
    <row r="32">
      <c r="A32" s="21">
        <v>3890000.0</v>
      </c>
      <c r="B32" s="22">
        <v>6.0</v>
      </c>
      <c r="C32" s="22">
        <v>4.0</v>
      </c>
      <c r="D32" s="22">
        <v>3200.0</v>
      </c>
      <c r="E32" s="22">
        <v>8.0</v>
      </c>
      <c r="O32" s="33"/>
    </row>
    <row r="33">
      <c r="A33" s="21">
        <v>3650000.0</v>
      </c>
      <c r="B33" s="22">
        <v>6.0</v>
      </c>
      <c r="C33" s="22">
        <v>4.0</v>
      </c>
      <c r="D33" s="22">
        <v>1870.0</v>
      </c>
      <c r="E33" s="22">
        <v>5.0</v>
      </c>
      <c r="F33" s="37"/>
      <c r="G33" s="36"/>
      <c r="H33" s="35" t="s">
        <v>77</v>
      </c>
      <c r="I33" s="35" t="s">
        <v>66</v>
      </c>
      <c r="J33" s="35" t="s">
        <v>78</v>
      </c>
      <c r="K33" s="35" t="s">
        <v>79</v>
      </c>
      <c r="L33" s="35" t="s">
        <v>80</v>
      </c>
      <c r="M33" s="35" t="s">
        <v>81</v>
      </c>
      <c r="N33" s="35" t="s">
        <v>80</v>
      </c>
      <c r="O33" s="35" t="s">
        <v>81</v>
      </c>
    </row>
    <row r="34">
      <c r="A34" s="21">
        <v>2400000.0</v>
      </c>
      <c r="B34" s="22">
        <v>5.0</v>
      </c>
      <c r="C34" s="22">
        <v>5.0</v>
      </c>
      <c r="D34" s="22">
        <v>1760.0</v>
      </c>
      <c r="E34" s="22">
        <v>6.0</v>
      </c>
      <c r="F34" s="7"/>
      <c r="G34" s="7" t="s">
        <v>82</v>
      </c>
      <c r="H34" s="27">
        <v>0.0</v>
      </c>
      <c r="I34" s="7" t="e">
        <v>#N/A</v>
      </c>
      <c r="J34" s="7" t="e">
        <v>#N/A</v>
      </c>
      <c r="K34" s="7" t="e">
        <v>#N/A</v>
      </c>
      <c r="L34" s="7" t="e">
        <v>#N/A</v>
      </c>
      <c r="M34" s="7" t="e">
        <v>#N/A</v>
      </c>
      <c r="N34" s="7" t="e">
        <v>#N/A</v>
      </c>
      <c r="O34" s="7" t="e">
        <v>#N/A</v>
      </c>
    </row>
    <row r="35">
      <c r="A35" s="21">
        <v>1990000.0</v>
      </c>
      <c r="B35" s="22">
        <v>6.0</v>
      </c>
      <c r="C35" s="22">
        <v>2.0</v>
      </c>
      <c r="D35" s="22">
        <v>2200.0</v>
      </c>
      <c r="E35" s="22">
        <v>6.0</v>
      </c>
      <c r="F35" s="7"/>
      <c r="G35" s="7" t="s">
        <v>54</v>
      </c>
      <c r="H35" s="27">
        <v>36314.99144091178</v>
      </c>
      <c r="I35" s="27">
        <v>43903.69056565892</v>
      </c>
      <c r="J35" s="27">
        <v>0.8271512251709664</v>
      </c>
      <c r="K35" s="39">
        <v>0.40929079519483735</v>
      </c>
      <c r="L35" s="27">
        <v>-50340.85284845077</v>
      </c>
      <c r="M35" s="27">
        <v>122970.83573027432</v>
      </c>
      <c r="N35" s="27">
        <v>-50340.85284845077</v>
      </c>
      <c r="O35" s="27">
        <v>122970.83573027432</v>
      </c>
      <c r="P35" s="7" t="s">
        <v>83</v>
      </c>
    </row>
    <row r="36">
      <c r="A36" s="21">
        <v>1750000.0</v>
      </c>
      <c r="B36" s="22">
        <v>3.0</v>
      </c>
      <c r="C36" s="22">
        <v>2.0</v>
      </c>
      <c r="D36" s="22">
        <v>1650.0</v>
      </c>
      <c r="E36" s="22">
        <v>4.0</v>
      </c>
      <c r="F36" s="7"/>
      <c r="G36" s="7" t="s">
        <v>51</v>
      </c>
      <c r="H36" s="27">
        <v>169673.91051012557</v>
      </c>
      <c r="I36" s="27">
        <v>44227.07676092655</v>
      </c>
      <c r="J36" s="27">
        <v>3.836426075078694</v>
      </c>
      <c r="K36" s="27">
        <v>1.7473328141439547E-4</v>
      </c>
      <c r="L36" s="27">
        <v>82379.77583056151</v>
      </c>
      <c r="M36" s="27">
        <v>256968.0451896896</v>
      </c>
      <c r="N36" s="27">
        <v>82379.77583056151</v>
      </c>
      <c r="O36" s="27">
        <v>256968.0451896896</v>
      </c>
    </row>
    <row r="37">
      <c r="A37" s="21">
        <v>2280000.0</v>
      </c>
      <c r="B37" s="22">
        <v>6.0</v>
      </c>
      <c r="C37" s="22">
        <v>2.0</v>
      </c>
      <c r="D37" s="22">
        <v>1760.0</v>
      </c>
      <c r="E37" s="22">
        <v>5.0</v>
      </c>
      <c r="F37" s="7"/>
      <c r="G37" s="7" t="s">
        <v>52</v>
      </c>
      <c r="H37" s="27">
        <v>121598.72394682118</v>
      </c>
      <c r="I37" s="27">
        <v>50456.956752889346</v>
      </c>
      <c r="J37" s="27">
        <v>2.4099496238416718</v>
      </c>
      <c r="K37" s="27">
        <v>0.01700308030523245</v>
      </c>
      <c r="L37" s="27">
        <v>22008.230952741913</v>
      </c>
      <c r="M37" s="27">
        <v>221189.21694090043</v>
      </c>
      <c r="N37" s="27">
        <v>22008.230952741913</v>
      </c>
      <c r="O37" s="27">
        <v>221189.21694090043</v>
      </c>
    </row>
    <row r="38">
      <c r="A38" s="21">
        <v>1300000.0</v>
      </c>
      <c r="B38" s="22">
        <v>2.0</v>
      </c>
      <c r="C38" s="22">
        <v>2.0</v>
      </c>
      <c r="D38" s="21">
        <v>1323.0</v>
      </c>
      <c r="E38" s="22">
        <v>2.0</v>
      </c>
      <c r="F38" s="7"/>
      <c r="G38" s="25" t="s">
        <v>53</v>
      </c>
      <c r="H38" s="26">
        <v>456.721877129341</v>
      </c>
      <c r="I38" s="26">
        <v>58.033311143190105</v>
      </c>
      <c r="J38" s="26">
        <v>7.869995148173358</v>
      </c>
      <c r="K38" s="26">
        <v>3.705365537992836E-13</v>
      </c>
      <c r="L38" s="26">
        <v>342.1773933005945</v>
      </c>
      <c r="M38" s="26">
        <v>571.2663609580875</v>
      </c>
      <c r="N38" s="26">
        <v>342.1773933005945</v>
      </c>
      <c r="O38" s="26">
        <v>571.2663609580875</v>
      </c>
    </row>
    <row r="39">
      <c r="A39" s="21">
        <v>1250000.0</v>
      </c>
      <c r="B39" s="22">
        <v>2.0</v>
      </c>
      <c r="C39" s="22">
        <v>2.0</v>
      </c>
      <c r="D39" s="21">
        <v>1300.0</v>
      </c>
      <c r="E39" s="22">
        <v>2.0</v>
      </c>
    </row>
    <row r="40">
      <c r="A40" s="21">
        <v>1730000.0</v>
      </c>
      <c r="B40" s="22">
        <v>4.0</v>
      </c>
      <c r="C40" s="22">
        <v>2.0</v>
      </c>
      <c r="D40" s="21">
        <v>1700.0</v>
      </c>
      <c r="E40" s="22">
        <v>4.0</v>
      </c>
    </row>
    <row r="41">
      <c r="A41" s="21">
        <v>2850000.0</v>
      </c>
      <c r="B41" s="22">
        <v>4.0</v>
      </c>
      <c r="C41" s="22">
        <v>3.0</v>
      </c>
      <c r="D41" s="22">
        <v>1320.0</v>
      </c>
      <c r="E41" s="22">
        <v>4.0</v>
      </c>
    </row>
    <row r="42">
      <c r="A42" s="21">
        <v>1350000.0</v>
      </c>
      <c r="B42" s="22">
        <v>3.0</v>
      </c>
      <c r="C42" s="22">
        <v>3.0</v>
      </c>
      <c r="D42" s="21">
        <v>1701.0</v>
      </c>
      <c r="E42" s="22">
        <v>4.0</v>
      </c>
    </row>
    <row r="43">
      <c r="A43" s="21">
        <v>1350000.0</v>
      </c>
      <c r="B43" s="22">
        <v>4.0</v>
      </c>
      <c r="C43" s="22">
        <v>2.0</v>
      </c>
      <c r="D43" s="21">
        <v>1680.0</v>
      </c>
      <c r="E43" s="22">
        <v>4.0</v>
      </c>
      <c r="F43" s="7"/>
      <c r="G43" s="7" t="s">
        <v>84</v>
      </c>
    </row>
    <row r="44">
      <c r="A44" s="21">
        <v>850000.0</v>
      </c>
      <c r="B44" s="22">
        <v>3.0</v>
      </c>
      <c r="C44" s="22">
        <v>1.0</v>
      </c>
      <c r="D44" s="21">
        <v>1173.0</v>
      </c>
      <c r="E44" s="22">
        <v>2.0</v>
      </c>
    </row>
    <row r="45">
      <c r="A45" s="21">
        <v>3400000.0</v>
      </c>
      <c r="B45" s="22">
        <v>6.0</v>
      </c>
      <c r="C45" s="22">
        <v>2.0</v>
      </c>
      <c r="D45" s="21">
        <v>4400.0</v>
      </c>
      <c r="E45" s="22">
        <v>5.0</v>
      </c>
      <c r="F45" s="34"/>
      <c r="G45" s="35" t="s">
        <v>62</v>
      </c>
      <c r="H45" s="36"/>
    </row>
    <row r="46">
      <c r="A46" s="21">
        <v>1600000.0</v>
      </c>
      <c r="B46" s="22">
        <v>2.0</v>
      </c>
      <c r="C46" s="22">
        <v>2.0</v>
      </c>
      <c r="D46" s="21">
        <v>1400.0</v>
      </c>
      <c r="E46" s="22">
        <v>3.0</v>
      </c>
      <c r="F46" s="7"/>
      <c r="G46" s="7" t="s">
        <v>63</v>
      </c>
      <c r="H46" s="27">
        <v>0.9772869798808134</v>
      </c>
    </row>
    <row r="47">
      <c r="A47" s="21">
        <v>1050000.0</v>
      </c>
      <c r="B47" s="22">
        <v>2.0</v>
      </c>
      <c r="C47" s="22">
        <v>2.0</v>
      </c>
      <c r="D47" s="21">
        <v>1389.0</v>
      </c>
      <c r="E47" s="22">
        <v>3.0</v>
      </c>
      <c r="F47" s="7"/>
      <c r="G47" s="7" t="s">
        <v>64</v>
      </c>
      <c r="H47" s="27">
        <v>0.9550898410445614</v>
      </c>
    </row>
    <row r="48">
      <c r="A48" s="21">
        <v>1400000.0</v>
      </c>
      <c r="B48" s="22">
        <v>3.0</v>
      </c>
      <c r="C48" s="22">
        <v>2.0</v>
      </c>
      <c r="D48" s="21">
        <v>1572.0</v>
      </c>
      <c r="E48" s="22">
        <v>4.0</v>
      </c>
      <c r="F48" s="40"/>
      <c r="G48" s="41" t="s">
        <v>65</v>
      </c>
      <c r="H48" s="42">
        <v>0.9543155279591228</v>
      </c>
    </row>
    <row r="49">
      <c r="A49" s="21">
        <v>1170000.0</v>
      </c>
      <c r="B49" s="22">
        <v>2.0</v>
      </c>
      <c r="C49" s="22">
        <v>2.0</v>
      </c>
      <c r="D49" s="21">
        <v>1389.0</v>
      </c>
      <c r="E49" s="22">
        <v>3.0</v>
      </c>
      <c r="F49" s="7"/>
      <c r="G49" s="7" t="s">
        <v>66</v>
      </c>
      <c r="H49" s="27">
        <v>438406.10219493444</v>
      </c>
    </row>
    <row r="50">
      <c r="A50" s="21">
        <v>2600000.0</v>
      </c>
      <c r="B50" s="22">
        <v>6.0</v>
      </c>
      <c r="C50" s="22">
        <v>2.0</v>
      </c>
      <c r="D50" s="21">
        <v>3197.0</v>
      </c>
      <c r="E50" s="22">
        <v>5.0</v>
      </c>
      <c r="F50" s="7"/>
      <c r="G50" s="25" t="s">
        <v>67</v>
      </c>
      <c r="H50" s="26">
        <v>177.0</v>
      </c>
    </row>
    <row r="51">
      <c r="A51" s="21">
        <v>1080000.0</v>
      </c>
      <c r="B51" s="22">
        <v>1.0</v>
      </c>
      <c r="C51" s="22">
        <v>2.0</v>
      </c>
      <c r="D51" s="21">
        <v>1034.0</v>
      </c>
      <c r="E51" s="22">
        <v>2.0</v>
      </c>
    </row>
    <row r="52">
      <c r="A52" s="21">
        <v>1180000.0</v>
      </c>
      <c r="B52" s="22">
        <v>2.0</v>
      </c>
      <c r="C52" s="22">
        <v>2.0</v>
      </c>
      <c r="D52" s="21">
        <v>1087.0</v>
      </c>
      <c r="E52" s="22">
        <v>2.0</v>
      </c>
      <c r="F52" s="7"/>
      <c r="G52" s="7" t="s">
        <v>68</v>
      </c>
    </row>
    <row r="53">
      <c r="A53" s="21">
        <v>989000.0</v>
      </c>
      <c r="B53" s="22">
        <v>2.0</v>
      </c>
      <c r="C53" s="22">
        <v>2.0</v>
      </c>
      <c r="D53" s="21">
        <v>1333.0</v>
      </c>
      <c r="E53" s="22">
        <v>4.0</v>
      </c>
      <c r="F53" s="37"/>
      <c r="G53" s="36"/>
      <c r="H53" s="35" t="s">
        <v>69</v>
      </c>
      <c r="I53" s="35" t="s">
        <v>70</v>
      </c>
      <c r="J53" s="35" t="s">
        <v>71</v>
      </c>
      <c r="K53" s="35" t="s">
        <v>72</v>
      </c>
      <c r="L53" s="35" t="s">
        <v>73</v>
      </c>
    </row>
    <row r="54">
      <c r="A54" s="21">
        <v>883000.0</v>
      </c>
      <c r="B54" s="22">
        <v>2.0</v>
      </c>
      <c r="C54" s="22">
        <v>2.0</v>
      </c>
      <c r="D54" s="21">
        <v>1093.0</v>
      </c>
      <c r="E54" s="22">
        <v>3.0</v>
      </c>
      <c r="F54" s="7"/>
      <c r="G54" s="7" t="s">
        <v>74</v>
      </c>
      <c r="H54" s="27">
        <v>3.0</v>
      </c>
      <c r="I54" s="27">
        <v>7.112168915831346E14</v>
      </c>
      <c r="J54" s="27">
        <v>2.3707229719437822E14</v>
      </c>
      <c r="K54" s="27">
        <v>1233.4672615064571</v>
      </c>
      <c r="L54" s="43">
        <v>0.0</v>
      </c>
      <c r="M54" s="7" t="s">
        <v>85</v>
      </c>
      <c r="N54" s="7" t="s">
        <v>86</v>
      </c>
    </row>
    <row r="55">
      <c r="A55" s="21">
        <v>1530000.0</v>
      </c>
      <c r="B55" s="22">
        <v>4.0</v>
      </c>
      <c r="C55" s="22">
        <v>2.0</v>
      </c>
      <c r="D55" s="21">
        <v>2066.0</v>
      </c>
      <c r="E55" s="22">
        <v>4.0</v>
      </c>
      <c r="F55" s="7"/>
      <c r="G55" s="7" t="s">
        <v>75</v>
      </c>
      <c r="H55" s="27">
        <v>174.0</v>
      </c>
      <c r="I55" s="27">
        <v>3.344278441686542E13</v>
      </c>
      <c r="J55" s="27">
        <v>1.921999104417553E11</v>
      </c>
    </row>
    <row r="56">
      <c r="A56" s="21">
        <v>2300000.0</v>
      </c>
      <c r="B56" s="22">
        <v>4.0</v>
      </c>
      <c r="C56" s="22">
        <v>2.0</v>
      </c>
      <c r="D56" s="21">
        <v>2600.0</v>
      </c>
      <c r="E56" s="22">
        <v>4.0</v>
      </c>
      <c r="F56" s="7"/>
      <c r="G56" s="25" t="s">
        <v>76</v>
      </c>
      <c r="H56" s="26">
        <v>177.0</v>
      </c>
      <c r="I56" s="26">
        <v>7.44659676E14</v>
      </c>
      <c r="J56" s="38"/>
      <c r="K56" s="38"/>
      <c r="L56" s="38"/>
    </row>
    <row r="57">
      <c r="A57" s="21">
        <v>2350000.0</v>
      </c>
      <c r="B57" s="22">
        <v>3.0</v>
      </c>
      <c r="C57" s="22">
        <v>2.0</v>
      </c>
      <c r="D57" s="21">
        <v>2500.0</v>
      </c>
      <c r="E57" s="22">
        <v>4.0</v>
      </c>
    </row>
    <row r="58">
      <c r="A58" s="21">
        <v>2850000.0</v>
      </c>
      <c r="B58" s="22">
        <v>6.0</v>
      </c>
      <c r="C58" s="22">
        <v>5.0</v>
      </c>
      <c r="D58" s="21">
        <v>3500.0</v>
      </c>
      <c r="E58" s="22">
        <v>6.0</v>
      </c>
      <c r="F58" s="37"/>
      <c r="G58" s="36"/>
      <c r="H58" s="35" t="s">
        <v>77</v>
      </c>
      <c r="I58" s="35" t="s">
        <v>66</v>
      </c>
      <c r="J58" s="35" t="s">
        <v>78</v>
      </c>
      <c r="K58" s="35" t="s">
        <v>79</v>
      </c>
      <c r="L58" s="35" t="s">
        <v>80</v>
      </c>
      <c r="M58" s="35" t="s">
        <v>81</v>
      </c>
      <c r="N58" s="35" t="s">
        <v>80</v>
      </c>
      <c r="O58" s="35" t="s">
        <v>81</v>
      </c>
    </row>
    <row r="59">
      <c r="A59" s="21">
        <v>2990000.0</v>
      </c>
      <c r="B59" s="22">
        <v>5.0</v>
      </c>
      <c r="C59" s="22">
        <v>5.0</v>
      </c>
      <c r="D59" s="21">
        <v>3600.0</v>
      </c>
      <c r="E59" s="22">
        <v>6.0</v>
      </c>
      <c r="F59" s="7"/>
      <c r="G59" s="7" t="s">
        <v>82</v>
      </c>
      <c r="H59" s="27">
        <v>0.0</v>
      </c>
      <c r="I59" s="7" t="e">
        <v>#N/A</v>
      </c>
      <c r="J59" s="7" t="e">
        <v>#N/A</v>
      </c>
      <c r="K59" s="7" t="e">
        <v>#N/A</v>
      </c>
      <c r="L59" s="7" t="e">
        <v>#N/A</v>
      </c>
      <c r="M59" s="7" t="e">
        <v>#N/A</v>
      </c>
      <c r="N59" s="7" t="e">
        <v>#N/A</v>
      </c>
      <c r="O59" s="7" t="e">
        <v>#N/A</v>
      </c>
    </row>
    <row r="60">
      <c r="A60" s="21">
        <v>1900000.0</v>
      </c>
      <c r="B60" s="22">
        <v>4.0</v>
      </c>
      <c r="C60" s="22">
        <v>2.0</v>
      </c>
      <c r="D60" s="21">
        <v>1851.0</v>
      </c>
      <c r="E60" s="22">
        <v>4.0</v>
      </c>
      <c r="F60" s="7"/>
      <c r="G60" s="7" t="s">
        <v>51</v>
      </c>
      <c r="H60" s="44">
        <v>190018.9718719432</v>
      </c>
      <c r="I60" s="27">
        <v>36723.18233507438</v>
      </c>
      <c r="J60" s="27">
        <v>5.174360166778241</v>
      </c>
      <c r="K60" s="43">
        <v>6.251547034534136E-7</v>
      </c>
      <c r="L60" s="27">
        <v>117538.74271539687</v>
      </c>
      <c r="M60" s="27">
        <v>262499.20102848957</v>
      </c>
      <c r="N60" s="27">
        <v>117538.74271539687</v>
      </c>
      <c r="O60" s="27">
        <v>262499.20102848957</v>
      </c>
    </row>
    <row r="61">
      <c r="A61" s="21">
        <v>1820000.0</v>
      </c>
      <c r="B61" s="22">
        <v>3.0</v>
      </c>
      <c r="C61" s="22">
        <v>2.0</v>
      </c>
      <c r="D61" s="22">
        <v>1650.0</v>
      </c>
      <c r="E61" s="22">
        <v>3.0</v>
      </c>
      <c r="F61" s="7"/>
      <c r="G61" s="7" t="s">
        <v>52</v>
      </c>
      <c r="H61" s="44">
        <v>139184.77490886254</v>
      </c>
      <c r="I61" s="27">
        <v>45717.33180975725</v>
      </c>
      <c r="J61" s="27">
        <v>3.044464088325403</v>
      </c>
      <c r="K61" s="43">
        <v>0.0026931194028752907</v>
      </c>
      <c r="L61" s="27">
        <v>48952.87028353156</v>
      </c>
      <c r="M61" s="27">
        <v>229416.67953419354</v>
      </c>
      <c r="N61" s="27">
        <v>48952.87028353156</v>
      </c>
      <c r="O61" s="27">
        <v>229416.67953419354</v>
      </c>
    </row>
    <row r="62">
      <c r="A62" s="21">
        <v>1180000.0</v>
      </c>
      <c r="B62" s="22">
        <v>2.0</v>
      </c>
      <c r="C62" s="22">
        <v>2.0</v>
      </c>
      <c r="D62" s="21">
        <v>1432.0</v>
      </c>
      <c r="E62" s="22">
        <v>4.0</v>
      </c>
      <c r="F62" s="7"/>
      <c r="G62" s="25" t="s">
        <v>53</v>
      </c>
      <c r="H62" s="45">
        <v>469.55442908598707</v>
      </c>
      <c r="I62" s="26">
        <v>55.87038742048552</v>
      </c>
      <c r="J62" s="26">
        <v>8.404352480180217</v>
      </c>
      <c r="K62" s="46">
        <v>1.4854818072027375E-14</v>
      </c>
      <c r="L62" s="26">
        <v>359.2835259177142</v>
      </c>
      <c r="M62" s="26">
        <v>579.8253322542599</v>
      </c>
      <c r="N62" s="26">
        <v>359.2835259177142</v>
      </c>
      <c r="O62" s="26">
        <v>579.8253322542599</v>
      </c>
    </row>
    <row r="63">
      <c r="A63" s="21">
        <v>2100000.0</v>
      </c>
      <c r="B63" s="22">
        <v>4.0</v>
      </c>
      <c r="C63" s="22">
        <v>3.0</v>
      </c>
      <c r="D63" s="22">
        <v>1540.0</v>
      </c>
      <c r="E63" s="22">
        <v>4.0</v>
      </c>
    </row>
    <row r="64">
      <c r="A64" s="21">
        <v>1190000.0</v>
      </c>
      <c r="B64" s="22">
        <v>3.0</v>
      </c>
      <c r="C64" s="22">
        <v>2.0</v>
      </c>
      <c r="D64" s="21">
        <v>1389.0</v>
      </c>
      <c r="E64" s="22">
        <v>3.0</v>
      </c>
      <c r="H64">
        <f>H60*4</f>
        <v>760075.8875</v>
      </c>
      <c r="I64">
        <f>H61*3</f>
        <v>417554.3247</v>
      </c>
      <c r="J64">
        <f>H62*2200</f>
        <v>1033019.744</v>
      </c>
    </row>
    <row r="65">
      <c r="A65" s="21">
        <v>2400000.0</v>
      </c>
      <c r="B65" s="22">
        <v>4.0</v>
      </c>
      <c r="C65" s="22">
        <v>3.0</v>
      </c>
      <c r="D65" s="22">
        <v>2200.0</v>
      </c>
      <c r="E65" s="22">
        <v>6.0</v>
      </c>
      <c r="F65" s="7"/>
      <c r="G65" s="7" t="s">
        <v>87</v>
      </c>
      <c r="L65" s="7" t="s">
        <v>88</v>
      </c>
    </row>
    <row r="66">
      <c r="A66" s="21">
        <v>1550000.0</v>
      </c>
      <c r="B66" s="22">
        <v>1.0</v>
      </c>
      <c r="C66" s="22">
        <v>2.0</v>
      </c>
      <c r="D66" s="21">
        <v>1346.0</v>
      </c>
      <c r="E66" s="22">
        <v>3.0</v>
      </c>
    </row>
    <row r="67">
      <c r="A67" s="21">
        <v>1200000.0</v>
      </c>
      <c r="B67" s="22">
        <v>2.0</v>
      </c>
      <c r="C67" s="22">
        <v>2.0</v>
      </c>
      <c r="D67" s="21">
        <v>1087.0</v>
      </c>
      <c r="E67" s="22">
        <v>2.0</v>
      </c>
      <c r="F67" s="34"/>
      <c r="G67" s="35" t="s">
        <v>89</v>
      </c>
      <c r="H67" s="35" t="s">
        <v>90</v>
      </c>
      <c r="I67" s="35" t="s">
        <v>91</v>
      </c>
      <c r="J67" s="35" t="s">
        <v>92</v>
      </c>
      <c r="L67" s="35" t="s">
        <v>93</v>
      </c>
      <c r="M67" s="35" t="s">
        <v>50</v>
      </c>
    </row>
    <row r="68">
      <c r="A68" s="21">
        <v>2388000.0</v>
      </c>
      <c r="B68" s="22">
        <v>5.0</v>
      </c>
      <c r="C68" s="22">
        <v>3.0</v>
      </c>
      <c r="D68" s="22">
        <v>1650.0</v>
      </c>
      <c r="E68" s="22">
        <v>5.0</v>
      </c>
      <c r="F68" s="27"/>
      <c r="G68" s="27">
        <v>1.0</v>
      </c>
      <c r="H68" s="27">
        <v>1924653.9822172588</v>
      </c>
      <c r="I68" s="27">
        <v>-424653.9822172588</v>
      </c>
      <c r="J68" s="27">
        <v>-0.9768561912394511</v>
      </c>
      <c r="L68" s="27">
        <v>0.2824858757062147</v>
      </c>
      <c r="M68" s="27">
        <v>660000.0</v>
      </c>
    </row>
    <row r="69">
      <c r="A69" s="21">
        <v>2080000.0</v>
      </c>
      <c r="B69" s="22">
        <v>3.0</v>
      </c>
      <c r="C69" s="22">
        <v>3.0</v>
      </c>
      <c r="D69" s="21">
        <v>1948.0</v>
      </c>
      <c r="E69" s="22">
        <v>4.0</v>
      </c>
      <c r="F69" s="27"/>
      <c r="G69" s="27">
        <v>2.0</v>
      </c>
      <c r="H69" s="27">
        <v>1325876.9305692834</v>
      </c>
      <c r="I69" s="27">
        <v>-275876.93056928343</v>
      </c>
      <c r="J69" s="27">
        <v>-0.6346157081575768</v>
      </c>
      <c r="L69" s="27">
        <v>0.847457627118644</v>
      </c>
      <c r="M69" s="27">
        <v>750000.0</v>
      </c>
    </row>
    <row r="70">
      <c r="A70" s="21">
        <v>1150000.0</v>
      </c>
      <c r="B70" s="22">
        <v>1.0</v>
      </c>
      <c r="C70" s="22">
        <v>2.0</v>
      </c>
      <c r="D70" s="21">
        <v>1034.0</v>
      </c>
      <c r="E70" s="22">
        <v>2.0</v>
      </c>
      <c r="F70" s="27"/>
      <c r="G70" s="27">
        <v>3.0</v>
      </c>
      <c r="H70" s="27">
        <v>1731453.2928258427</v>
      </c>
      <c r="I70" s="27">
        <v>568546.7071741573</v>
      </c>
      <c r="J70" s="27">
        <v>1.3078609742737193</v>
      </c>
      <c r="L70" s="27">
        <v>1.4124293785310735</v>
      </c>
      <c r="M70" s="27">
        <v>790000.0</v>
      </c>
    </row>
    <row r="71">
      <c r="A71" s="21">
        <v>1590000.0</v>
      </c>
      <c r="B71" s="22">
        <v>3.0</v>
      </c>
      <c r="C71" s="22">
        <v>2.0</v>
      </c>
      <c r="D71" s="21">
        <v>1900.0</v>
      </c>
      <c r="E71" s="22">
        <v>3.0</v>
      </c>
      <c r="F71" s="27"/>
      <c r="G71" s="27">
        <v>4.0</v>
      </c>
      <c r="H71" s="27">
        <v>1245259.9170468256</v>
      </c>
      <c r="I71" s="27">
        <v>104740.08295317437</v>
      </c>
      <c r="J71" s="27">
        <v>0.24093968922536985</v>
      </c>
      <c r="L71" s="27">
        <v>1.9774011299435028</v>
      </c>
      <c r="M71" s="27">
        <v>795000.0</v>
      </c>
    </row>
    <row r="72">
      <c r="A72" s="21">
        <v>848000.0</v>
      </c>
      <c r="B72" s="22">
        <v>1.0</v>
      </c>
      <c r="C72" s="22">
        <v>2.0</v>
      </c>
      <c r="D72" s="22">
        <v>969.0</v>
      </c>
      <c r="E72" s="22">
        <v>2.0</v>
      </c>
      <c r="F72" s="27"/>
      <c r="G72" s="27">
        <v>5.0</v>
      </c>
      <c r="H72" s="27">
        <v>1245259.9170468256</v>
      </c>
      <c r="I72" s="27">
        <v>134740.08295317437</v>
      </c>
      <c r="J72" s="27">
        <v>0.30995042965024205</v>
      </c>
      <c r="L72" s="27">
        <v>2.542372881355932</v>
      </c>
      <c r="M72" s="27">
        <v>798000.0</v>
      </c>
    </row>
    <row r="73">
      <c r="A73" s="21">
        <v>3200000.0</v>
      </c>
      <c r="B73" s="22">
        <v>6.0</v>
      </c>
      <c r="C73" s="22">
        <v>5.0</v>
      </c>
      <c r="D73" s="22">
        <v>1991.0</v>
      </c>
      <c r="E73" s="22">
        <v>5.0</v>
      </c>
      <c r="F73" s="27"/>
      <c r="G73" s="27">
        <v>6.0</v>
      </c>
      <c r="H73" s="27">
        <v>1902267.2748722164</v>
      </c>
      <c r="I73" s="27">
        <v>-104267.2748722164</v>
      </c>
      <c r="J73" s="27">
        <v>-0.23985206136717743</v>
      </c>
      <c r="L73" s="27">
        <v>3.1073446327683616</v>
      </c>
      <c r="M73" s="27">
        <v>800000.0</v>
      </c>
    </row>
    <row r="74">
      <c r="A74" s="21">
        <v>1400000.0</v>
      </c>
      <c r="B74" s="22">
        <v>3.0</v>
      </c>
      <c r="C74" s="22">
        <v>2.0</v>
      </c>
      <c r="D74" s="21">
        <v>1572.0</v>
      </c>
      <c r="E74" s="22">
        <v>4.0</v>
      </c>
      <c r="F74" s="27"/>
      <c r="G74" s="27">
        <v>7.0</v>
      </c>
      <c r="H74" s="27">
        <v>2345862.2575609274</v>
      </c>
      <c r="I74" s="27">
        <v>34137.74243907258</v>
      </c>
      <c r="J74" s="27">
        <v>0.07852902940513269</v>
      </c>
      <c r="L74" s="27">
        <v>3.6723163841807906</v>
      </c>
      <c r="M74" s="27">
        <v>828000.0</v>
      </c>
    </row>
    <row r="75">
      <c r="A75" s="21">
        <v>1580000.0</v>
      </c>
      <c r="B75" s="22">
        <v>3.0</v>
      </c>
      <c r="C75" s="22">
        <v>2.0</v>
      </c>
      <c r="D75" s="21">
        <v>1900.0</v>
      </c>
      <c r="E75" s="22">
        <v>3.0</v>
      </c>
      <c r="F75" s="27"/>
      <c r="G75" s="27">
        <v>8.0</v>
      </c>
      <c r="H75" s="27">
        <v>1531865.8325203208</v>
      </c>
      <c r="I75" s="27">
        <v>-181865.83252032078</v>
      </c>
      <c r="J75" s="27">
        <v>-0.4183565253404378</v>
      </c>
      <c r="L75" s="27">
        <v>4.237288135593221</v>
      </c>
      <c r="M75" s="27">
        <v>830000.0</v>
      </c>
    </row>
    <row r="76">
      <c r="A76" s="21">
        <v>1800000.0</v>
      </c>
      <c r="B76" s="22">
        <v>3.0</v>
      </c>
      <c r="C76" s="22">
        <v>2.0</v>
      </c>
      <c r="D76" s="21">
        <v>1900.0</v>
      </c>
      <c r="E76" s="22">
        <v>3.0</v>
      </c>
      <c r="F76" s="27"/>
      <c r="G76" s="27">
        <v>9.0</v>
      </c>
      <c r="H76" s="27">
        <v>1993611.6502980846</v>
      </c>
      <c r="I76" s="27">
        <v>-213611.6502980846</v>
      </c>
      <c r="J76" s="27">
        <v>-0.4913832716816562</v>
      </c>
      <c r="L76" s="27">
        <v>4.80225988700565</v>
      </c>
      <c r="M76" s="27">
        <v>848000.0</v>
      </c>
    </row>
    <row r="77">
      <c r="A77" s="21">
        <v>830000.0</v>
      </c>
      <c r="B77" s="22">
        <v>1.0</v>
      </c>
      <c r="C77" s="22">
        <v>1.0</v>
      </c>
      <c r="D77" s="22">
        <v>904.0</v>
      </c>
      <c r="E77" s="22">
        <v>2.0</v>
      </c>
      <c r="F77" s="27"/>
      <c r="G77" s="27">
        <v>10.0</v>
      </c>
      <c r="H77" s="27">
        <v>1979003.8855956502</v>
      </c>
      <c r="I77" s="27">
        <v>-499003.8855956502</v>
      </c>
      <c r="J77" s="27">
        <v>-1.1478875873281342</v>
      </c>
      <c r="L77" s="27">
        <v>5.367231638418079</v>
      </c>
      <c r="M77" s="27">
        <v>850000.0</v>
      </c>
    </row>
    <row r="78">
      <c r="A78" s="21">
        <v>1450000.0</v>
      </c>
      <c r="B78" s="22">
        <v>3.0</v>
      </c>
      <c r="C78" s="22">
        <v>2.0</v>
      </c>
      <c r="D78" s="21">
        <v>1680.0</v>
      </c>
      <c r="E78" s="22">
        <v>4.0</v>
      </c>
      <c r="F78" s="27"/>
      <c r="G78" s="27">
        <v>11.0</v>
      </c>
      <c r="H78" s="27">
        <v>1485502.9597825636</v>
      </c>
      <c r="I78" s="27">
        <v>-185502.95978256362</v>
      </c>
      <c r="J78" s="27">
        <v>-0.4267232201866667</v>
      </c>
      <c r="L78" s="27">
        <v>5.932203389830509</v>
      </c>
      <c r="M78" s="27">
        <v>883000.0</v>
      </c>
    </row>
    <row r="79">
      <c r="A79" s="21">
        <v>1480000.0</v>
      </c>
      <c r="B79" s="22">
        <v>3.0</v>
      </c>
      <c r="C79" s="22">
        <v>1.0</v>
      </c>
      <c r="D79" s="21">
        <v>1458.0</v>
      </c>
      <c r="E79" s="22">
        <v>3.0</v>
      </c>
      <c r="F79" s="27"/>
      <c r="G79" s="27">
        <v>12.0</v>
      </c>
      <c r="H79" s="27">
        <v>1669339.1175362524</v>
      </c>
      <c r="I79" s="27">
        <v>60660.882463747635</v>
      </c>
      <c r="J79" s="27">
        <v>0.13954174712164563</v>
      </c>
      <c r="L79" s="27">
        <v>6.497175141242938</v>
      </c>
      <c r="M79" s="27">
        <v>890000.0</v>
      </c>
    </row>
    <row r="80">
      <c r="A80" s="21">
        <v>2500000.0</v>
      </c>
      <c r="B80" s="22">
        <v>6.0</v>
      </c>
      <c r="C80" s="22">
        <v>2.0</v>
      </c>
      <c r="D80" s="21">
        <v>3228.0</v>
      </c>
      <c r="E80" s="22">
        <v>5.0</v>
      </c>
      <c r="F80" s="27"/>
      <c r="G80" s="27">
        <v>13.0</v>
      </c>
      <c r="H80" s="27">
        <v>1342552.8812936335</v>
      </c>
      <c r="I80" s="27">
        <v>157447.1187063665</v>
      </c>
      <c r="J80" s="27">
        <v>0.3621847413229699</v>
      </c>
      <c r="L80" s="27">
        <v>7.062146892655367</v>
      </c>
      <c r="M80" s="27">
        <v>900000.0</v>
      </c>
    </row>
    <row r="81">
      <c r="A81" s="21">
        <v>2800000.0</v>
      </c>
      <c r="B81" s="22">
        <v>4.0</v>
      </c>
      <c r="C81" s="22">
        <v>2.0</v>
      </c>
      <c r="D81" s="22">
        <v>2850.0</v>
      </c>
      <c r="E81" s="22">
        <v>5.0</v>
      </c>
      <c r="F81" s="27"/>
      <c r="G81" s="27">
        <v>14.0</v>
      </c>
      <c r="H81" s="27">
        <v>1536889.7731687436</v>
      </c>
      <c r="I81" s="27">
        <v>-36889.77316874359</v>
      </c>
      <c r="J81" s="27">
        <v>-0.0848596853493526</v>
      </c>
      <c r="L81" s="27">
        <v>7.627118644067797</v>
      </c>
      <c r="M81" s="27">
        <v>930000.0</v>
      </c>
      <c r="O81" s="47" t="s">
        <v>94</v>
      </c>
    </row>
    <row r="82">
      <c r="A82" s="21">
        <v>1200000.0</v>
      </c>
      <c r="B82" s="22">
        <v>3.0</v>
      </c>
      <c r="C82" s="22">
        <v>2.0</v>
      </c>
      <c r="D82" s="21">
        <v>1500.0</v>
      </c>
      <c r="E82" s="22">
        <v>3.0</v>
      </c>
      <c r="F82" s="27"/>
      <c r="G82" s="27">
        <v>15.0</v>
      </c>
      <c r="H82" s="27">
        <v>1549444.0225806714</v>
      </c>
      <c r="I82" s="27">
        <v>-369444.02258067136</v>
      </c>
      <c r="J82" s="27">
        <v>-0.8498535181278443</v>
      </c>
      <c r="L82" s="27">
        <v>8.192090395480227</v>
      </c>
      <c r="M82" s="27">
        <v>930000.0</v>
      </c>
      <c r="O82" s="7" t="s">
        <v>95</v>
      </c>
    </row>
    <row r="83">
      <c r="A83" s="21">
        <v>1960000.0</v>
      </c>
      <c r="B83" s="22">
        <v>4.0</v>
      </c>
      <c r="C83" s="22">
        <v>3.0</v>
      </c>
      <c r="D83" s="21">
        <v>2500.0</v>
      </c>
      <c r="E83" s="22">
        <v>4.0</v>
      </c>
      <c r="F83" s="27"/>
      <c r="G83" s="27">
        <v>16.0</v>
      </c>
      <c r="H83" s="27">
        <v>1286598.8491361602</v>
      </c>
      <c r="I83" s="27">
        <v>-36598.84913616022</v>
      </c>
      <c r="J83" s="27">
        <v>-0.08419045591948701</v>
      </c>
      <c r="L83" s="27">
        <v>8.757062146892656</v>
      </c>
      <c r="M83" s="27">
        <v>989000.0</v>
      </c>
      <c r="O83" s="7" t="s">
        <v>96</v>
      </c>
    </row>
    <row r="84">
      <c r="A84" s="21">
        <v>1110000.0</v>
      </c>
      <c r="B84" s="22">
        <v>2.0</v>
      </c>
      <c r="C84" s="22">
        <v>2.0</v>
      </c>
      <c r="D84" s="21">
        <v>1228.0</v>
      </c>
      <c r="E84" s="22">
        <v>3.0</v>
      </c>
      <c r="F84" s="27"/>
      <c r="G84" s="27">
        <v>17.0</v>
      </c>
      <c r="H84" s="27">
        <v>1981394.3305591596</v>
      </c>
      <c r="I84" s="27">
        <v>518605.6694408404</v>
      </c>
      <c r="J84" s="27">
        <v>1.1929787078882967</v>
      </c>
      <c r="L84" s="27">
        <v>9.322033898305085</v>
      </c>
      <c r="M84" s="27">
        <v>1050000.0</v>
      </c>
      <c r="O84" s="7" t="s">
        <v>97</v>
      </c>
    </row>
    <row r="85">
      <c r="A85" s="21">
        <v>1303000.0</v>
      </c>
      <c r="B85" s="22">
        <v>2.0</v>
      </c>
      <c r="C85" s="22">
        <v>2.0</v>
      </c>
      <c r="D85" s="21">
        <v>1303.0</v>
      </c>
      <c r="E85" s="22">
        <v>2.0</v>
      </c>
      <c r="F85" s="27"/>
      <c r="G85" s="27">
        <v>18.0</v>
      </c>
      <c r="H85" s="27">
        <v>1490526.9004309862</v>
      </c>
      <c r="I85" s="27">
        <v>-390526.9004309862</v>
      </c>
      <c r="J85" s="27">
        <v>-0.898351685152423</v>
      </c>
      <c r="L85" s="27">
        <v>9.887005649717514</v>
      </c>
      <c r="M85" s="27">
        <v>1050000.0</v>
      </c>
      <c r="O85" s="7" t="s">
        <v>98</v>
      </c>
    </row>
    <row r="86">
      <c r="A86" s="21">
        <v>1890000.0</v>
      </c>
      <c r="B86" s="22">
        <v>3.0</v>
      </c>
      <c r="C86" s="22">
        <v>3.0</v>
      </c>
      <c r="D86" s="22">
        <v>1650.0</v>
      </c>
      <c r="E86" s="22">
        <v>3.0</v>
      </c>
      <c r="F86" s="27"/>
      <c r="G86" s="27">
        <v>19.0</v>
      </c>
      <c r="H86" s="27">
        <v>1942342.8769080257</v>
      </c>
      <c r="I86" s="27">
        <v>37657.123091974296</v>
      </c>
      <c r="J86" s="27">
        <v>0.08662486489492327</v>
      </c>
      <c r="L86" s="27">
        <v>10.451977401129943</v>
      </c>
      <c r="M86" s="27">
        <v>1080000.0</v>
      </c>
      <c r="O86" s="7" t="s">
        <v>99</v>
      </c>
    </row>
    <row r="87">
      <c r="A87" s="21">
        <v>2400000.0</v>
      </c>
      <c r="B87" s="22">
        <v>6.0</v>
      </c>
      <c r="C87" s="22">
        <v>4.0</v>
      </c>
      <c r="D87" s="22">
        <v>1760.0</v>
      </c>
      <c r="E87" s="22">
        <v>7.0</v>
      </c>
      <c r="F87" s="27"/>
      <c r="G87" s="27">
        <v>20.0</v>
      </c>
      <c r="H87" s="27">
        <v>2526724.1209041467</v>
      </c>
      <c r="I87" s="27">
        <v>273275.8790958533</v>
      </c>
      <c r="J87" s="27">
        <v>0.6286323585554229</v>
      </c>
      <c r="L87" s="27">
        <v>11.016949152542374</v>
      </c>
      <c r="M87" s="27">
        <v>1080000.0</v>
      </c>
      <c r="O87" s="7" t="s">
        <v>100</v>
      </c>
    </row>
    <row r="88">
      <c r="A88" s="21">
        <v>1410000.0</v>
      </c>
      <c r="B88" s="22">
        <v>2.0</v>
      </c>
      <c r="C88" s="22">
        <v>2.0</v>
      </c>
      <c r="D88" s="21">
        <v>1292.0</v>
      </c>
      <c r="E88" s="22">
        <v>2.0</v>
      </c>
      <c r="F88" s="27"/>
      <c r="G88" s="27">
        <v>21.0</v>
      </c>
      <c r="H88" s="27">
        <v>1772668.9663979001</v>
      </c>
      <c r="I88" s="27">
        <v>77331.03360209987</v>
      </c>
      <c r="J88" s="27">
        <v>0.17788906289005274</v>
      </c>
      <c r="L88" s="27">
        <v>11.581920903954803</v>
      </c>
      <c r="M88" s="27">
        <v>1080000.0</v>
      </c>
      <c r="O88" s="7" t="s">
        <v>101</v>
      </c>
    </row>
    <row r="89">
      <c r="A89" s="21">
        <v>1650000.0</v>
      </c>
      <c r="B89" s="22">
        <v>3.0</v>
      </c>
      <c r="C89" s="22">
        <v>2.0</v>
      </c>
      <c r="D89" s="21">
        <v>1900.0</v>
      </c>
      <c r="E89" s="22">
        <v>4.0</v>
      </c>
      <c r="F89" s="27"/>
      <c r="G89" s="27">
        <v>22.0</v>
      </c>
      <c r="H89" s="27">
        <v>2515536.168071053</v>
      </c>
      <c r="I89" s="27">
        <v>-215536.168071053</v>
      </c>
      <c r="J89" s="27">
        <v>-0.495810351564102</v>
      </c>
      <c r="L89" s="27">
        <v>12.146892655367232</v>
      </c>
      <c r="M89" s="27">
        <v>1080000.0</v>
      </c>
      <c r="O89" s="7" t="s">
        <v>102</v>
      </c>
    </row>
    <row r="90">
      <c r="A90" s="21">
        <v>1450000.0</v>
      </c>
      <c r="B90" s="22">
        <v>4.0</v>
      </c>
      <c r="C90" s="22">
        <v>2.0</v>
      </c>
      <c r="D90" s="22">
        <v>2262.0</v>
      </c>
      <c r="E90" s="22">
        <v>5.0</v>
      </c>
      <c r="F90" s="27"/>
      <c r="G90" s="27">
        <v>23.0</v>
      </c>
      <c r="H90" s="27">
        <v>3165328.140708828</v>
      </c>
      <c r="I90" s="27">
        <v>394671.8592911721</v>
      </c>
      <c r="J90" s="27">
        <v>0.9078865744848252</v>
      </c>
      <c r="L90" s="27">
        <v>12.711864406779661</v>
      </c>
      <c r="M90" s="27">
        <v>1088000.0</v>
      </c>
      <c r="O90" s="7" t="s">
        <v>103</v>
      </c>
    </row>
    <row r="91">
      <c r="A91" s="21">
        <v>1880000.0</v>
      </c>
      <c r="B91" s="22">
        <v>4.0</v>
      </c>
      <c r="C91" s="22">
        <v>2.0</v>
      </c>
      <c r="D91" s="22">
        <v>1500.0</v>
      </c>
      <c r="E91" s="22">
        <v>4.0</v>
      </c>
      <c r="F91" s="27"/>
      <c r="G91" s="27">
        <v>24.0</v>
      </c>
      <c r="H91" s="27">
        <v>2526724.1209041467</v>
      </c>
      <c r="I91" s="27">
        <v>273275.8790958533</v>
      </c>
      <c r="J91" s="27">
        <v>0.6286323585554229</v>
      </c>
      <c r="L91" s="27">
        <v>13.27683615819209</v>
      </c>
      <c r="M91" s="27">
        <v>1100000.0</v>
      </c>
    </row>
    <row r="92">
      <c r="A92" s="21">
        <v>2500000.0</v>
      </c>
      <c r="B92" s="22">
        <v>3.0</v>
      </c>
      <c r="C92" s="22">
        <v>2.0</v>
      </c>
      <c r="D92" s="21">
        <v>3218.0</v>
      </c>
      <c r="E92" s="22">
        <v>4.0</v>
      </c>
      <c r="F92" s="27"/>
      <c r="G92" s="27">
        <v>25.0</v>
      </c>
      <c r="H92" s="27">
        <v>1413110.8091009876</v>
      </c>
      <c r="I92" s="27">
        <v>-263110.8091009876</v>
      </c>
      <c r="J92" s="27">
        <v>-0.6052490583282117</v>
      </c>
      <c r="L92" s="27">
        <v>13.841807909604519</v>
      </c>
      <c r="M92" s="27">
        <v>1100000.0</v>
      </c>
      <c r="O92" s="18" t="s">
        <v>104</v>
      </c>
    </row>
    <row r="93">
      <c r="A93" s="21">
        <v>1100000.0</v>
      </c>
      <c r="B93" s="22">
        <v>3.0</v>
      </c>
      <c r="C93" s="22">
        <v>2.0</v>
      </c>
      <c r="D93" s="21">
        <v>1378.0</v>
      </c>
      <c r="E93" s="22">
        <v>3.0</v>
      </c>
      <c r="F93" s="27"/>
      <c r="G93" s="27">
        <v>26.0</v>
      </c>
      <c r="H93" s="27">
        <v>1651070.2424510787</v>
      </c>
      <c r="I93" s="27">
        <v>178929.75754892128</v>
      </c>
      <c r="J93" s="27">
        <v>0.41160250174979734</v>
      </c>
      <c r="L93" s="27">
        <v>14.40677966101695</v>
      </c>
      <c r="M93" s="27">
        <v>1100000.0</v>
      </c>
      <c r="O93" s="7" t="s">
        <v>105</v>
      </c>
    </row>
    <row r="94">
      <c r="A94" s="21">
        <v>1100000.0</v>
      </c>
      <c r="B94" s="22">
        <v>1.0</v>
      </c>
      <c r="C94" s="22">
        <v>2.0</v>
      </c>
      <c r="D94" s="21">
        <v>1034.0</v>
      </c>
      <c r="E94" s="22">
        <v>2.0</v>
      </c>
      <c r="F94" s="27"/>
      <c r="G94" s="27">
        <v>27.0</v>
      </c>
      <c r="H94" s="27">
        <v>1325876.9305692834</v>
      </c>
      <c r="I94" s="27">
        <v>-165876.93056928343</v>
      </c>
      <c r="J94" s="27">
        <v>-0.38157632659971213</v>
      </c>
      <c r="L94" s="27">
        <v>14.971751412429379</v>
      </c>
      <c r="M94" s="27">
        <v>1110000.0</v>
      </c>
      <c r="O94" s="48">
        <f>(3*0)+(4*H60)+(3*H61)+(2200*H62)</f>
        <v>2210649.956</v>
      </c>
    </row>
    <row r="95">
      <c r="A95" s="21">
        <v>2750000.0</v>
      </c>
      <c r="B95" s="22">
        <v>4.0</v>
      </c>
      <c r="C95" s="22">
        <v>3.0</v>
      </c>
      <c r="D95" s="21">
        <v>3211.0</v>
      </c>
      <c r="E95" s="22">
        <v>4.0</v>
      </c>
      <c r="F95" s="27"/>
      <c r="G95" s="27">
        <v>28.0</v>
      </c>
      <c r="H95" s="27">
        <v>3482983.8084614137</v>
      </c>
      <c r="I95" s="27">
        <v>67016.19153858628</v>
      </c>
      <c r="J95" s="27">
        <v>0.15416123328442977</v>
      </c>
      <c r="L95" s="27">
        <v>15.536723163841808</v>
      </c>
      <c r="M95" s="27">
        <v>1120000.0</v>
      </c>
    </row>
    <row r="96">
      <c r="A96" s="21">
        <v>1990000.0</v>
      </c>
      <c r="B96" s="22">
        <v>4.0</v>
      </c>
      <c r="C96" s="22">
        <v>2.0</v>
      </c>
      <c r="D96" s="21">
        <v>2530.0</v>
      </c>
      <c r="E96" s="22">
        <v>4.0</v>
      </c>
      <c r="F96" s="27"/>
      <c r="G96" s="27">
        <v>29.0</v>
      </c>
      <c r="H96" s="27">
        <v>2229854.9007700747</v>
      </c>
      <c r="I96" s="27">
        <v>-29854.900770074688</v>
      </c>
      <c r="J96" s="27">
        <v>-0.06867696024846469</v>
      </c>
      <c r="L96" s="27">
        <v>16.10169491525424</v>
      </c>
      <c r="M96" s="27">
        <v>1150000.0</v>
      </c>
      <c r="O96" s="7" t="s">
        <v>106</v>
      </c>
      <c r="P96" s="49"/>
      <c r="R96" s="7" t="s">
        <v>107</v>
      </c>
    </row>
    <row r="97">
      <c r="A97" s="21">
        <v>1380000.0</v>
      </c>
      <c r="B97" s="22">
        <v>3.0</v>
      </c>
      <c r="C97" s="22">
        <v>2.0</v>
      </c>
      <c r="D97" s="21">
        <v>1572.0</v>
      </c>
      <c r="E97" s="22">
        <v>4.0</v>
      </c>
      <c r="F97" s="27"/>
      <c r="G97" s="27">
        <v>30.0</v>
      </c>
      <c r="H97" s="27">
        <v>2977849.4123563627</v>
      </c>
      <c r="I97" s="27">
        <v>322150.5876436373</v>
      </c>
      <c r="J97" s="27">
        <v>0.7410616860531697</v>
      </c>
      <c r="L97" s="27">
        <v>16.666666666666668</v>
      </c>
      <c r="M97" s="27">
        <v>1150000.0</v>
      </c>
    </row>
    <row r="98">
      <c r="A98" s="21">
        <v>2000000.0</v>
      </c>
      <c r="B98" s="22">
        <v>3.0</v>
      </c>
      <c r="C98" s="22">
        <v>2.0</v>
      </c>
      <c r="D98" s="21">
        <v>1808.0</v>
      </c>
      <c r="E98" s="22">
        <v>4.0</v>
      </c>
      <c r="F98" s="27"/>
      <c r="G98" s="27">
        <v>31.0</v>
      </c>
      <c r="H98" s="27">
        <v>3256468.2971892236</v>
      </c>
      <c r="I98" s="27">
        <v>633531.7028107764</v>
      </c>
      <c r="J98" s="27">
        <v>1.4573497297867253</v>
      </c>
      <c r="L98" s="27">
        <v>17.231638418079097</v>
      </c>
      <c r="M98" s="27">
        <v>1150000.0</v>
      </c>
      <c r="O98" s="35" t="s">
        <v>62</v>
      </c>
      <c r="P98" s="36"/>
      <c r="R98" s="35" t="s">
        <v>62</v>
      </c>
      <c r="S98" s="36"/>
    </row>
    <row r="99">
      <c r="A99" s="21">
        <v>1500000.0</v>
      </c>
      <c r="B99" s="22">
        <v>3.0</v>
      </c>
      <c r="C99" s="22">
        <v>2.0</v>
      </c>
      <c r="D99" s="21">
        <v>1850.0</v>
      </c>
      <c r="E99" s="22">
        <v>4.0</v>
      </c>
      <c r="F99" s="27"/>
      <c r="G99" s="27">
        <v>32.0</v>
      </c>
      <c r="H99" s="27">
        <v>2540083.226284465</v>
      </c>
      <c r="I99" s="27">
        <v>1109916.7737155352</v>
      </c>
      <c r="J99" s="27">
        <v>2.553205945469813</v>
      </c>
      <c r="L99" s="27">
        <v>17.796610169491526</v>
      </c>
      <c r="M99" s="27">
        <v>1160000.0</v>
      </c>
      <c r="O99" s="7" t="s">
        <v>63</v>
      </c>
      <c r="P99" s="27">
        <v>0.9589075001264002</v>
      </c>
      <c r="R99" s="7" t="s">
        <v>63</v>
      </c>
      <c r="S99" s="27">
        <v>0.9466053899312188</v>
      </c>
    </row>
    <row r="100">
      <c r="A100" s="21">
        <v>1550000.0</v>
      </c>
      <c r="B100" s="22">
        <v>3.0</v>
      </c>
      <c r="C100" s="22">
        <v>2.0</v>
      </c>
      <c r="D100" s="21">
        <v>1850.0</v>
      </c>
      <c r="E100" s="22">
        <v>4.0</v>
      </c>
      <c r="F100" s="27"/>
      <c r="G100" s="27">
        <v>33.0</v>
      </c>
      <c r="H100" s="27">
        <v>2478083.6246778443</v>
      </c>
      <c r="I100" s="27">
        <v>-78083.62467784435</v>
      </c>
      <c r="J100" s="27">
        <v>-0.17962029180252867</v>
      </c>
      <c r="L100" s="27">
        <v>18.361581920903955</v>
      </c>
      <c r="M100" s="27">
        <v>1170000.0</v>
      </c>
      <c r="O100" s="7" t="s">
        <v>64</v>
      </c>
      <c r="P100" s="27">
        <v>0.9195035937986622</v>
      </c>
      <c r="R100" s="7" t="s">
        <v>64</v>
      </c>
      <c r="S100" s="27">
        <v>0.8960617642468348</v>
      </c>
    </row>
    <row r="101">
      <c r="A101" s="21">
        <v>1350000.0</v>
      </c>
      <c r="B101" s="22">
        <v>3.0</v>
      </c>
      <c r="C101" s="22">
        <v>2.0</v>
      </c>
      <c r="D101" s="21">
        <v>1701.0</v>
      </c>
      <c r="E101" s="22">
        <v>4.0</v>
      </c>
      <c r="F101" s="27"/>
      <c r="G101" s="27">
        <v>34.0</v>
      </c>
      <c r="H101" s="27">
        <v>2483918.9892844167</v>
      </c>
      <c r="I101" s="27">
        <v>-493918.98928441666</v>
      </c>
      <c r="J101" s="27">
        <v>-1.1361905053474033</v>
      </c>
      <c r="L101" s="27">
        <v>18.926553672316384</v>
      </c>
      <c r="M101" s="27">
        <v>1180000.0</v>
      </c>
      <c r="O101" s="7" t="s">
        <v>65</v>
      </c>
      <c r="P101" s="27">
        <v>0.9190462278543364</v>
      </c>
      <c r="R101" s="7" t="s">
        <v>65</v>
      </c>
      <c r="S101" s="27">
        <v>0.8954712060891464</v>
      </c>
    </row>
    <row r="102">
      <c r="A102" s="21">
        <v>890000.0</v>
      </c>
      <c r="B102" s="22">
        <v>1.0</v>
      </c>
      <c r="C102" s="22">
        <v>2.0</v>
      </c>
      <c r="D102" s="22">
        <v>969.0</v>
      </c>
      <c r="E102" s="22">
        <v>2.0</v>
      </c>
      <c r="F102" s="27"/>
      <c r="G102" s="27">
        <v>35.0</v>
      </c>
      <c r="H102" s="27">
        <v>1651070.2424510787</v>
      </c>
      <c r="I102" s="27">
        <v>98929.75754892128</v>
      </c>
      <c r="J102" s="27">
        <v>0.22757386061680485</v>
      </c>
      <c r="L102" s="27">
        <v>19.491525423728813</v>
      </c>
      <c r="M102" s="27">
        <v>1180000.0</v>
      </c>
      <c r="O102" s="7" t="s">
        <v>66</v>
      </c>
      <c r="P102" s="27">
        <v>583594.0163461855</v>
      </c>
      <c r="R102" s="7" t="s">
        <v>66</v>
      </c>
      <c r="S102" s="27">
        <v>663147.6806590139</v>
      </c>
    </row>
    <row r="103">
      <c r="A103" s="21">
        <v>1320000.0</v>
      </c>
      <c r="B103" s="22">
        <v>3.0</v>
      </c>
      <c r="C103" s="22">
        <v>2.0</v>
      </c>
      <c r="D103" s="21">
        <v>1572.0</v>
      </c>
      <c r="E103" s="22">
        <v>4.0</v>
      </c>
      <c r="F103" s="27"/>
      <c r="G103" s="27">
        <v>36.0</v>
      </c>
      <c r="H103" s="27">
        <v>2246646.371906595</v>
      </c>
      <c r="I103" s="27">
        <v>33353.62809340516</v>
      </c>
      <c r="J103" s="27">
        <v>0.07672528568605694</v>
      </c>
      <c r="L103" s="27">
        <v>20.056497175141242</v>
      </c>
      <c r="M103" s="27">
        <v>1180000.0</v>
      </c>
      <c r="O103" s="25" t="s">
        <v>67</v>
      </c>
      <c r="P103" s="26">
        <v>177.0</v>
      </c>
      <c r="R103" s="25" t="s">
        <v>67</v>
      </c>
      <c r="S103" s="26">
        <v>177.0</v>
      </c>
    </row>
    <row r="104">
      <c r="A104" s="21">
        <v>1080000.0</v>
      </c>
      <c r="B104" s="22">
        <v>2.0</v>
      </c>
      <c r="C104" s="22">
        <v>2.0</v>
      </c>
      <c r="D104" s="21">
        <v>1389.0</v>
      </c>
      <c r="E104" s="22">
        <v>3.0</v>
      </c>
      <c r="F104" s="27"/>
      <c r="G104" s="27">
        <v>37.0</v>
      </c>
      <c r="H104" s="27">
        <v>1259418.2952378353</v>
      </c>
      <c r="I104" s="27">
        <v>40581.704762164736</v>
      </c>
      <c r="J104" s="27">
        <v>0.09335244977801832</v>
      </c>
      <c r="L104" s="27">
        <v>20.62146892655367</v>
      </c>
      <c r="M104" s="27">
        <v>1180000.0</v>
      </c>
    </row>
    <row r="105">
      <c r="A105" s="21">
        <v>1450000.0</v>
      </c>
      <c r="B105" s="22">
        <v>3.0</v>
      </c>
      <c r="C105" s="22">
        <v>2.0</v>
      </c>
      <c r="D105" s="21">
        <v>1680.0</v>
      </c>
      <c r="E105" s="22">
        <v>4.0</v>
      </c>
      <c r="F105" s="27"/>
      <c r="G105" s="27">
        <v>38.0</v>
      </c>
      <c r="H105" s="27">
        <v>1248913.6920638604</v>
      </c>
      <c r="I105" s="27">
        <v>1086.3079361396376</v>
      </c>
      <c r="J105" s="27">
        <v>0.0024988971667470384</v>
      </c>
      <c r="L105" s="27">
        <v>21.1864406779661</v>
      </c>
      <c r="M105" s="27">
        <v>1180000.0</v>
      </c>
      <c r="O105" s="7" t="s">
        <v>108</v>
      </c>
      <c r="R105" s="7" t="s">
        <v>109</v>
      </c>
    </row>
    <row r="106">
      <c r="A106" s="21">
        <v>2850000.0</v>
      </c>
      <c r="B106" s="22">
        <v>5.0</v>
      </c>
      <c r="C106" s="22">
        <v>3.0</v>
      </c>
      <c r="D106" s="21">
        <v>3211.0</v>
      </c>
      <c r="E106" s="22">
        <v>4.0</v>
      </c>
      <c r="F106" s="27"/>
      <c r="G106" s="27">
        <v>39.0</v>
      </c>
      <c r="H106" s="27">
        <v>1843580.2468176715</v>
      </c>
      <c r="I106" s="27">
        <v>-113580.24681767146</v>
      </c>
      <c r="J106" s="27">
        <v>-0.26127523101757466</v>
      </c>
      <c r="L106" s="27">
        <v>21.751412429378533</v>
      </c>
      <c r="M106" s="27">
        <v>1180000.0</v>
      </c>
    </row>
    <row r="107">
      <c r="A107" s="21">
        <v>1990000.0</v>
      </c>
      <c r="B107" s="22">
        <v>4.0</v>
      </c>
      <c r="C107" s="22">
        <v>2.0</v>
      </c>
      <c r="D107" s="22">
        <v>1650.0</v>
      </c>
      <c r="E107" s="22">
        <v>4.0</v>
      </c>
      <c r="F107" s="27"/>
      <c r="G107" s="27">
        <v>40.0</v>
      </c>
      <c r="H107" s="27">
        <v>1791624.657455343</v>
      </c>
      <c r="I107" s="27">
        <v>1058375.342544657</v>
      </c>
      <c r="J107" s="27">
        <v>2.434642201214483</v>
      </c>
      <c r="L107" s="27">
        <v>22.316384180790962</v>
      </c>
      <c r="M107" s="27">
        <v>1190000.0</v>
      </c>
      <c r="O107" s="35" t="s">
        <v>62</v>
      </c>
      <c r="P107" s="36"/>
      <c r="R107" s="35" t="s">
        <v>62</v>
      </c>
      <c r="S107" s="36"/>
    </row>
    <row r="108">
      <c r="A108" s="21">
        <v>1180000.0</v>
      </c>
      <c r="B108" s="22">
        <v>2.0</v>
      </c>
      <c r="C108" s="22">
        <v>2.0</v>
      </c>
      <c r="D108" s="21">
        <v>1087.0</v>
      </c>
      <c r="E108" s="22">
        <v>2.0</v>
      </c>
      <c r="F108" s="27"/>
      <c r="G108" s="27">
        <v>41.0</v>
      </c>
      <c r="H108" s="27">
        <v>1795961.7821314964</v>
      </c>
      <c r="I108" s="27">
        <v>-445961.78213149635</v>
      </c>
      <c r="J108" s="27">
        <v>-1.0258717595363365</v>
      </c>
      <c r="L108" s="27">
        <v>22.88135593220339</v>
      </c>
      <c r="M108" s="27">
        <v>1200000.0</v>
      </c>
      <c r="O108" s="7" t="s">
        <v>63</v>
      </c>
      <c r="P108" s="27">
        <v>0.9631621785473047</v>
      </c>
      <c r="R108" s="7" t="s">
        <v>63</v>
      </c>
      <c r="S108" s="27">
        <v>0.9672240975183588</v>
      </c>
    </row>
    <row r="109">
      <c r="A109" s="21">
        <v>2500000.0</v>
      </c>
      <c r="B109" s="22">
        <v>5.0</v>
      </c>
      <c r="C109" s="22">
        <v>2.0</v>
      </c>
      <c r="D109" s="21">
        <v>3400.0</v>
      </c>
      <c r="E109" s="22">
        <v>5.0</v>
      </c>
      <c r="F109" s="27"/>
      <c r="G109" s="27">
        <v>42.0</v>
      </c>
      <c r="H109" s="27">
        <v>1834445.8092750846</v>
      </c>
      <c r="I109" s="27">
        <v>-484445.80927508464</v>
      </c>
      <c r="J109" s="27">
        <v>-1.1143987997933333</v>
      </c>
      <c r="L109" s="27">
        <v>23.44632768361582</v>
      </c>
      <c r="M109" s="27">
        <v>1200000.0</v>
      </c>
      <c r="O109" s="7" t="s">
        <v>64</v>
      </c>
      <c r="P109" s="27">
        <v>0.9276813821839901</v>
      </c>
      <c r="R109" s="50" t="s">
        <v>64</v>
      </c>
      <c r="S109" s="43">
        <v>0.9355224548202036</v>
      </c>
    </row>
    <row r="110">
      <c r="A110" s="21">
        <v>2150000.0</v>
      </c>
      <c r="B110" s="22">
        <v>4.0</v>
      </c>
      <c r="C110" s="22">
        <v>2.0</v>
      </c>
      <c r="D110" s="21">
        <v>1808.0</v>
      </c>
      <c r="E110" s="22">
        <v>4.0</v>
      </c>
      <c r="F110" s="27"/>
      <c r="G110" s="27">
        <v>43.0</v>
      </c>
      <c r="H110" s="27">
        <v>1238985.2002317384</v>
      </c>
      <c r="I110" s="27">
        <v>-388985.2002317384</v>
      </c>
      <c r="J110" s="27">
        <v>-0.8948052227436476</v>
      </c>
      <c r="L110" s="27">
        <v>24.01129943502825</v>
      </c>
      <c r="M110" s="27">
        <v>1220000.0</v>
      </c>
      <c r="O110" s="7" t="s">
        <v>65</v>
      </c>
      <c r="P110" s="27">
        <v>0.9272704809463991</v>
      </c>
      <c r="R110" s="7" t="s">
        <v>65</v>
      </c>
      <c r="S110" s="27">
        <v>0.935156105131682</v>
      </c>
    </row>
    <row r="111">
      <c r="A111" s="21">
        <v>2490000.0</v>
      </c>
      <c r="B111" s="22">
        <v>1.0</v>
      </c>
      <c r="C111" s="22">
        <v>2.0</v>
      </c>
      <c r="D111" s="22">
        <v>2900.0</v>
      </c>
      <c r="E111" s="22">
        <v>6.0</v>
      </c>
      <c r="F111" s="27"/>
      <c r="G111" s="27">
        <v>44.0</v>
      </c>
      <c r="H111" s="27">
        <v>3452392.127528055</v>
      </c>
      <c r="I111" s="27">
        <v>-52392.127528055105</v>
      </c>
      <c r="J111" s="27">
        <v>-0.12052065043818037</v>
      </c>
      <c r="L111" s="27">
        <v>24.576271186440678</v>
      </c>
      <c r="M111" s="27">
        <v>1250000.0</v>
      </c>
      <c r="O111" s="7" t="s">
        <v>66</v>
      </c>
      <c r="P111" s="27">
        <v>553156.0199911841</v>
      </c>
      <c r="R111" s="7" t="s">
        <v>66</v>
      </c>
      <c r="S111" s="27">
        <v>522308.1852289638</v>
      </c>
    </row>
    <row r="112">
      <c r="A112" s="21">
        <v>1550000.0</v>
      </c>
      <c r="B112" s="22">
        <v>4.0</v>
      </c>
      <c r="C112" s="22">
        <v>3.0</v>
      </c>
      <c r="D112" s="21">
        <v>1798.0</v>
      </c>
      <c r="E112" s="22">
        <v>3.0</v>
      </c>
      <c r="F112" s="27"/>
      <c r="G112" s="27">
        <v>45.0</v>
      </c>
      <c r="H112" s="27">
        <v>1330900.8712177062</v>
      </c>
      <c r="I112" s="27">
        <v>269099.12878229376</v>
      </c>
      <c r="J112" s="27">
        <v>0.6190243374984709</v>
      </c>
      <c r="L112" s="27">
        <v>25.141242937853107</v>
      </c>
      <c r="M112" s="27">
        <v>1250000.0</v>
      </c>
      <c r="O112" s="25" t="s">
        <v>67</v>
      </c>
      <c r="P112" s="26">
        <v>177.0</v>
      </c>
      <c r="R112" s="25" t="s">
        <v>67</v>
      </c>
      <c r="S112" s="26">
        <v>177.0</v>
      </c>
    </row>
    <row r="113">
      <c r="A113" s="21">
        <v>1250000.0</v>
      </c>
      <c r="B113" s="22">
        <v>4.0</v>
      </c>
      <c r="C113" s="22">
        <v>2.0</v>
      </c>
      <c r="D113" s="21">
        <v>1540.0</v>
      </c>
      <c r="E113" s="22">
        <v>3.0</v>
      </c>
      <c r="F113" s="27"/>
      <c r="G113" s="27">
        <v>46.0</v>
      </c>
      <c r="H113" s="27">
        <v>1325876.9305692834</v>
      </c>
      <c r="I113" s="27">
        <v>-275876.93056928343</v>
      </c>
      <c r="J113" s="27">
        <v>-0.6346157081575768</v>
      </c>
      <c r="L113" s="27">
        <v>25.706214689265536</v>
      </c>
      <c r="M113" s="27">
        <v>1250000.0</v>
      </c>
    </row>
    <row r="114">
      <c r="A114" s="21">
        <v>1300000.0</v>
      </c>
      <c r="B114" s="22">
        <v>2.0</v>
      </c>
      <c r="C114" s="22">
        <v>2.0</v>
      </c>
      <c r="D114" s="21">
        <v>1454.0</v>
      </c>
      <c r="E114" s="22">
        <v>3.0</v>
      </c>
      <c r="F114" s="27"/>
      <c r="G114" s="27">
        <v>47.0</v>
      </c>
      <c r="H114" s="27">
        <v>1615445.9360349902</v>
      </c>
      <c r="I114" s="27">
        <v>-215445.93603499024</v>
      </c>
      <c r="J114" s="27">
        <v>-0.4956027855768109</v>
      </c>
      <c r="L114" s="27">
        <v>26.271186440677965</v>
      </c>
      <c r="M114" s="27">
        <v>1250000.0</v>
      </c>
    </row>
    <row r="115">
      <c r="A115" s="21">
        <v>930000.0</v>
      </c>
      <c r="B115" s="22">
        <v>2.0</v>
      </c>
      <c r="C115" s="22">
        <v>2.0</v>
      </c>
      <c r="D115" s="21">
        <v>1077.0</v>
      </c>
      <c r="E115" s="22">
        <v>2.0</v>
      </c>
      <c r="F115" s="27"/>
      <c r="G115" s="27">
        <v>48.0</v>
      </c>
      <c r="H115" s="27">
        <v>1325876.9305692834</v>
      </c>
      <c r="I115" s="27">
        <v>-155876.93056928343</v>
      </c>
      <c r="J115" s="27">
        <v>-0.35857274645808807</v>
      </c>
      <c r="L115" s="27">
        <v>26.836158192090394</v>
      </c>
      <c r="M115" s="27">
        <v>1270000.0</v>
      </c>
      <c r="O115" s="18" t="s">
        <v>44</v>
      </c>
    </row>
    <row r="116">
      <c r="A116" s="21">
        <v>1270000.0</v>
      </c>
      <c r="B116" s="22">
        <v>2.0</v>
      </c>
      <c r="C116" s="22">
        <v>2.0</v>
      </c>
      <c r="D116" s="21">
        <v>1561.0</v>
      </c>
      <c r="E116" s="22">
        <v>3.0</v>
      </c>
      <c r="F116" s="27"/>
      <c r="G116" s="27">
        <v>49.0</v>
      </c>
      <c r="H116" s="27">
        <v>2902955.709341458</v>
      </c>
      <c r="I116" s="27">
        <v>-302955.70934145804</v>
      </c>
      <c r="J116" s="27">
        <v>-0.6969065939198795</v>
      </c>
      <c r="L116" s="27">
        <v>27.401129943502823</v>
      </c>
      <c r="M116" s="27">
        <v>1280000.0</v>
      </c>
      <c r="O116" s="7" t="s">
        <v>110</v>
      </c>
    </row>
    <row r="117">
      <c r="A117" s="21">
        <v>1220000.0</v>
      </c>
      <c r="B117" s="22">
        <v>4.0</v>
      </c>
      <c r="C117" s="22">
        <v>2.0</v>
      </c>
      <c r="D117" s="21">
        <v>2820.0</v>
      </c>
      <c r="E117" s="22">
        <v>4.0</v>
      </c>
      <c r="F117" s="27"/>
      <c r="G117" s="27">
        <v>50.0</v>
      </c>
      <c r="H117" s="27">
        <v>957751.7622373301</v>
      </c>
      <c r="I117" s="27">
        <v>122248.23776266992</v>
      </c>
      <c r="J117" s="27">
        <v>0.28121471345458904</v>
      </c>
      <c r="L117" s="27">
        <v>27.966101694915256</v>
      </c>
      <c r="M117" s="27">
        <v>1300000.0</v>
      </c>
      <c r="O117" s="7" t="s">
        <v>111</v>
      </c>
    </row>
    <row r="118">
      <c r="A118" s="21">
        <v>1950000.0</v>
      </c>
      <c r="B118" s="22">
        <v>3.0</v>
      </c>
      <c r="C118" s="22">
        <v>2.0</v>
      </c>
      <c r="D118" s="21">
        <v>1693.0</v>
      </c>
      <c r="E118" s="22">
        <v>4.0</v>
      </c>
      <c r="F118" s="27"/>
      <c r="G118" s="27">
        <v>51.0</v>
      </c>
      <c r="H118" s="27">
        <v>1151631.9322353108</v>
      </c>
      <c r="I118" s="27">
        <v>28368.067764689215</v>
      </c>
      <c r="J118" s="27">
        <v>0.06525671202880505</v>
      </c>
      <c r="L118" s="27">
        <v>28.531073446327685</v>
      </c>
      <c r="M118" s="27">
        <v>1300000.0</v>
      </c>
    </row>
    <row r="119">
      <c r="A119" s="21">
        <v>1380000.0</v>
      </c>
      <c r="B119" s="22">
        <v>3.0</v>
      </c>
      <c r="C119" s="22">
        <v>2.0</v>
      </c>
      <c r="D119" s="21">
        <v>1572.0</v>
      </c>
      <c r="E119" s="22">
        <v>4.0</v>
      </c>
      <c r="F119" s="27"/>
      <c r="G119" s="27">
        <v>52.0</v>
      </c>
      <c r="H119" s="27">
        <v>1336615.496890952</v>
      </c>
      <c r="I119" s="27">
        <v>-347615.4968909521</v>
      </c>
      <c r="J119" s="27">
        <v>-0.7996400941201486</v>
      </c>
      <c r="L119" s="27">
        <v>29.096045197740114</v>
      </c>
      <c r="M119" s="27">
        <v>1300000.0</v>
      </c>
    </row>
    <row r="120">
      <c r="A120" s="21">
        <v>1250000.0</v>
      </c>
      <c r="B120" s="22">
        <v>2.0</v>
      </c>
      <c r="C120" s="22">
        <v>2.0</v>
      </c>
      <c r="D120" s="21">
        <v>1281.0</v>
      </c>
      <c r="E120" s="22">
        <v>2.0</v>
      </c>
      <c r="F120" s="27"/>
      <c r="G120" s="27">
        <v>53.0</v>
      </c>
      <c r="H120" s="27">
        <v>1190687.2549389985</v>
      </c>
      <c r="I120" s="27">
        <v>-307687.2549389985</v>
      </c>
      <c r="J120" s="27">
        <v>-0.7077908427545565</v>
      </c>
      <c r="L120" s="27">
        <v>29.661016949152543</v>
      </c>
      <c r="M120" s="27">
        <v>1300000.0</v>
      </c>
    </row>
    <row r="121">
      <c r="A121" s="21">
        <v>1080000.0</v>
      </c>
      <c r="B121" s="22">
        <v>3.0</v>
      </c>
      <c r="C121" s="22">
        <v>2.0</v>
      </c>
      <c r="D121" s="21">
        <v>1378.0</v>
      </c>
      <c r="E121" s="22">
        <v>2.0</v>
      </c>
      <c r="F121" s="27"/>
      <c r="G121" s="27">
        <v>54.0</v>
      </c>
      <c r="H121" s="27">
        <v>2010740.4538470102</v>
      </c>
      <c r="I121" s="27">
        <v>-480740.45384701015</v>
      </c>
      <c r="J121" s="27">
        <v>-1.105875155739042</v>
      </c>
      <c r="L121" s="27">
        <v>30.225988700564972</v>
      </c>
      <c r="M121" s="27">
        <v>1303000.0</v>
      </c>
    </row>
    <row r="122">
      <c r="A122" s="21">
        <v>1880000.0</v>
      </c>
      <c r="B122" s="22">
        <v>3.0</v>
      </c>
      <c r="C122" s="22">
        <v>3.0</v>
      </c>
      <c r="D122" s="21">
        <v>1948.0</v>
      </c>
      <c r="E122" s="22">
        <v>4.0</v>
      </c>
      <c r="F122" s="27"/>
      <c r="G122" s="27">
        <v>55.0</v>
      </c>
      <c r="H122" s="27">
        <v>2254629.9362340784</v>
      </c>
      <c r="I122" s="27">
        <v>45370.06376592163</v>
      </c>
      <c r="J122" s="27">
        <v>0.10436738978699721</v>
      </c>
      <c r="L122" s="27">
        <v>30.7909604519774</v>
      </c>
      <c r="M122" s="27">
        <v>1320000.0</v>
      </c>
    </row>
    <row r="123">
      <c r="A123" s="21">
        <v>798000.0</v>
      </c>
      <c r="B123" s="22">
        <v>1.0</v>
      </c>
      <c r="C123" s="22">
        <v>1.0</v>
      </c>
      <c r="D123" s="22">
        <v>904.0</v>
      </c>
      <c r="E123" s="22">
        <v>1.0</v>
      </c>
      <c r="F123" s="27"/>
      <c r="G123" s="27">
        <v>56.0</v>
      </c>
      <c r="H123" s="27">
        <v>2039283.8380110187</v>
      </c>
      <c r="I123" s="27">
        <v>310716.1619889813</v>
      </c>
      <c r="J123" s="27">
        <v>0.7147584133611374</v>
      </c>
      <c r="L123" s="27">
        <v>31.35593220338983</v>
      </c>
      <c r="M123" s="27">
        <v>1350000.0</v>
      </c>
    </row>
    <row r="124">
      <c r="A124" s="21">
        <v>2600000.0</v>
      </c>
      <c r="B124" s="22">
        <v>6.0</v>
      </c>
      <c r="C124" s="22">
        <v>2.0</v>
      </c>
      <c r="D124" s="22">
        <v>1760.0</v>
      </c>
      <c r="E124" s="22">
        <v>6.0</v>
      </c>
      <c r="F124" s="27"/>
      <c r="G124" s="27">
        <v>57.0</v>
      </c>
      <c r="H124" s="27">
        <v>3442453.6013930235</v>
      </c>
      <c r="I124" s="27">
        <v>-592453.6013930235</v>
      </c>
      <c r="J124" s="27">
        <v>-1.3628553899838212</v>
      </c>
      <c r="L124" s="27">
        <v>31.92090395480226</v>
      </c>
      <c r="M124" s="27">
        <v>1350000.0</v>
      </c>
    </row>
    <row r="125">
      <c r="A125" s="21">
        <v>1900000.0</v>
      </c>
      <c r="B125" s="22">
        <v>3.0</v>
      </c>
      <c r="C125" s="22">
        <v>2.0</v>
      </c>
      <c r="D125" s="21">
        <v>1900.0</v>
      </c>
      <c r="E125" s="22">
        <v>4.0</v>
      </c>
      <c r="F125" s="27"/>
      <c r="G125" s="27">
        <v>58.0</v>
      </c>
      <c r="H125" s="27">
        <v>3318451.878595832</v>
      </c>
      <c r="I125" s="27">
        <v>-328451.8785958318</v>
      </c>
      <c r="J125" s="27">
        <v>-0.7555569111946193</v>
      </c>
      <c r="L125" s="27">
        <v>32.48587570621469</v>
      </c>
      <c r="M125" s="27">
        <v>1350000.0</v>
      </c>
    </row>
    <row r="126">
      <c r="A126" s="21">
        <v>1180000.0</v>
      </c>
      <c r="B126" s="22">
        <v>3.0</v>
      </c>
      <c r="C126" s="22">
        <v>2.0</v>
      </c>
      <c r="D126" s="21">
        <v>1432.0</v>
      </c>
      <c r="E126" s="22">
        <v>4.0</v>
      </c>
      <c r="F126" s="27"/>
      <c r="G126" s="27">
        <v>59.0</v>
      </c>
      <c r="H126" s="27">
        <v>1912545.250264202</v>
      </c>
      <c r="I126" s="27">
        <v>-12545.250264202012</v>
      </c>
      <c r="J126" s="27">
        <v>-0.02885856698493014</v>
      </c>
      <c r="L126" s="27">
        <v>33.05084745762712</v>
      </c>
      <c r="M126" s="27">
        <v>1350000.0</v>
      </c>
    </row>
    <row r="127">
      <c r="A127" s="21">
        <v>1448000.0</v>
      </c>
      <c r="B127" s="22">
        <v>2.0</v>
      </c>
      <c r="C127" s="22">
        <v>2.0</v>
      </c>
      <c r="D127" s="21">
        <v>1292.0</v>
      </c>
      <c r="E127" s="22">
        <v>3.0</v>
      </c>
      <c r="F127" s="27"/>
      <c r="G127" s="27">
        <v>60.0</v>
      </c>
      <c r="H127" s="27">
        <v>1614755.251010167</v>
      </c>
      <c r="I127" s="27">
        <v>205244.74898983305</v>
      </c>
      <c r="J127" s="27">
        <v>0.47213640320351385</v>
      </c>
      <c r="L127" s="27">
        <v>33.61581920903955</v>
      </c>
      <c r="M127" s="27">
        <v>1350000.0</v>
      </c>
    </row>
    <row r="128">
      <c r="A128" s="21">
        <v>1080000.0</v>
      </c>
      <c r="B128" s="22">
        <v>1.0</v>
      </c>
      <c r="C128" s="22">
        <v>2.0</v>
      </c>
      <c r="D128" s="21">
        <v>1034.0</v>
      </c>
      <c r="E128" s="22">
        <v>2.0</v>
      </c>
      <c r="F128" s="27"/>
      <c r="G128" s="27">
        <v>61.0</v>
      </c>
      <c r="H128" s="27">
        <v>1381830.962726757</v>
      </c>
      <c r="I128" s="27">
        <v>-201830.96272675693</v>
      </c>
      <c r="J128" s="27">
        <v>-0.46428347261460917</v>
      </c>
      <c r="L128" s="27">
        <v>34.18079096045198</v>
      </c>
      <c r="M128" s="27">
        <v>1350000.0</v>
      </c>
    </row>
    <row r="129">
      <c r="A129" s="21">
        <v>795000.0</v>
      </c>
      <c r="B129" s="22">
        <v>1.0</v>
      </c>
      <c r="C129" s="22">
        <v>1.0</v>
      </c>
      <c r="D129" s="22">
        <v>969.0</v>
      </c>
      <c r="E129" s="22">
        <v>2.0</v>
      </c>
      <c r="F129" s="27"/>
      <c r="G129" s="27">
        <v>62.0</v>
      </c>
      <c r="H129" s="27">
        <v>1892103.470423798</v>
      </c>
      <c r="I129" s="27">
        <v>207896.52957620192</v>
      </c>
      <c r="J129" s="27">
        <v>0.47823644792716774</v>
      </c>
      <c r="L129" s="27">
        <v>34.74576271186441</v>
      </c>
      <c r="M129" s="27">
        <v>1380000.0</v>
      </c>
    </row>
    <row r="130">
      <c r="A130" s="21">
        <v>1350000.0</v>
      </c>
      <c r="B130" s="22">
        <v>3.0</v>
      </c>
      <c r="C130" s="22">
        <v>2.0</v>
      </c>
      <c r="D130" s="21">
        <v>1701.0</v>
      </c>
      <c r="E130" s="22">
        <v>4.0</v>
      </c>
      <c r="F130" s="27"/>
      <c r="G130" s="27">
        <v>63.0</v>
      </c>
      <c r="H130" s="27">
        <v>1495550.841079409</v>
      </c>
      <c r="I130" s="27">
        <v>-305550.841079409</v>
      </c>
      <c r="J130" s="27">
        <v>-0.7028763260110822</v>
      </c>
      <c r="L130" s="27">
        <v>35.31073446327684</v>
      </c>
      <c r="M130" s="27">
        <v>1380000.0</v>
      </c>
    </row>
    <row r="131">
      <c r="A131" s="21">
        <v>1550000.0</v>
      </c>
      <c r="B131" s="22">
        <v>3.0</v>
      </c>
      <c r="C131" s="22">
        <v>2.0</v>
      </c>
      <c r="D131" s="21">
        <v>1900.0</v>
      </c>
      <c r="E131" s="22">
        <v>3.0</v>
      </c>
      <c r="F131" s="27"/>
      <c r="G131" s="27">
        <v>64.0</v>
      </c>
      <c r="H131" s="27">
        <v>2266169.8922109865</v>
      </c>
      <c r="I131" s="27">
        <v>133830.10778901353</v>
      </c>
      <c r="J131" s="27">
        <v>0.30785716098867594</v>
      </c>
      <c r="L131" s="27">
        <v>35.87570621468927</v>
      </c>
      <c r="M131" s="27">
        <v>1380000.0</v>
      </c>
    </row>
    <row r="132">
      <c r="A132" s="21">
        <v>1600000.0</v>
      </c>
      <c r="B132" s="22">
        <v>3.0</v>
      </c>
      <c r="C132" s="22">
        <v>2.0</v>
      </c>
      <c r="D132" s="21">
        <v>1900.0</v>
      </c>
      <c r="E132" s="22">
        <v>3.0</v>
      </c>
      <c r="F132" s="27"/>
      <c r="G132" s="27">
        <v>65.0</v>
      </c>
      <c r="H132" s="27">
        <v>1136563.9793425961</v>
      </c>
      <c r="I132" s="27">
        <v>413436.02065740386</v>
      </c>
      <c r="J132" s="27">
        <v>0.951050863462673</v>
      </c>
      <c r="L132" s="27">
        <v>36.440677966101696</v>
      </c>
      <c r="M132" s="27">
        <v>1400000.0</v>
      </c>
    </row>
    <row r="133">
      <c r="A133" s="21">
        <v>1630000.0</v>
      </c>
      <c r="B133" s="22">
        <v>3.0</v>
      </c>
      <c r="C133" s="22">
        <v>2.0</v>
      </c>
      <c r="D133" s="21">
        <v>1900.0</v>
      </c>
      <c r="E133" s="22">
        <v>3.0</v>
      </c>
      <c r="F133" s="27"/>
      <c r="G133" s="27">
        <v>66.0</v>
      </c>
      <c r="H133" s="27">
        <v>1151631.9322353108</v>
      </c>
      <c r="I133" s="27">
        <v>48368.067764689215</v>
      </c>
      <c r="J133" s="27">
        <v>0.11126387231205316</v>
      </c>
      <c r="L133" s="27">
        <v>37.005649717514125</v>
      </c>
      <c r="M133" s="27">
        <v>1400000.0</v>
      </c>
    </row>
    <row r="134">
      <c r="A134" s="21">
        <v>930000.0</v>
      </c>
      <c r="B134" s="22">
        <v>2.0</v>
      </c>
      <c r="C134" s="22">
        <v>2.0</v>
      </c>
      <c r="D134" s="22">
        <v>969.0</v>
      </c>
      <c r="E134" s="22">
        <v>2.0</v>
      </c>
      <c r="F134" s="27"/>
      <c r="G134" s="27">
        <v>67.0</v>
      </c>
      <c r="H134" s="27">
        <v>2148331.778859063</v>
      </c>
      <c r="I134" s="27">
        <v>239668.22114093695</v>
      </c>
      <c r="J134" s="27">
        <v>0.5513227132416021</v>
      </c>
      <c r="L134" s="27">
        <v>37.570621468926554</v>
      </c>
      <c r="M134" s="27">
        <v>1400000.0</v>
      </c>
    </row>
    <row r="135">
      <c r="A135" s="21">
        <v>1150000.0</v>
      </c>
      <c r="B135" s="22">
        <v>1.0</v>
      </c>
      <c r="C135" s="22">
        <v>1.0</v>
      </c>
      <c r="D135" s="21">
        <v>1034.0</v>
      </c>
      <c r="E135" s="22">
        <v>2.0</v>
      </c>
      <c r="F135" s="27"/>
      <c r="G135" s="27">
        <v>68.0</v>
      </c>
      <c r="H135" s="27">
        <v>1908772.0857824436</v>
      </c>
      <c r="I135" s="27">
        <v>171227.91421755636</v>
      </c>
      <c r="J135" s="27">
        <v>0.39388550471866873</v>
      </c>
      <c r="L135" s="27">
        <v>38.13559322033898</v>
      </c>
      <c r="M135" s="27">
        <v>1410000.0</v>
      </c>
    </row>
    <row r="136">
      <c r="A136" s="21">
        <v>1180000.0</v>
      </c>
      <c r="B136" s="22">
        <v>2.0</v>
      </c>
      <c r="C136" s="22">
        <v>2.0</v>
      </c>
      <c r="D136" s="21">
        <v>1400.0</v>
      </c>
      <c r="E136" s="22">
        <v>3.0</v>
      </c>
      <c r="F136" s="27"/>
      <c r="G136" s="27">
        <v>69.0</v>
      </c>
      <c r="H136" s="27">
        <v>957751.7622373301</v>
      </c>
      <c r="I136" s="27">
        <v>192248.23776266992</v>
      </c>
      <c r="J136" s="27">
        <v>0.4422397744459574</v>
      </c>
      <c r="L136" s="27">
        <v>38.70056497175141</v>
      </c>
      <c r="M136" s="27">
        <v>1448000.0</v>
      </c>
    </row>
    <row r="137">
      <c r="A137" s="21">
        <v>2850000.0</v>
      </c>
      <c r="B137" s="22">
        <v>4.0</v>
      </c>
      <c r="C137" s="22">
        <v>2.0</v>
      </c>
      <c r="D137" s="21">
        <v>3211.0</v>
      </c>
      <c r="E137" s="22">
        <v>4.0</v>
      </c>
      <c r="F137" s="27"/>
      <c r="G137" s="27">
        <v>70.0</v>
      </c>
      <c r="H137" s="27">
        <v>1728935.7202925023</v>
      </c>
      <c r="I137" s="27">
        <v>-138935.72029250232</v>
      </c>
      <c r="J137" s="27">
        <v>-0.3196018976282841</v>
      </c>
      <c r="L137" s="27">
        <v>39.26553672316384</v>
      </c>
      <c r="M137" s="27">
        <v>1450000.0</v>
      </c>
    </row>
    <row r="138">
      <c r="A138" s="21">
        <v>1488000.0</v>
      </c>
      <c r="B138" s="22">
        <v>2.0</v>
      </c>
      <c r="C138" s="22">
        <v>2.0</v>
      </c>
      <c r="D138" s="21">
        <v>1370.0</v>
      </c>
      <c r="E138" s="22">
        <v>3.0</v>
      </c>
      <c r="F138" s="27"/>
      <c r="G138" s="27">
        <v>71.0</v>
      </c>
      <c r="H138" s="27">
        <v>928064.8402239229</v>
      </c>
      <c r="I138" s="27">
        <v>-80064.84022392286</v>
      </c>
      <c r="J138" s="27">
        <v>-0.18417779686173352</v>
      </c>
      <c r="L138" s="27">
        <v>39.83050847457627</v>
      </c>
      <c r="M138" s="27">
        <v>1450000.0</v>
      </c>
    </row>
    <row r="139">
      <c r="A139" s="21">
        <v>3890000.0</v>
      </c>
      <c r="B139" s="22">
        <v>6.0</v>
      </c>
      <c r="C139" s="22">
        <v>4.0</v>
      </c>
      <c r="D139" s="22">
        <v>3200.0</v>
      </c>
      <c r="E139" s="22">
        <v>6.0</v>
      </c>
      <c r="F139" s="27"/>
      <c r="G139" s="27">
        <v>72.0</v>
      </c>
      <c r="H139" s="27">
        <v>2716945.297363936</v>
      </c>
      <c r="I139" s="27">
        <v>483054.70263606403</v>
      </c>
      <c r="J139" s="27">
        <v>1.1111987564877077</v>
      </c>
      <c r="L139" s="27">
        <v>40.3954802259887</v>
      </c>
      <c r="M139" s="27">
        <v>1450000.0</v>
      </c>
    </row>
    <row r="140">
      <c r="A140" s="21">
        <v>3480000.0</v>
      </c>
      <c r="B140" s="22">
        <v>3.0</v>
      </c>
      <c r="C140" s="22">
        <v>2.0</v>
      </c>
      <c r="D140" s="22">
        <v>3450.0</v>
      </c>
      <c r="E140" s="22">
        <v>5.0</v>
      </c>
      <c r="F140" s="27"/>
      <c r="G140" s="27">
        <v>73.0</v>
      </c>
      <c r="H140" s="27">
        <v>1615445.9360349902</v>
      </c>
      <c r="I140" s="27">
        <v>-215445.93603499024</v>
      </c>
      <c r="J140" s="27">
        <v>-0.4956027855768109</v>
      </c>
      <c r="L140" s="27">
        <v>40.96045197740113</v>
      </c>
      <c r="M140" s="27">
        <v>1480000.0</v>
      </c>
    </row>
    <row r="141">
      <c r="A141" s="21">
        <v>1850000.0</v>
      </c>
      <c r="B141" s="22">
        <v>3.0</v>
      </c>
      <c r="C141" s="22">
        <v>2.0</v>
      </c>
      <c r="D141" s="22">
        <v>1650.0</v>
      </c>
      <c r="E141" s="22">
        <v>4.0</v>
      </c>
      <c r="F141" s="27"/>
      <c r="G141" s="27">
        <v>74.0</v>
      </c>
      <c r="H141" s="27">
        <v>1728935.7202925023</v>
      </c>
      <c r="I141" s="27">
        <v>-148935.72029250232</v>
      </c>
      <c r="J141" s="27">
        <v>-0.3426054777699082</v>
      </c>
      <c r="L141" s="27">
        <v>41.52542372881356</v>
      </c>
      <c r="M141" s="27">
        <v>1480000.0</v>
      </c>
    </row>
    <row r="142">
      <c r="A142" s="21">
        <v>2950000.0</v>
      </c>
      <c r="B142" s="22">
        <v>4.0</v>
      </c>
      <c r="C142" s="22">
        <v>2.0</v>
      </c>
      <c r="D142" s="21">
        <v>3079.0</v>
      </c>
      <c r="E142" s="22">
        <v>4.0</v>
      </c>
      <c r="F142" s="27"/>
      <c r="G142" s="27">
        <v>75.0</v>
      </c>
      <c r="H142" s="27">
        <v>1728935.7202925023</v>
      </c>
      <c r="I142" s="27">
        <v>71064.27970749768</v>
      </c>
      <c r="J142" s="27">
        <v>0.16347328534582115</v>
      </c>
      <c r="L142" s="27">
        <v>42.090395480225986</v>
      </c>
      <c r="M142" s="27">
        <v>1488000.0</v>
      </c>
    </row>
    <row r="143">
      <c r="A143" s="21">
        <v>2880000.0</v>
      </c>
      <c r="B143" s="22">
        <v>4.0</v>
      </c>
      <c r="C143" s="22">
        <v>2.0</v>
      </c>
      <c r="D143" s="21">
        <v>3079.0</v>
      </c>
      <c r="E143" s="22">
        <v>4.0</v>
      </c>
      <c r="F143" s="27"/>
      <c r="G143" s="27">
        <v>76.0</v>
      </c>
      <c r="H143" s="27">
        <v>776779.1942636946</v>
      </c>
      <c r="I143" s="27">
        <v>53220.805736305425</v>
      </c>
      <c r="J143" s="27">
        <v>0.12242690699569074</v>
      </c>
      <c r="L143" s="27">
        <v>42.65536723163842</v>
      </c>
      <c r="M143" s="27">
        <v>1500000.0</v>
      </c>
    </row>
    <row r="144">
      <c r="A144" s="21">
        <v>3490000.0</v>
      </c>
      <c r="B144" s="22">
        <v>6.0</v>
      </c>
      <c r="C144" s="22">
        <v>4.0</v>
      </c>
      <c r="D144" s="22">
        <v>2160.0</v>
      </c>
      <c r="E144" s="22">
        <v>5.0</v>
      </c>
      <c r="F144" s="27"/>
      <c r="G144" s="27">
        <v>77.0</v>
      </c>
      <c r="H144" s="27">
        <v>1664771.898764959</v>
      </c>
      <c r="I144" s="27">
        <v>-214771.89876495907</v>
      </c>
      <c r="J144" s="27">
        <v>-0.49405225854085055</v>
      </c>
      <c r="L144" s="27">
        <v>43.22033898305085</v>
      </c>
      <c r="M144" s="27">
        <v>1500000.0</v>
      </c>
    </row>
    <row r="145">
      <c r="A145" s="21">
        <v>2880000.0</v>
      </c>
      <c r="B145" s="22">
        <v>5.0</v>
      </c>
      <c r="C145" s="22">
        <v>3.0</v>
      </c>
      <c r="D145" s="21">
        <v>3500.0</v>
      </c>
      <c r="E145" s="22">
        <v>5.0</v>
      </c>
      <c r="F145" s="27"/>
      <c r="G145" s="27">
        <v>78.0</v>
      </c>
      <c r="H145" s="27">
        <v>1405465.9266545125</v>
      </c>
      <c r="I145" s="27">
        <v>74534.07334548747</v>
      </c>
      <c r="J145" s="27">
        <v>0.17145505294846067</v>
      </c>
      <c r="L145" s="27">
        <v>43.78531073446328</v>
      </c>
      <c r="M145" s="27">
        <v>1500000.0</v>
      </c>
    </row>
    <row r="146">
      <c r="A146" s="21">
        <v>1990000.0</v>
      </c>
      <c r="B146" s="22">
        <v>4.0</v>
      </c>
      <c r="C146" s="22">
        <v>2.0</v>
      </c>
      <c r="D146" s="21">
        <v>2500.0</v>
      </c>
      <c r="E146" s="22">
        <v>4.0</v>
      </c>
      <c r="F146" s="27"/>
      <c r="G146" s="27">
        <v>79.0</v>
      </c>
      <c r="H146" s="27">
        <v>2917114.087532467</v>
      </c>
      <c r="I146" s="27">
        <v>-417114.0875324672</v>
      </c>
      <c r="J146" s="27">
        <v>-0.9595117340753503</v>
      </c>
      <c r="L146" s="27">
        <v>44.35028248587571</v>
      </c>
      <c r="M146" s="27">
        <v>1500000.0</v>
      </c>
    </row>
    <row r="147">
      <c r="A147" s="21">
        <v>2750000.0</v>
      </c>
      <c r="B147" s="22">
        <v>5.0</v>
      </c>
      <c r="C147" s="22">
        <v>2.0</v>
      </c>
      <c r="D147" s="21">
        <v>3300.0</v>
      </c>
      <c r="E147" s="22">
        <v>5.0</v>
      </c>
      <c r="F147" s="27"/>
      <c r="G147" s="27">
        <v>80.0</v>
      </c>
      <c r="H147" s="27">
        <v>2405125.3969573253</v>
      </c>
      <c r="I147" s="27">
        <v>394874.6030426747</v>
      </c>
      <c r="J147" s="27">
        <v>0.9083529576984156</v>
      </c>
      <c r="L147" s="27">
        <v>44.91525423728814</v>
      </c>
      <c r="M147" s="27">
        <v>1530000.0</v>
      </c>
    </row>
    <row r="148">
      <c r="A148" s="21">
        <v>2500000.0</v>
      </c>
      <c r="B148" s="22">
        <v>5.0</v>
      </c>
      <c r="C148" s="22">
        <v>2.0</v>
      </c>
      <c r="D148" s="21">
        <v>3300.0</v>
      </c>
      <c r="E148" s="22">
        <v>5.0</v>
      </c>
      <c r="F148" s="27"/>
      <c r="G148" s="27">
        <v>81.0</v>
      </c>
      <c r="H148" s="27">
        <v>1546246.969440766</v>
      </c>
      <c r="I148" s="27">
        <v>-346246.9694407659</v>
      </c>
      <c r="J148" s="27">
        <v>-0.7964919910325116</v>
      </c>
      <c r="L148" s="27">
        <v>45.48022598870057</v>
      </c>
      <c r="M148" s="27">
        <v>1550000.0</v>
      </c>
    </row>
    <row r="149">
      <c r="A149" s="21">
        <v>1780000.0</v>
      </c>
      <c r="B149" s="22">
        <v>3.0</v>
      </c>
      <c r="C149" s="22">
        <v>2.0</v>
      </c>
      <c r="D149" s="21">
        <v>1900.0</v>
      </c>
      <c r="E149" s="22">
        <v>3.0</v>
      </c>
      <c r="F149" s="27"/>
      <c r="G149" s="27">
        <v>82.0</v>
      </c>
      <c r="H149" s="27">
        <v>2330556.4724679654</v>
      </c>
      <c r="I149" s="27">
        <v>-370556.47246796545</v>
      </c>
      <c r="J149" s="27">
        <v>-0.8524125511414352</v>
      </c>
      <c r="L149" s="27">
        <v>46.045197740113</v>
      </c>
      <c r="M149" s="27">
        <v>1550000.0</v>
      </c>
    </row>
    <row r="150">
      <c r="A150" s="21">
        <v>3580000.0</v>
      </c>
      <c r="B150" s="22">
        <v>6.0</v>
      </c>
      <c r="C150" s="22">
        <v>4.0</v>
      </c>
      <c r="D150" s="21">
        <v>4600.0</v>
      </c>
      <c r="E150" s="22">
        <v>5.0</v>
      </c>
      <c r="F150" s="27"/>
      <c r="G150" s="27">
        <v>83.0</v>
      </c>
      <c r="H150" s="27">
        <v>1252344.7083514596</v>
      </c>
      <c r="I150" s="27">
        <v>-142344.7083514596</v>
      </c>
      <c r="J150" s="27">
        <v>-0.32744379062989043</v>
      </c>
      <c r="L150" s="27">
        <v>46.610169491525426</v>
      </c>
      <c r="M150" s="27">
        <v>1550000.0</v>
      </c>
    </row>
    <row r="151">
      <c r="A151" s="21">
        <v>1620000.0</v>
      </c>
      <c r="B151" s="22">
        <v>3.0</v>
      </c>
      <c r="C151" s="22">
        <v>2.0</v>
      </c>
      <c r="D151" s="21">
        <v>1900.0</v>
      </c>
      <c r="E151" s="22">
        <v>3.0</v>
      </c>
      <c r="F151" s="27"/>
      <c r="G151" s="27">
        <v>84.0</v>
      </c>
      <c r="H151" s="27">
        <v>1250283.8576952484</v>
      </c>
      <c r="I151" s="27">
        <v>52716.14230475156</v>
      </c>
      <c r="J151" s="27">
        <v>0.12126600042646109</v>
      </c>
      <c r="L151" s="27">
        <v>47.175141242937855</v>
      </c>
      <c r="M151" s="27">
        <v>1550000.0</v>
      </c>
    </row>
    <row r="152">
      <c r="A152" s="21">
        <v>1580000.0</v>
      </c>
      <c r="B152" s="22">
        <v>4.0</v>
      </c>
      <c r="C152" s="22">
        <v>4.0</v>
      </c>
      <c r="D152" s="22">
        <v>1650.0</v>
      </c>
      <c r="E152" s="22">
        <v>5.0</v>
      </c>
      <c r="F152" s="27"/>
      <c r="G152" s="27">
        <v>85.0</v>
      </c>
      <c r="H152" s="27">
        <v>1736353.9749569884</v>
      </c>
      <c r="I152" s="27">
        <v>153646.02504301164</v>
      </c>
      <c r="J152" s="27">
        <v>0.35344086505188954</v>
      </c>
      <c r="L152" s="27">
        <v>47.740112994350284</v>
      </c>
      <c r="M152" s="27">
        <v>1580000.0</v>
      </c>
    </row>
    <row r="153">
      <c r="A153" s="21">
        <v>800000.0</v>
      </c>
      <c r="B153" s="22">
        <v>2.0</v>
      </c>
      <c r="C153" s="22">
        <v>1.0</v>
      </c>
      <c r="D153" s="22">
        <v>915.0</v>
      </c>
      <c r="E153" s="22">
        <v>1.0</v>
      </c>
      <c r="F153" s="27"/>
      <c r="G153" s="27">
        <v>86.0</v>
      </c>
      <c r="H153" s="27">
        <v>2562473.8026820607</v>
      </c>
      <c r="I153" s="27">
        <v>-162473.80268206075</v>
      </c>
      <c r="J153" s="27">
        <v>-0.37374791409111985</v>
      </c>
      <c r="L153" s="27">
        <v>48.30508474576271</v>
      </c>
      <c r="M153" s="27">
        <v>1580000.0</v>
      </c>
    </row>
    <row r="154">
      <c r="A154" s="21">
        <v>3230000.0</v>
      </c>
      <c r="B154" s="22">
        <v>6.0</v>
      </c>
      <c r="C154" s="22">
        <v>4.0</v>
      </c>
      <c r="D154" s="21">
        <v>4000.0</v>
      </c>
      <c r="E154" s="22">
        <v>5.0</v>
      </c>
      <c r="F154" s="27"/>
      <c r="G154" s="27">
        <v>87.0</v>
      </c>
      <c r="H154" s="27">
        <v>1245259.9170468256</v>
      </c>
      <c r="I154" s="27">
        <v>164740.08295317437</v>
      </c>
      <c r="J154" s="27">
        <v>0.3789611700751142</v>
      </c>
      <c r="L154" s="27">
        <v>48.87005649717514</v>
      </c>
      <c r="M154" s="27">
        <v>1590000.0</v>
      </c>
    </row>
    <row r="155">
      <c r="A155" s="21">
        <v>2090000.0</v>
      </c>
      <c r="B155" s="22">
        <v>4.0</v>
      </c>
      <c r="C155" s="22">
        <v>2.0</v>
      </c>
      <c r="D155" s="21">
        <v>2500.0</v>
      </c>
      <c r="E155" s="22">
        <v>4.0</v>
      </c>
      <c r="F155" s="27"/>
      <c r="G155" s="27">
        <v>88.0</v>
      </c>
      <c r="H155" s="27">
        <v>1765250.711733414</v>
      </c>
      <c r="I155" s="27">
        <v>-115250.7117334141</v>
      </c>
      <c r="J155" s="27">
        <v>-0.26511789837388033</v>
      </c>
      <c r="L155" s="27">
        <v>49.43502824858757</v>
      </c>
      <c r="M155" s="27">
        <v>1600000.0</v>
      </c>
    </row>
    <row r="156">
      <c r="A156" s="21">
        <v>828000.0</v>
      </c>
      <c r="B156" s="22">
        <v>1.0</v>
      </c>
      <c r="C156" s="22">
        <v>1.0</v>
      </c>
      <c r="D156" s="22">
        <v>969.0</v>
      </c>
      <c r="E156" s="22">
        <v>2.0</v>
      </c>
      <c r="F156" s="27"/>
      <c r="G156" s="27">
        <v>89.0</v>
      </c>
      <c r="H156" s="27">
        <v>2136572.933205273</v>
      </c>
      <c r="I156" s="27">
        <v>-686572.933205273</v>
      </c>
      <c r="J156" s="27">
        <v>-1.57936354920574</v>
      </c>
      <c r="L156" s="27">
        <v>50.0</v>
      </c>
      <c r="M156" s="27">
        <v>1600000.0</v>
      </c>
    </row>
    <row r="157">
      <c r="A157" s="21">
        <v>1830000.0</v>
      </c>
      <c r="B157" s="22">
        <v>2.0</v>
      </c>
      <c r="C157" s="22">
        <v>2.0</v>
      </c>
      <c r="D157" s="21">
        <v>1400.0</v>
      </c>
      <c r="E157" s="22">
        <v>3.0</v>
      </c>
      <c r="F157" s="27"/>
      <c r="G157" s="27">
        <v>90.0</v>
      </c>
      <c r="H157" s="27">
        <v>1752235.8713918033</v>
      </c>
      <c r="I157" s="27">
        <v>127764.12860819674</v>
      </c>
      <c r="J157" s="27">
        <v>0.2939032371663417</v>
      </c>
      <c r="L157" s="27">
        <v>50.56497175141243</v>
      </c>
      <c r="M157" s="27">
        <v>1620000.0</v>
      </c>
    </row>
    <row r="158">
      <c r="A158" s="21">
        <v>2730000.0</v>
      </c>
      <c r="B158" s="22">
        <v>5.0</v>
      </c>
      <c r="C158" s="22">
        <v>3.0</v>
      </c>
      <c r="D158" s="21">
        <v>3000.0</v>
      </c>
      <c r="E158" s="22">
        <v>4.0</v>
      </c>
      <c r="F158" s="27"/>
      <c r="G158" s="27">
        <v>91.0</v>
      </c>
      <c r="H158" s="27">
        <v>2367210.1457898854</v>
      </c>
      <c r="I158" s="27">
        <v>132789.85421011457</v>
      </c>
      <c r="J158" s="27">
        <v>0.30546420533169455</v>
      </c>
      <c r="L158" s="27">
        <v>51.12994350282486</v>
      </c>
      <c r="M158" s="27">
        <v>1630000.0</v>
      </c>
    </row>
    <row r="159">
      <c r="A159" s="21">
        <v>1400000.0</v>
      </c>
      <c r="B159" s="22">
        <v>2.0</v>
      </c>
      <c r="C159" s="22">
        <v>2.0</v>
      </c>
      <c r="D159" s="21">
        <v>1292.0</v>
      </c>
      <c r="E159" s="22">
        <v>2.0</v>
      </c>
      <c r="F159" s="27"/>
      <c r="G159" s="27">
        <v>92.0</v>
      </c>
      <c r="H159" s="27">
        <v>1490526.9004309862</v>
      </c>
      <c r="I159" s="27">
        <v>-390526.9004309862</v>
      </c>
      <c r="J159" s="27">
        <v>-0.898351685152423</v>
      </c>
      <c r="L159" s="27">
        <v>51.69491525423729</v>
      </c>
      <c r="M159" s="27">
        <v>1650000.0</v>
      </c>
    </row>
    <row r="160">
      <c r="A160" s="21">
        <v>790000.0</v>
      </c>
      <c r="B160" s="22">
        <v>1.0</v>
      </c>
      <c r="C160" s="22">
        <v>2.0</v>
      </c>
      <c r="D160" s="22">
        <v>969.0</v>
      </c>
      <c r="E160" s="22">
        <v>2.0</v>
      </c>
      <c r="F160" s="27"/>
      <c r="G160" s="27">
        <v>93.0</v>
      </c>
      <c r="H160" s="27">
        <v>957751.7622373301</v>
      </c>
      <c r="I160" s="27">
        <v>142248.23776266992</v>
      </c>
      <c r="J160" s="27">
        <v>0.3272218737378371</v>
      </c>
      <c r="L160" s="27">
        <v>52.259887005649716</v>
      </c>
      <c r="M160" s="27">
        <v>1680000.0</v>
      </c>
    </row>
    <row r="161">
      <c r="A161" s="21">
        <v>900000.0</v>
      </c>
      <c r="B161" s="22">
        <v>1.0</v>
      </c>
      <c r="C161" s="22">
        <v>2.0</v>
      </c>
      <c r="D161" s="22">
        <v>969.0</v>
      </c>
      <c r="E161" s="22">
        <v>2.0</v>
      </c>
      <c r="F161" s="27"/>
      <c r="G161" s="27">
        <v>94.0</v>
      </c>
      <c r="H161" s="27">
        <v>2655285.727106927</v>
      </c>
      <c r="I161" s="27">
        <v>94714.27289307304</v>
      </c>
      <c r="J161" s="27">
        <v>0.21787673670514568</v>
      </c>
      <c r="L161" s="27">
        <v>52.824858757062145</v>
      </c>
      <c r="M161" s="27">
        <v>1730000.0</v>
      </c>
    </row>
    <row r="162">
      <c r="A162" s="21">
        <v>4990000.0</v>
      </c>
      <c r="B162" s="22">
        <v>8.0</v>
      </c>
      <c r="C162" s="22">
        <v>4.0</v>
      </c>
      <c r="D162" s="22">
        <v>3300.0</v>
      </c>
      <c r="E162" s="22">
        <v>8.0</v>
      </c>
      <c r="F162" s="27"/>
      <c r="G162" s="27">
        <v>95.0</v>
      </c>
      <c r="H162" s="27">
        <v>2222659.4048350244</v>
      </c>
      <c r="I162" s="27">
        <v>-232659.40483502438</v>
      </c>
      <c r="J162" s="27">
        <v>-0.5351999264825039</v>
      </c>
      <c r="L162" s="27">
        <v>53.389830508474574</v>
      </c>
      <c r="M162" s="27">
        <v>1730000.0</v>
      </c>
    </row>
    <row r="163">
      <c r="A163" s="21">
        <v>2380000.0</v>
      </c>
      <c r="B163" s="22">
        <v>5.0</v>
      </c>
      <c r="C163" s="22">
        <v>4.0</v>
      </c>
      <c r="D163" s="21">
        <v>2474.0</v>
      </c>
      <c r="E163" s="22">
        <v>5.0</v>
      </c>
      <c r="F163" s="27"/>
      <c r="G163" s="27">
        <v>96.0</v>
      </c>
      <c r="H163" s="27">
        <v>1615445.9360349902</v>
      </c>
      <c r="I163" s="27">
        <v>-235445.93603499024</v>
      </c>
      <c r="J163" s="27">
        <v>-0.5416099458600591</v>
      </c>
      <c r="L163" s="27">
        <v>53.954802259887</v>
      </c>
      <c r="M163" s="27">
        <v>1750000.0</v>
      </c>
    </row>
    <row r="164">
      <c r="A164" s="21">
        <v>1088000.0</v>
      </c>
      <c r="B164" s="22">
        <v>5.0</v>
      </c>
      <c r="C164" s="22">
        <v>4.0</v>
      </c>
      <c r="D164" s="22">
        <v>4004.0</v>
      </c>
      <c r="E164" s="22">
        <v>5.0</v>
      </c>
      <c r="F164" s="27"/>
      <c r="G164" s="27">
        <v>97.0</v>
      </c>
      <c r="H164" s="27">
        <v>1723232.2990375147</v>
      </c>
      <c r="I164" s="27">
        <v>276767.7009624853</v>
      </c>
      <c r="J164" s="27">
        <v>0.6366647989703572</v>
      </c>
      <c r="L164" s="27">
        <v>54.51977401129943</v>
      </c>
      <c r="M164" s="27">
        <v>1780000.0</v>
      </c>
    </row>
    <row r="165">
      <c r="A165" s="21">
        <v>660000.0</v>
      </c>
      <c r="B165" s="22">
        <v>4.0</v>
      </c>
      <c r="C165" s="22">
        <v>2.0</v>
      </c>
      <c r="D165" s="22">
        <v>1650.0</v>
      </c>
      <c r="E165" s="22">
        <v>4.0</v>
      </c>
      <c r="F165" s="27"/>
      <c r="G165" s="27">
        <v>98.0</v>
      </c>
      <c r="H165" s="27">
        <v>1742414.617876947</v>
      </c>
      <c r="I165" s="27">
        <v>-242414.61787694693</v>
      </c>
      <c r="J165" s="27">
        <v>-0.5576404089833521</v>
      </c>
      <c r="L165" s="27">
        <v>55.08474576271187</v>
      </c>
      <c r="M165" s="27">
        <v>1780000.0</v>
      </c>
    </row>
    <row r="166">
      <c r="A166" s="21">
        <v>750000.0</v>
      </c>
      <c r="B166" s="22">
        <v>4.0</v>
      </c>
      <c r="C166" s="22">
        <v>4.0</v>
      </c>
      <c r="D166" s="22">
        <v>2160.0</v>
      </c>
      <c r="E166" s="22">
        <v>5.0</v>
      </c>
      <c r="F166" s="27"/>
      <c r="G166" s="27">
        <v>99.0</v>
      </c>
      <c r="H166" s="27">
        <v>1742414.617876947</v>
      </c>
      <c r="I166" s="27">
        <v>-192414.61787694693</v>
      </c>
      <c r="J166" s="27">
        <v>-0.4426225082752318</v>
      </c>
      <c r="L166" s="27">
        <v>55.6497175141243</v>
      </c>
      <c r="M166" s="27">
        <v>1780000.0</v>
      </c>
    </row>
    <row r="167">
      <c r="A167" s="21">
        <v>4100000.0</v>
      </c>
      <c r="B167" s="22">
        <v>5.0</v>
      </c>
      <c r="C167" s="22">
        <v>4.0</v>
      </c>
      <c r="D167" s="22">
        <v>3200.0</v>
      </c>
      <c r="E167" s="22">
        <v>5.0</v>
      </c>
      <c r="F167" s="27"/>
      <c r="G167" s="27">
        <v>100.0</v>
      </c>
      <c r="H167" s="27">
        <v>1674363.0581846752</v>
      </c>
      <c r="I167" s="27">
        <v>-324363.0581846752</v>
      </c>
      <c r="J167" s="27">
        <v>-0.7461511603933443</v>
      </c>
      <c r="L167" s="27">
        <v>56.21468926553673</v>
      </c>
      <c r="M167" s="27">
        <v>1798000.0</v>
      </c>
    </row>
    <row r="168">
      <c r="A168" s="21">
        <v>2950000.0</v>
      </c>
      <c r="B168" s="22">
        <v>5.0</v>
      </c>
      <c r="C168" s="22">
        <v>4.0</v>
      </c>
      <c r="D168" s="22">
        <v>2045.0</v>
      </c>
      <c r="E168" s="22">
        <v>5.0</v>
      </c>
      <c r="F168" s="27"/>
      <c r="G168" s="27">
        <v>101.0</v>
      </c>
      <c r="H168" s="27">
        <v>928064.8402239229</v>
      </c>
      <c r="I168" s="27">
        <v>-38064.84022392286</v>
      </c>
      <c r="J168" s="27">
        <v>-0.08756276026691247</v>
      </c>
      <c r="L168" s="27">
        <v>56.779661016949156</v>
      </c>
      <c r="M168" s="27">
        <v>1800000.0</v>
      </c>
    </row>
    <row r="169">
      <c r="A169" s="21">
        <v>1120000.0</v>
      </c>
      <c r="B169" s="22">
        <v>3.0</v>
      </c>
      <c r="C169" s="22">
        <v>2.0</v>
      </c>
      <c r="D169" s="21">
        <v>1378.0</v>
      </c>
      <c r="E169" s="22">
        <v>3.0</v>
      </c>
      <c r="F169" s="27"/>
      <c r="G169" s="27">
        <v>102.0</v>
      </c>
      <c r="H169" s="27">
        <v>1615445.9360349902</v>
      </c>
      <c r="I169" s="27">
        <v>-295445.93603499024</v>
      </c>
      <c r="J169" s="27">
        <v>-0.6796314267098034</v>
      </c>
      <c r="L169" s="27">
        <v>57.344632768361585</v>
      </c>
      <c r="M169" s="27">
        <v>1820000.0</v>
      </c>
    </row>
    <row r="170">
      <c r="A170" s="21">
        <v>3500000.0</v>
      </c>
      <c r="B170" s="22">
        <v>6.0</v>
      </c>
      <c r="C170" s="22">
        <v>4.0</v>
      </c>
      <c r="D170" s="22">
        <v>3200.0</v>
      </c>
      <c r="E170" s="22">
        <v>7.0</v>
      </c>
      <c r="F170" s="27"/>
      <c r="G170" s="27">
        <v>103.0</v>
      </c>
      <c r="H170" s="27">
        <v>1325876.9305692834</v>
      </c>
      <c r="I170" s="27">
        <v>-245876.93056928343</v>
      </c>
      <c r="J170" s="27">
        <v>-0.5656049677327046</v>
      </c>
      <c r="L170" s="27">
        <v>57.909604519774014</v>
      </c>
      <c r="M170" s="27">
        <v>1830000.0</v>
      </c>
    </row>
    <row r="171">
      <c r="A171" s="21">
        <v>1280000.0</v>
      </c>
      <c r="B171" s="22">
        <v>2.0</v>
      </c>
      <c r="C171" s="22">
        <v>2.0</v>
      </c>
      <c r="D171" s="21">
        <v>1432.0</v>
      </c>
      <c r="E171" s="22">
        <v>4.0</v>
      </c>
      <c r="F171" s="27"/>
      <c r="G171" s="27">
        <v>104.0</v>
      </c>
      <c r="H171" s="27">
        <v>1664771.898764959</v>
      </c>
      <c r="I171" s="27">
        <v>-214771.89876495907</v>
      </c>
      <c r="J171" s="27">
        <v>-0.49405225854085055</v>
      </c>
      <c r="L171" s="27">
        <v>58.47457627118644</v>
      </c>
      <c r="M171" s="27">
        <v>1830000.0</v>
      </c>
    </row>
    <row r="172">
      <c r="A172" s="21">
        <v>5300000.0</v>
      </c>
      <c r="B172" s="22">
        <v>5.0</v>
      </c>
      <c r="C172" s="22">
        <v>3.0</v>
      </c>
      <c r="D172" s="21">
        <v>4500.0</v>
      </c>
      <c r="E172" s="22">
        <v>5.0</v>
      </c>
      <c r="F172" s="27"/>
      <c r="G172" s="27">
        <v>105.0</v>
      </c>
      <c r="H172" s="27">
        <v>2824959.6376170525</v>
      </c>
      <c r="I172" s="27">
        <v>25040.362382947467</v>
      </c>
      <c r="J172" s="27">
        <v>0.05760179828514405</v>
      </c>
      <c r="L172" s="27">
        <v>59.03954802259887</v>
      </c>
      <c r="M172" s="27">
        <v>1850000.0</v>
      </c>
    </row>
    <row r="173">
      <c r="A173" s="21">
        <v>1780000.0</v>
      </c>
      <c r="B173" s="22">
        <v>3.0</v>
      </c>
      <c r="C173" s="22">
        <v>2.0</v>
      </c>
      <c r="D173" s="21">
        <v>2400.0</v>
      </c>
      <c r="E173" s="22">
        <v>4.0</v>
      </c>
      <c r="F173" s="27"/>
      <c r="G173" s="27">
        <v>106.0</v>
      </c>
      <c r="H173" s="27">
        <v>1820744.1529612043</v>
      </c>
      <c r="I173" s="27">
        <v>169255.8470387957</v>
      </c>
      <c r="J173" s="27">
        <v>0.38934904417954</v>
      </c>
      <c r="L173" s="27">
        <v>59.6045197740113</v>
      </c>
      <c r="M173" s="27">
        <v>1850000.0</v>
      </c>
    </row>
    <row r="174">
      <c r="A174" s="21">
        <v>2350000.0</v>
      </c>
      <c r="B174" s="22">
        <v>4.0</v>
      </c>
      <c r="C174" s="22">
        <v>2.0</v>
      </c>
      <c r="D174" s="22">
        <v>1800.0</v>
      </c>
      <c r="E174" s="22">
        <v>3.0</v>
      </c>
      <c r="F174" s="27"/>
      <c r="G174" s="27">
        <v>107.0</v>
      </c>
      <c r="H174" s="27">
        <v>1151631.9322353108</v>
      </c>
      <c r="I174" s="27">
        <v>28368.067764689215</v>
      </c>
      <c r="J174" s="27">
        <v>0.06525671202880505</v>
      </c>
      <c r="L174" s="27">
        <v>60.16949152542373</v>
      </c>
      <c r="M174" s="27">
        <v>1880000.0</v>
      </c>
    </row>
    <row r="175">
      <c r="A175" s="21">
        <v>1300000.0</v>
      </c>
      <c r="B175" s="22">
        <v>2.0</v>
      </c>
      <c r="C175" s="22">
        <v>2.0</v>
      </c>
      <c r="D175" s="21">
        <v>1389.0</v>
      </c>
      <c r="E175" s="22">
        <v>3.0</v>
      </c>
      <c r="F175" s="27"/>
      <c r="G175" s="27">
        <v>108.0</v>
      </c>
      <c r="H175" s="27">
        <v>2825996.3398885885</v>
      </c>
      <c r="I175" s="27">
        <v>-325996.3398885885</v>
      </c>
      <c r="J175" s="27">
        <v>-0.7499082930503262</v>
      </c>
      <c r="L175" s="27">
        <v>60.73446327683616</v>
      </c>
      <c r="M175" s="27">
        <v>1880000.0</v>
      </c>
    </row>
    <row r="176">
      <c r="A176" s="21">
        <v>1680000.0</v>
      </c>
      <c r="B176" s="22">
        <v>2.0</v>
      </c>
      <c r="C176" s="22">
        <v>2.0</v>
      </c>
      <c r="D176" s="21">
        <v>1701.0</v>
      </c>
      <c r="E176" s="22">
        <v>3.0</v>
      </c>
      <c r="F176" s="27"/>
      <c r="G176" s="27">
        <v>109.0</v>
      </c>
      <c r="H176" s="27">
        <v>1892906.2095476403</v>
      </c>
      <c r="I176" s="27">
        <v>257093.7904523597</v>
      </c>
      <c r="J176" s="27">
        <v>0.5914077612584759</v>
      </c>
      <c r="L176" s="27">
        <v>61.29943502824859</v>
      </c>
      <c r="M176" s="27">
        <v>1890000.0</v>
      </c>
    </row>
    <row r="177">
      <c r="A177" s="21">
        <v>2400000.0</v>
      </c>
      <c r="B177" s="22">
        <v>6.0</v>
      </c>
      <c r="C177" s="22">
        <v>2.0</v>
      </c>
      <c r="D177" s="22">
        <v>1760.0</v>
      </c>
      <c r="E177" s="22">
        <v>7.0</v>
      </c>
      <c r="F177" s="27"/>
      <c r="G177" s="27">
        <v>110.0</v>
      </c>
      <c r="H177" s="27">
        <v>1955254.7507243275</v>
      </c>
      <c r="I177" s="27">
        <v>534745.2492756725</v>
      </c>
      <c r="J177" s="27">
        <v>1.2301055197065667</v>
      </c>
      <c r="L177" s="27">
        <v>61.86440677966102</v>
      </c>
      <c r="M177" s="27">
        <v>1900000.0</v>
      </c>
    </row>
    <row r="178">
      <c r="A178" s="21">
        <v>2250000.0</v>
      </c>
      <c r="B178" s="22">
        <v>4.0</v>
      </c>
      <c r="C178" s="22">
        <v>2.0</v>
      </c>
      <c r="D178" s="22">
        <v>1442.0</v>
      </c>
      <c r="E178" s="22">
        <v>4.0</v>
      </c>
      <c r="F178" s="27"/>
      <c r="G178" s="27">
        <v>111.0</v>
      </c>
      <c r="H178" s="27">
        <v>1973622.7232822562</v>
      </c>
      <c r="I178" s="27">
        <v>-423622.72328225616</v>
      </c>
      <c r="J178" s="27">
        <v>-0.9744839264836412</v>
      </c>
      <c r="L178" s="27">
        <v>62.429378531073446</v>
      </c>
      <c r="M178" s="27">
        <v>1900000.0</v>
      </c>
    </row>
    <row r="179">
      <c r="F179" s="27"/>
      <c r="G179" s="27">
        <v>112.0</v>
      </c>
      <c r="H179" s="27">
        <v>1734189.7550360651</v>
      </c>
      <c r="I179" s="27">
        <v>-484189.7550360651</v>
      </c>
      <c r="J179" s="27">
        <v>-1.1138097833725447</v>
      </c>
      <c r="L179" s="27">
        <v>62.994350282485875</v>
      </c>
      <c r="M179" s="27">
        <v>1950000.0</v>
      </c>
    </row>
    <row r="180">
      <c r="F180" s="27"/>
      <c r="G180" s="27">
        <v>113.0</v>
      </c>
      <c r="H180" s="27">
        <v>1355563.8525826908</v>
      </c>
      <c r="I180" s="27">
        <v>-55563.85258269077</v>
      </c>
      <c r="J180" s="27">
        <v>-0.1278167535863312</v>
      </c>
      <c r="L180" s="27">
        <v>63.559322033898304</v>
      </c>
      <c r="M180" s="27">
        <v>1960000.0</v>
      </c>
    </row>
    <row r="181">
      <c r="F181" s="27"/>
      <c r="G181" s="27">
        <v>114.0</v>
      </c>
      <c r="H181" s="27">
        <v>1147064.7134640173</v>
      </c>
      <c r="I181" s="27">
        <v>-217064.71346401726</v>
      </c>
      <c r="J181" s="27">
        <v>-0.4993265532088184</v>
      </c>
      <c r="L181" s="27">
        <v>64.12429378531074</v>
      </c>
      <c r="M181" s="27">
        <v>1980000.0</v>
      </c>
    </row>
    <row r="182">
      <c r="F182" s="27"/>
      <c r="G182" s="27">
        <v>115.0</v>
      </c>
      <c r="H182" s="27">
        <v>1404433.09343553</v>
      </c>
      <c r="I182" s="27">
        <v>-134433.09343553009</v>
      </c>
      <c r="J182" s="27">
        <v>-0.30924424385306515</v>
      </c>
      <c r="L182" s="27">
        <v>64.68926553672317</v>
      </c>
      <c r="M182" s="27">
        <v>1990000.0</v>
      </c>
    </row>
    <row r="183">
      <c r="F183" s="27"/>
      <c r="G183" s="27">
        <v>116.0</v>
      </c>
      <c r="H183" s="27">
        <v>2355108.7492025336</v>
      </c>
      <c r="I183" s="27">
        <v>-1135108.7492025336</v>
      </c>
      <c r="J183" s="27">
        <v>-2.611156508173913</v>
      </c>
      <c r="L183" s="27">
        <v>65.2542372881356</v>
      </c>
      <c r="M183" s="27">
        <v>1990000.0</v>
      </c>
    </row>
    <row r="184">
      <c r="F184" s="27"/>
      <c r="G184" s="27">
        <v>117.0</v>
      </c>
      <c r="H184" s="27">
        <v>1670709.2831676404</v>
      </c>
      <c r="I184" s="27">
        <v>279290.71683235955</v>
      </c>
      <c r="J184" s="27">
        <v>0.6424686387464815</v>
      </c>
      <c r="L184" s="27">
        <v>65.81920903954803</v>
      </c>
      <c r="M184" s="27">
        <v>1990000.0</v>
      </c>
    </row>
    <row r="185">
      <c r="F185" s="27"/>
      <c r="G185" s="27">
        <v>118.0</v>
      </c>
      <c r="H185" s="27">
        <v>1615445.9360349902</v>
      </c>
      <c r="I185" s="27">
        <v>-235445.93603499024</v>
      </c>
      <c r="J185" s="27">
        <v>-0.5416099458600591</v>
      </c>
      <c r="L185" s="27">
        <v>66.38418079096046</v>
      </c>
      <c r="M185" s="27">
        <v>1990000.0</v>
      </c>
    </row>
    <row r="186">
      <c r="F186" s="27"/>
      <c r="G186" s="27">
        <v>119.0</v>
      </c>
      <c r="H186" s="27">
        <v>1240235.9763984028</v>
      </c>
      <c r="I186" s="27">
        <v>9764.023601597175</v>
      </c>
      <c r="J186" s="27">
        <v>0.02246074994240494</v>
      </c>
      <c r="L186" s="27">
        <v>66.94915254237289</v>
      </c>
      <c r="M186" s="27">
        <v>2000000.0</v>
      </c>
    </row>
    <row r="187">
      <c r="F187" s="27"/>
      <c r="G187" s="27">
        <v>120.0</v>
      </c>
      <c r="H187" s="27">
        <v>1454211.9089900744</v>
      </c>
      <c r="I187" s="27">
        <v>-374211.9089900744</v>
      </c>
      <c r="J187" s="27">
        <v>-0.8608213638403306</v>
      </c>
      <c r="L187" s="27">
        <v>67.51412429378531</v>
      </c>
      <c r="M187" s="27">
        <v>2080000.0</v>
      </c>
    </row>
    <row r="188">
      <c r="F188" s="27"/>
      <c r="G188" s="27">
        <v>121.0</v>
      </c>
      <c r="H188" s="27">
        <v>1908772.0857824436</v>
      </c>
      <c r="I188" s="27">
        <v>-28772.08578244364</v>
      </c>
      <c r="J188" s="27">
        <v>-0.06618609811381244</v>
      </c>
      <c r="L188" s="27">
        <v>68.07909604519774</v>
      </c>
      <c r="M188" s="27">
        <v>2090000.0</v>
      </c>
    </row>
    <row r="189">
      <c r="F189" s="27"/>
      <c r="G189" s="27">
        <v>122.0</v>
      </c>
      <c r="H189" s="27">
        <v>740464.2028227828</v>
      </c>
      <c r="I189" s="27">
        <v>57535.7971772172</v>
      </c>
      <c r="J189" s="27">
        <v>0.13235293213783433</v>
      </c>
      <c r="L189" s="27">
        <v>68.64406779661017</v>
      </c>
      <c r="M189" s="27">
        <v>2100000.0</v>
      </c>
    </row>
    <row r="190">
      <c r="F190" s="27"/>
      <c r="G190" s="27">
        <v>123.0</v>
      </c>
      <c r="H190" s="27">
        <v>2282961.3633475066</v>
      </c>
      <c r="I190" s="27">
        <v>317038.6366524934</v>
      </c>
      <c r="J190" s="27">
        <v>0.7293023686226863</v>
      </c>
      <c r="L190" s="27">
        <v>69.2090395480226</v>
      </c>
      <c r="M190" s="27">
        <v>2150000.0</v>
      </c>
    </row>
    <row r="191">
      <c r="F191" s="27"/>
      <c r="G191" s="27">
        <v>124.0</v>
      </c>
      <c r="H191" s="27">
        <v>1765250.711733414</v>
      </c>
      <c r="I191" s="27">
        <v>134749.2882665859</v>
      </c>
      <c r="J191" s="27">
        <v>0.3099716051667212</v>
      </c>
      <c r="L191" s="27">
        <v>69.77401129943503</v>
      </c>
      <c r="M191" s="27">
        <v>2200000.0</v>
      </c>
    </row>
    <row r="192">
      <c r="F192" s="27"/>
      <c r="G192" s="27">
        <v>125.0</v>
      </c>
      <c r="H192" s="27">
        <v>1551504.8732368825</v>
      </c>
      <c r="I192" s="27">
        <v>-371504.8732368825</v>
      </c>
      <c r="J192" s="27">
        <v>-0.8545942124508514</v>
      </c>
      <c r="L192" s="27">
        <v>70.33898305084746</v>
      </c>
      <c r="M192" s="27">
        <v>2250000.0</v>
      </c>
    </row>
    <row r="193">
      <c r="F193" s="27"/>
      <c r="G193" s="27">
        <v>126.0</v>
      </c>
      <c r="H193" s="27">
        <v>1281574.9084877374</v>
      </c>
      <c r="I193" s="27">
        <v>166425.0915122626</v>
      </c>
      <c r="J193" s="27">
        <v>0.38283729301794506</v>
      </c>
      <c r="L193" s="27">
        <v>70.90395480225989</v>
      </c>
      <c r="M193" s="27">
        <v>2280000.0</v>
      </c>
    </row>
    <row r="194">
      <c r="F194" s="27"/>
      <c r="G194" s="27">
        <v>127.0</v>
      </c>
      <c r="H194" s="27">
        <v>957751.7622373301</v>
      </c>
      <c r="I194" s="27">
        <v>122248.23776266992</v>
      </c>
      <c r="J194" s="27">
        <v>0.28121471345458904</v>
      </c>
      <c r="L194" s="27">
        <v>71.46892655367232</v>
      </c>
      <c r="M194" s="27">
        <v>2300000.0</v>
      </c>
    </row>
    <row r="195">
      <c r="F195" s="27"/>
      <c r="G195" s="27">
        <v>128.0</v>
      </c>
      <c r="H195" s="27">
        <v>806466.1162771017</v>
      </c>
      <c r="I195" s="27">
        <v>-11466.116277101682</v>
      </c>
      <c r="J195" s="27">
        <v>-0.026376172469348865</v>
      </c>
      <c r="L195" s="27">
        <v>72.03389830508475</v>
      </c>
      <c r="M195" s="27">
        <v>2300000.0</v>
      </c>
    </row>
    <row r="196">
      <c r="F196" s="27"/>
      <c r="G196" s="27">
        <v>129.0</v>
      </c>
      <c r="H196" s="27">
        <v>1674363.0581846752</v>
      </c>
      <c r="I196" s="27">
        <v>-324363.0581846752</v>
      </c>
      <c r="J196" s="27">
        <v>-0.7461511603933443</v>
      </c>
      <c r="L196" s="27">
        <v>72.59887005649718</v>
      </c>
      <c r="M196" s="27">
        <v>2300000.0</v>
      </c>
    </row>
    <row r="197">
      <c r="F197" s="27"/>
      <c r="G197" s="27">
        <v>130.0</v>
      </c>
      <c r="H197" s="27">
        <v>1728935.7202925023</v>
      </c>
      <c r="I197" s="27">
        <v>-178935.72029250232</v>
      </c>
      <c r="J197" s="27">
        <v>-0.41161621819478034</v>
      </c>
      <c r="L197" s="27">
        <v>73.1638418079096</v>
      </c>
      <c r="M197" s="27">
        <v>2350000.0</v>
      </c>
    </row>
    <row r="198">
      <c r="F198" s="27"/>
      <c r="G198" s="27">
        <v>131.0</v>
      </c>
      <c r="H198" s="27">
        <v>1728935.7202925023</v>
      </c>
      <c r="I198" s="27">
        <v>-128935.72029250232</v>
      </c>
      <c r="J198" s="27">
        <v>-0.29659831748666005</v>
      </c>
      <c r="L198" s="27">
        <v>73.72881355932203</v>
      </c>
      <c r="M198" s="27">
        <v>2350000.0</v>
      </c>
    </row>
    <row r="199">
      <c r="F199" s="27"/>
      <c r="G199" s="27">
        <v>132.0</v>
      </c>
      <c r="H199" s="27">
        <v>1728935.7202925023</v>
      </c>
      <c r="I199" s="27">
        <v>-98935.72029250232</v>
      </c>
      <c r="J199" s="27">
        <v>-0.2275875770617879</v>
      </c>
      <c r="L199" s="27">
        <v>74.29378531073446</v>
      </c>
      <c r="M199" s="27">
        <v>2380000.0</v>
      </c>
    </row>
    <row r="200">
      <c r="F200" s="27"/>
      <c r="G200" s="27">
        <v>133.0</v>
      </c>
      <c r="H200" s="27">
        <v>1097738.7507340484</v>
      </c>
      <c r="I200" s="27">
        <v>-167738.75073404843</v>
      </c>
      <c r="J200" s="27">
        <v>-0.3858591795366585</v>
      </c>
      <c r="L200" s="27">
        <v>74.85875706214689</v>
      </c>
      <c r="M200" s="27">
        <v>2380000.0</v>
      </c>
    </row>
    <row r="201">
      <c r="F201" s="27"/>
      <c r="G201" s="27">
        <v>134.0</v>
      </c>
      <c r="H201" s="27">
        <v>836153.0382905089</v>
      </c>
      <c r="I201" s="27">
        <v>313846.9617094911</v>
      </c>
      <c r="J201" s="27">
        <v>0.7219603735889496</v>
      </c>
      <c r="L201" s="27">
        <v>75.42372881355932</v>
      </c>
      <c r="M201" s="27">
        <v>2388000.0</v>
      </c>
    </row>
    <row r="202">
      <c r="F202" s="27"/>
      <c r="G202" s="27">
        <v>135.0</v>
      </c>
      <c r="H202" s="27">
        <v>1330900.8712177062</v>
      </c>
      <c r="I202" s="27">
        <v>-150900.87121770624</v>
      </c>
      <c r="J202" s="27">
        <v>-0.3471260284497397</v>
      </c>
      <c r="L202" s="27">
        <v>75.98870056497175</v>
      </c>
      <c r="M202" s="27">
        <v>2400000.0</v>
      </c>
    </row>
    <row r="203">
      <c r="F203" s="27"/>
      <c r="G203" s="27">
        <v>136.0</v>
      </c>
      <c r="H203" s="27">
        <v>2533687.003160106</v>
      </c>
      <c r="I203" s="27">
        <v>316312.996839894</v>
      </c>
      <c r="J203" s="27">
        <v>0.727633137264378</v>
      </c>
      <c r="L203" s="27">
        <v>76.55367231638418</v>
      </c>
      <c r="M203" s="27">
        <v>2400000.0</v>
      </c>
    </row>
    <row r="204">
      <c r="F204" s="27"/>
      <c r="G204" s="27">
        <v>137.0</v>
      </c>
      <c r="H204" s="27">
        <v>1317199.214903826</v>
      </c>
      <c r="I204" s="27">
        <v>170800.7850961741</v>
      </c>
      <c r="J204" s="27">
        <v>0.39290295482121496</v>
      </c>
      <c r="L204" s="27">
        <v>77.11864406779661</v>
      </c>
      <c r="M204" s="27">
        <v>2400000.0</v>
      </c>
    </row>
    <row r="205">
      <c r="F205" s="27"/>
      <c r="G205" s="27">
        <v>138.0</v>
      </c>
      <c r="H205" s="27">
        <v>3183838.3143074</v>
      </c>
      <c r="I205" s="27">
        <v>706161.6856926</v>
      </c>
      <c r="J205" s="27">
        <v>1.6244246929774064</v>
      </c>
      <c r="L205" s="27">
        <v>77.68361581920904</v>
      </c>
      <c r="M205" s="27">
        <v>2400000.0</v>
      </c>
    </row>
    <row r="206">
      <c r="F206" s="27"/>
      <c r="G206" s="27">
        <v>139.0</v>
      </c>
      <c r="H206" s="27">
        <v>2509484.6127248043</v>
      </c>
      <c r="I206" s="27">
        <v>970515.3872751957</v>
      </c>
      <c r="J206" s="27">
        <v>2.2325328489864273</v>
      </c>
      <c r="L206" s="27">
        <v>78.24858757062147</v>
      </c>
      <c r="M206" s="27">
        <v>2490000.0</v>
      </c>
    </row>
    <row r="207">
      <c r="F207" s="27"/>
      <c r="G207" s="27">
        <v>140.0</v>
      </c>
      <c r="H207" s="27">
        <v>1651070.2424510787</v>
      </c>
      <c r="I207" s="27">
        <v>198929.75754892128</v>
      </c>
      <c r="J207" s="27">
        <v>0.45760966203304543</v>
      </c>
      <c r="L207" s="27">
        <v>78.8135593220339</v>
      </c>
      <c r="M207" s="27">
        <v>2500000.0</v>
      </c>
    </row>
    <row r="208">
      <c r="F208" s="27"/>
      <c r="G208" s="27">
        <v>141.0</v>
      </c>
      <c r="H208" s="27">
        <v>2473399.715379033</v>
      </c>
      <c r="I208" s="27">
        <v>476600.2846209672</v>
      </c>
      <c r="J208" s="27">
        <v>1.0963512842799257</v>
      </c>
      <c r="L208" s="27">
        <v>79.37853107344633</v>
      </c>
      <c r="M208" s="27">
        <v>2500000.0</v>
      </c>
    </row>
    <row r="209">
      <c r="F209" s="27"/>
      <c r="G209" s="27">
        <v>142.0</v>
      </c>
      <c r="H209" s="27">
        <v>2473399.715379033</v>
      </c>
      <c r="I209" s="27">
        <v>406600.2846209672</v>
      </c>
      <c r="J209" s="27">
        <v>0.9353262232885572</v>
      </c>
      <c r="L209" s="27">
        <v>79.94350282485875</v>
      </c>
      <c r="M209" s="27">
        <v>2500000.0</v>
      </c>
    </row>
    <row r="210">
      <c r="F210" s="27"/>
      <c r="G210" s="27">
        <v>143.0</v>
      </c>
      <c r="H210" s="27">
        <v>2672532.5706519736</v>
      </c>
      <c r="I210" s="27">
        <v>817467.4293480264</v>
      </c>
      <c r="J210" s="27">
        <v>1.8804677524174729</v>
      </c>
      <c r="L210" s="27">
        <v>80.50847457627118</v>
      </c>
      <c r="M210" s="27">
        <v>2500000.0</v>
      </c>
    </row>
    <row r="211">
      <c r="F211" s="27"/>
      <c r="G211" s="27">
        <v>144.0</v>
      </c>
      <c r="H211" s="27">
        <v>2993267.251548344</v>
      </c>
      <c r="I211" s="27">
        <v>-113267.2515483438</v>
      </c>
      <c r="J211" s="27">
        <v>-0.26055522984138185</v>
      </c>
      <c r="L211" s="27">
        <v>81.07344632768361</v>
      </c>
      <c r="M211" s="27">
        <v>2500000.0</v>
      </c>
    </row>
    <row r="212">
      <c r="F212" s="27"/>
      <c r="G212" s="27">
        <v>145.0</v>
      </c>
      <c r="H212" s="27">
        <v>2208957.7485211445</v>
      </c>
      <c r="I212" s="27">
        <v>-218957.7485211445</v>
      </c>
      <c r="J212" s="27">
        <v>-0.5036812115735715</v>
      </c>
      <c r="L212" s="27">
        <v>81.63841807909604</v>
      </c>
      <c r="M212" s="27">
        <v>2600000.0</v>
      </c>
    </row>
    <row r="213">
      <c r="F213" s="27"/>
      <c r="G213" s="27">
        <v>146.0</v>
      </c>
      <c r="H213" s="27">
        <v>2780324.1521756547</v>
      </c>
      <c r="I213" s="27">
        <v>-30324.152175654657</v>
      </c>
      <c r="J213" s="27">
        <v>-0.06975640647994755</v>
      </c>
      <c r="L213" s="27">
        <v>82.20338983050847</v>
      </c>
      <c r="M213" s="27">
        <v>2600000.0</v>
      </c>
    </row>
    <row r="214">
      <c r="F214" s="27"/>
      <c r="G214" s="27">
        <v>147.0</v>
      </c>
      <c r="H214" s="27">
        <v>2780324.1521756547</v>
      </c>
      <c r="I214" s="27">
        <v>-280324.15217565466</v>
      </c>
      <c r="J214" s="27">
        <v>-0.644845910020549</v>
      </c>
      <c r="L214" s="27">
        <v>82.7683615819209</v>
      </c>
      <c r="M214" s="27">
        <v>2730000.0</v>
      </c>
    </row>
    <row r="215">
      <c r="F215" s="27"/>
      <c r="G215" s="27">
        <v>148.0</v>
      </c>
      <c r="H215" s="27">
        <v>1728935.7202925023</v>
      </c>
      <c r="I215" s="27">
        <v>51064.279707497684</v>
      </c>
      <c r="J215" s="27">
        <v>0.11746612506257302</v>
      </c>
      <c r="L215" s="27">
        <v>83.33333333333333</v>
      </c>
      <c r="M215" s="27">
        <v>2750000.0</v>
      </c>
    </row>
    <row r="216">
      <c r="F216" s="27"/>
      <c r="G216" s="27">
        <v>149.0</v>
      </c>
      <c r="H216" s="27">
        <v>3786933.9508475657</v>
      </c>
      <c r="I216" s="27">
        <v>-206933.95084756566</v>
      </c>
      <c r="J216" s="27">
        <v>-0.47602217223448706</v>
      </c>
      <c r="L216" s="27">
        <v>83.89830508474576</v>
      </c>
      <c r="M216" s="27">
        <v>2750000.0</v>
      </c>
    </row>
    <row r="217">
      <c r="F217" s="27"/>
      <c r="G217" s="27">
        <v>150.0</v>
      </c>
      <c r="H217" s="27">
        <v>1728935.7202925023</v>
      </c>
      <c r="I217" s="27">
        <v>-108935.72029250232</v>
      </c>
      <c r="J217" s="27">
        <v>-0.25059115720341196</v>
      </c>
      <c r="L217" s="27">
        <v>84.46327683615819</v>
      </c>
      <c r="M217" s="27">
        <v>2800000.0</v>
      </c>
    </row>
    <row r="218">
      <c r="F218" s="27"/>
      <c r="G218" s="27">
        <v>151.0</v>
      </c>
      <c r="H218" s="27">
        <v>2100256.5922957584</v>
      </c>
      <c r="I218" s="27">
        <v>-520256.5922957584</v>
      </c>
      <c r="J218" s="27">
        <v>-1.1967764215083714</v>
      </c>
      <c r="L218" s="27">
        <v>85.02824858757063</v>
      </c>
      <c r="M218" s="27">
        <v>2800000.0</v>
      </c>
    </row>
    <row r="219">
      <c r="F219" s="27"/>
      <c r="G219" s="27">
        <v>152.0</v>
      </c>
      <c r="H219" s="27">
        <v>915162.0539813312</v>
      </c>
      <c r="I219" s="27">
        <v>-115162.05398133118</v>
      </c>
      <c r="J219" s="27">
        <v>-0.2649139538033588</v>
      </c>
      <c r="L219" s="27">
        <v>85.59322033898306</v>
      </c>
      <c r="M219" s="27">
        <v>2800000.0</v>
      </c>
    </row>
    <row r="220">
      <c r="F220" s="27"/>
      <c r="G220" s="27">
        <v>153.0</v>
      </c>
      <c r="H220" s="27">
        <v>3512900.824569961</v>
      </c>
      <c r="I220" s="27">
        <v>-282900.82456996106</v>
      </c>
      <c r="J220" s="27">
        <v>-0.6507731790126629</v>
      </c>
      <c r="L220" s="27">
        <v>86.15819209039549</v>
      </c>
      <c r="M220" s="27">
        <v>2850000.0</v>
      </c>
    </row>
    <row r="221">
      <c r="F221" s="27"/>
      <c r="G221" s="27">
        <v>154.0</v>
      </c>
      <c r="H221" s="27">
        <v>2208957.7485211445</v>
      </c>
      <c r="I221" s="27">
        <v>-118957.7485211445</v>
      </c>
      <c r="J221" s="27">
        <v>-0.27364541015733085</v>
      </c>
      <c r="L221" s="27">
        <v>86.72316384180792</v>
      </c>
      <c r="M221" s="27">
        <v>2850000.0</v>
      </c>
    </row>
    <row r="222">
      <c r="F222" s="27"/>
      <c r="G222" s="27">
        <v>155.0</v>
      </c>
      <c r="H222" s="27">
        <v>806466.1162771017</v>
      </c>
      <c r="I222" s="27">
        <v>21533.883722898318</v>
      </c>
      <c r="J222" s="27">
        <v>0.049535641998010534</v>
      </c>
      <c r="L222" s="27">
        <v>87.28813559322035</v>
      </c>
      <c r="M222" s="27">
        <v>2850000.0</v>
      </c>
    </row>
    <row r="223">
      <c r="F223" s="27"/>
      <c r="G223" s="27">
        <v>156.0</v>
      </c>
      <c r="H223" s="27">
        <v>1330900.8712177062</v>
      </c>
      <c r="I223" s="27">
        <v>499099.12878229376</v>
      </c>
      <c r="J223" s="27">
        <v>1.1481066807558242</v>
      </c>
      <c r="L223" s="27">
        <v>87.85310734463278</v>
      </c>
      <c r="M223" s="27">
        <v>2850000.0</v>
      </c>
    </row>
    <row r="224">
      <c r="F224" s="27"/>
      <c r="G224" s="27">
        <v>157.0</v>
      </c>
      <c r="H224" s="27">
        <v>2728591.3215427613</v>
      </c>
      <c r="I224" s="27">
        <v>1408.6784572387114</v>
      </c>
      <c r="J224" s="27">
        <v>0.003240464778487004</v>
      </c>
      <c r="L224" s="27">
        <v>88.4180790960452</v>
      </c>
      <c r="M224" s="27">
        <v>2880000.0</v>
      </c>
    </row>
    <row r="225">
      <c r="F225" s="27"/>
      <c r="G225" s="27">
        <v>158.0</v>
      </c>
      <c r="H225" s="27">
        <v>1245259.9170468256</v>
      </c>
      <c r="I225" s="27">
        <v>154740.08295317437</v>
      </c>
      <c r="J225" s="27">
        <v>0.35595758993349014</v>
      </c>
      <c r="L225" s="27">
        <v>88.98305084745763</v>
      </c>
      <c r="M225" s="27">
        <v>2880000.0</v>
      </c>
    </row>
    <row r="226">
      <c r="F226" s="27"/>
      <c r="G226" s="27">
        <v>159.0</v>
      </c>
      <c r="H226" s="27">
        <v>928064.8402239229</v>
      </c>
      <c r="I226" s="27">
        <v>-138064.84022392286</v>
      </c>
      <c r="J226" s="27">
        <v>-0.3175985616831531</v>
      </c>
      <c r="L226" s="27">
        <v>89.54802259887006</v>
      </c>
      <c r="M226" s="27">
        <v>2950000.0</v>
      </c>
    </row>
    <row r="227">
      <c r="F227" s="27"/>
      <c r="G227" s="27">
        <v>160.0</v>
      </c>
      <c r="H227" s="27">
        <v>928064.8402239229</v>
      </c>
      <c r="I227" s="27">
        <v>-28064.84022392286</v>
      </c>
      <c r="J227" s="27">
        <v>-0.0645591801252884</v>
      </c>
      <c r="L227" s="27">
        <v>90.11299435028249</v>
      </c>
      <c r="M227" s="27">
        <v>2950000.0</v>
      </c>
    </row>
    <row r="228">
      <c r="F228" s="27"/>
      <c r="G228" s="27">
        <v>161.0</v>
      </c>
      <c r="H228" s="27">
        <v>3641488.3059224086</v>
      </c>
      <c r="I228" s="27">
        <v>1348511.6940775914</v>
      </c>
      <c r="J228" s="27">
        <v>3.10205968266311</v>
      </c>
      <c r="L228" s="27">
        <v>90.67796610169492</v>
      </c>
      <c r="M228" s="27">
        <v>2990000.0</v>
      </c>
    </row>
    <row r="229">
      <c r="F229" s="27"/>
      <c r="G229" s="27">
        <v>162.0</v>
      </c>
      <c r="H229" s="27">
        <v>2646269.329560461</v>
      </c>
      <c r="I229" s="27">
        <v>-266269.329560461</v>
      </c>
      <c r="J229" s="27">
        <v>-0.6125147861800573</v>
      </c>
      <c r="L229" s="27">
        <v>91.24293785310735</v>
      </c>
      <c r="M229" s="27">
        <v>3200000.0</v>
      </c>
    </row>
    <row r="230">
      <c r="F230" s="27"/>
      <c r="G230" s="27">
        <v>163.0</v>
      </c>
      <c r="H230" s="27">
        <v>3345053.8015683526</v>
      </c>
      <c r="I230" s="27">
        <v>-2257053.8015683526</v>
      </c>
      <c r="J230" s="27">
        <v>-5.192031800833485</v>
      </c>
      <c r="L230" s="27">
        <v>91.80790960451978</v>
      </c>
      <c r="M230" s="27">
        <v>3230000.0</v>
      </c>
    </row>
    <row r="231">
      <c r="F231" s="27"/>
      <c r="G231" s="27">
        <v>164.0</v>
      </c>
      <c r="H231" s="27">
        <v>1820744.1529612043</v>
      </c>
      <c r="I231" s="27">
        <v>-1160744.1529612043</v>
      </c>
      <c r="J231" s="27">
        <v>-2.67012711465646</v>
      </c>
      <c r="L231" s="27">
        <v>92.37288135593221</v>
      </c>
      <c r="M231" s="27">
        <v>3300000.0</v>
      </c>
    </row>
    <row r="232">
      <c r="F232" s="27"/>
      <c r="G232" s="27">
        <v>165.0</v>
      </c>
      <c r="H232" s="27">
        <v>2333184.7496317225</v>
      </c>
      <c r="I232" s="27">
        <v>-1583184.7496317225</v>
      </c>
      <c r="J232" s="27">
        <v>-3.641891726715035</v>
      </c>
      <c r="L232" s="27">
        <v>92.93785310734464</v>
      </c>
      <c r="M232" s="27">
        <v>3400000.0</v>
      </c>
    </row>
    <row r="233">
      <c r="F233" s="27"/>
      <c r="G233" s="27">
        <v>166.0</v>
      </c>
      <c r="H233" s="27">
        <v>2977849.4123563627</v>
      </c>
      <c r="I233" s="27">
        <v>1122150.5876436373</v>
      </c>
      <c r="J233" s="27">
        <v>2.5813480973830947</v>
      </c>
      <c r="L233" s="27">
        <v>93.50282485875707</v>
      </c>
      <c r="M233" s="27">
        <v>3480000.0</v>
      </c>
    </row>
    <row r="234">
      <c r="F234" s="27"/>
      <c r="G234" s="27">
        <v>167.0</v>
      </c>
      <c r="H234" s="27">
        <v>2450335.6442719735</v>
      </c>
      <c r="I234" s="27">
        <v>499664.3557280265</v>
      </c>
      <c r="J234" s="27">
        <v>1.149406905090261</v>
      </c>
      <c r="L234" s="27">
        <v>94.0677966101695</v>
      </c>
      <c r="M234" s="27">
        <v>3490000.0</v>
      </c>
    </row>
    <row r="235">
      <c r="F235" s="27"/>
      <c r="G235" s="27">
        <v>168.0</v>
      </c>
      <c r="H235" s="27">
        <v>1490526.9004309862</v>
      </c>
      <c r="I235" s="27">
        <v>-370526.9004309862</v>
      </c>
      <c r="J235" s="27">
        <v>-0.8523445248691749</v>
      </c>
      <c r="L235" s="27">
        <v>94.63276836158192</v>
      </c>
      <c r="M235" s="27">
        <v>3500000.0</v>
      </c>
    </row>
    <row r="236">
      <c r="F236" s="27"/>
      <c r="G236" s="27">
        <v>169.0</v>
      </c>
      <c r="H236" s="27">
        <v>3220153.305748312</v>
      </c>
      <c r="I236" s="27">
        <v>279846.6942516882</v>
      </c>
      <c r="J236" s="27">
        <v>0.6437475858587275</v>
      </c>
      <c r="L236" s="27">
        <v>95.19774011299435</v>
      </c>
      <c r="M236" s="27">
        <v>3550000.0</v>
      </c>
    </row>
    <row r="237">
      <c r="F237" s="27"/>
      <c r="G237" s="27">
        <v>170.0</v>
      </c>
      <c r="H237" s="27">
        <v>1381830.962726757</v>
      </c>
      <c r="I237" s="27">
        <v>-101830.96272675693</v>
      </c>
      <c r="J237" s="27">
        <v>-0.23424767119836856</v>
      </c>
      <c r="L237" s="27">
        <v>95.76271186440678</v>
      </c>
      <c r="M237" s="27">
        <v>3560000.0</v>
      </c>
    </row>
    <row r="238">
      <c r="F238" s="27"/>
      <c r="G238" s="27">
        <v>171.0</v>
      </c>
      <c r="H238" s="27">
        <v>3449989.128677685</v>
      </c>
      <c r="I238" s="27">
        <v>1850010.8713223152</v>
      </c>
      <c r="J238" s="27">
        <v>4.255687334133864</v>
      </c>
      <c r="L238" s="27">
        <v>96.32768361581921</v>
      </c>
      <c r="M238" s="27">
        <v>3580000.0</v>
      </c>
    </row>
    <row r="239">
      <c r="F239" s="27"/>
      <c r="G239" s="27">
        <v>172.0</v>
      </c>
      <c r="H239" s="27">
        <v>1993611.6502980846</v>
      </c>
      <c r="I239" s="27">
        <v>-213611.6502980846</v>
      </c>
      <c r="J239" s="27">
        <v>-0.4913832716816562</v>
      </c>
      <c r="L239" s="27">
        <v>96.89265536723164</v>
      </c>
      <c r="M239" s="27">
        <v>3650000.0</v>
      </c>
    </row>
    <row r="240">
      <c r="F240" s="27"/>
      <c r="G240" s="27">
        <v>173.0</v>
      </c>
      <c r="H240" s="27">
        <v>1852937.4430896938</v>
      </c>
      <c r="I240" s="27">
        <v>497062.5569103062</v>
      </c>
      <c r="J240" s="27">
        <v>1.1434218363286799</v>
      </c>
      <c r="L240" s="27">
        <v>97.45762711864407</v>
      </c>
      <c r="M240" s="27">
        <v>3890000.0</v>
      </c>
    </row>
    <row r="241">
      <c r="F241" s="27"/>
      <c r="G241" s="27">
        <v>174.0</v>
      </c>
      <c r="H241" s="27">
        <v>1325876.9305692834</v>
      </c>
      <c r="I241" s="27">
        <v>-25876.93056928343</v>
      </c>
      <c r="J241" s="27">
        <v>-0.05952620461697529</v>
      </c>
      <c r="L241" s="27">
        <v>98.0225988700565</v>
      </c>
      <c r="M241" s="27">
        <v>3890000.0</v>
      </c>
    </row>
    <row r="242">
      <c r="F242" s="27"/>
      <c r="G242" s="27">
        <v>175.0</v>
      </c>
      <c r="H242" s="27">
        <v>1468374.1562336378</v>
      </c>
      <c r="I242" s="27">
        <v>211625.84376636217</v>
      </c>
      <c r="J242" s="27">
        <v>0.48681520571183245</v>
      </c>
      <c r="L242" s="27">
        <v>98.58757062146893</v>
      </c>
      <c r="M242" s="27">
        <v>4100000.0</v>
      </c>
    </row>
    <row r="243">
      <c r="F243" s="27"/>
      <c r="G243" s="27">
        <v>176.0</v>
      </c>
      <c r="H243" s="27">
        <v>2319276.3547884184</v>
      </c>
      <c r="I243" s="27">
        <v>80723.6452115816</v>
      </c>
      <c r="J243" s="27">
        <v>0.18569328419486447</v>
      </c>
      <c r="L243" s="27">
        <v>99.15254237288136</v>
      </c>
      <c r="M243" s="27">
        <v>4990000.0</v>
      </c>
    </row>
    <row r="244">
      <c r="F244" s="27"/>
      <c r="G244" s="26">
        <v>177.0</v>
      </c>
      <c r="H244" s="26">
        <v>1725746.0025183014</v>
      </c>
      <c r="I244" s="26">
        <v>524253.99748169864</v>
      </c>
      <c r="J244" s="26">
        <v>1.2059718845637033</v>
      </c>
      <c r="L244" s="26">
        <v>99.71751412429379</v>
      </c>
      <c r="M244" s="26">
        <v>5300000.0</v>
      </c>
    </row>
    <row r="256">
      <c r="A256" s="34"/>
      <c r="E256" s="37"/>
    </row>
    <row r="261">
      <c r="A261" s="7"/>
      <c r="E261" s="27"/>
    </row>
    <row r="264">
      <c r="A264" s="37"/>
      <c r="B264" s="34"/>
      <c r="C264" s="34"/>
      <c r="D264" s="34"/>
      <c r="E264" s="34"/>
    </row>
    <row r="267">
      <c r="A267" s="7"/>
      <c r="B267" s="27"/>
      <c r="E267" s="27"/>
    </row>
    <row r="269">
      <c r="A269" s="37"/>
      <c r="B269" s="34"/>
      <c r="C269" s="34"/>
      <c r="D269" s="34"/>
      <c r="E269" s="34"/>
      <c r="F269" s="34"/>
      <c r="G269" s="34"/>
      <c r="H269" s="34"/>
      <c r="I269" s="34"/>
    </row>
    <row r="273">
      <c r="A273" s="7"/>
      <c r="B273" s="27"/>
      <c r="C273" s="27"/>
      <c r="D273" s="27"/>
      <c r="E273" s="27"/>
      <c r="F273" s="27"/>
      <c r="G273" s="27"/>
      <c r="H273" s="27"/>
      <c r="I273" s="27"/>
    </row>
    <row r="279">
      <c r="B279" s="34"/>
      <c r="E279" s="34"/>
    </row>
    <row r="456">
      <c r="B456" s="27"/>
      <c r="E456" s="27"/>
    </row>
  </sheetData>
  <autoFilter ref="$A$1:$D$179"/>
  <conditionalFormatting sqref="H3:H7 I4:I7 J5:J7 K6:K7 L7">
    <cfRule type="colorScale" priority="1">
      <colorScale>
        <cfvo type="min"/>
        <cfvo type="max"/>
        <color rgb="FFFFFFFF"/>
        <color rgb="FF6D9EEB"/>
      </colorScale>
    </cfRule>
  </conditionalFormatting>
  <conditionalFormatting sqref="N2:R6">
    <cfRule type="colorScale" priority="2">
      <colorScale>
        <cfvo type="min"/>
        <cfvo type="max"/>
        <color rgb="FFFFFFFF"/>
        <color rgb="FF6D9EEB"/>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6.75"/>
    <col customWidth="1" min="2" max="2" width="20.38"/>
    <col customWidth="1" min="5" max="5" width="14.25"/>
    <col customWidth="1" min="8" max="8" width="26.75"/>
    <col customWidth="1" min="9" max="9" width="7.13"/>
  </cols>
  <sheetData>
    <row r="2"/>
    <row r="3">
      <c r="H3" s="18" t="s">
        <v>118</v>
      </c>
    </row>
    <row r="4">
      <c r="H4" s="51" t="s">
        <v>15</v>
      </c>
      <c r="I4" s="52" t="s">
        <v>120</v>
      </c>
    </row>
    <row r="5">
      <c r="H5" s="12" t="s">
        <v>23</v>
      </c>
      <c r="I5" s="12">
        <v>106.0</v>
      </c>
    </row>
    <row r="6">
      <c r="H6" s="12" t="s">
        <v>26</v>
      </c>
      <c r="I6" s="12">
        <v>100.0</v>
      </c>
    </row>
    <row r="7">
      <c r="H7" s="12" t="s">
        <v>28</v>
      </c>
      <c r="I7" s="12">
        <v>97.0</v>
      </c>
    </row>
    <row r="8">
      <c r="H8" s="12" t="s">
        <v>125</v>
      </c>
      <c r="I8" s="12">
        <v>89.0</v>
      </c>
    </row>
    <row r="9">
      <c r="H9" s="12" t="s">
        <v>127</v>
      </c>
      <c r="I9" s="12">
        <v>75.0</v>
      </c>
    </row>
    <row r="10">
      <c r="H10" s="12" t="s">
        <v>129</v>
      </c>
      <c r="I10" s="12">
        <v>67.0</v>
      </c>
    </row>
    <row r="11">
      <c r="H11" s="12" t="s">
        <v>131</v>
      </c>
      <c r="I11" s="12">
        <v>67.0</v>
      </c>
    </row>
    <row r="12">
      <c r="H12" s="12" t="s">
        <v>37</v>
      </c>
      <c r="I12" s="12">
        <v>57.0</v>
      </c>
    </row>
    <row r="13">
      <c r="H13" s="12" t="s">
        <v>133</v>
      </c>
      <c r="I13" s="12">
        <v>52.0</v>
      </c>
    </row>
    <row r="14"/>
    <row r="15">
      <c r="H15" s="18" t="s">
        <v>135</v>
      </c>
    </row>
    <row r="16">
      <c r="H16" s="51" t="s">
        <v>15</v>
      </c>
      <c r="I16" s="52" t="s">
        <v>120</v>
      </c>
    </row>
    <row r="17">
      <c r="H17" s="12" t="s">
        <v>23</v>
      </c>
      <c r="I17" s="12">
        <v>279.0</v>
      </c>
    </row>
    <row r="18">
      <c r="H18" s="12" t="s">
        <v>28</v>
      </c>
      <c r="I18" s="12">
        <v>248.0</v>
      </c>
    </row>
    <row r="19">
      <c r="H19" s="12" t="s">
        <v>37</v>
      </c>
      <c r="I19" s="12">
        <v>136.0</v>
      </c>
    </row>
    <row r="20">
      <c r="H20" s="12" t="s">
        <v>140</v>
      </c>
      <c r="I20" s="12">
        <v>70.0</v>
      </c>
    </row>
    <row r="21">
      <c r="H21" s="12" t="s">
        <v>138</v>
      </c>
      <c r="I21" s="12">
        <v>47.0</v>
      </c>
    </row>
    <row r="22">
      <c r="H22" s="12" t="s">
        <v>124</v>
      </c>
      <c r="I22" s="12">
        <v>31.0</v>
      </c>
    </row>
    <row r="23">
      <c r="H23" s="12" t="s">
        <v>121</v>
      </c>
      <c r="I23" s="12">
        <v>25.0</v>
      </c>
    </row>
    <row r="24">
      <c r="H24" s="12" t="s">
        <v>26</v>
      </c>
      <c r="I24" s="12">
        <v>25.0</v>
      </c>
    </row>
    <row r="25">
      <c r="H25" s="12" t="s">
        <v>136</v>
      </c>
      <c r="I25" s="12">
        <v>25.0</v>
      </c>
    </row>
    <row r="26"/>
    <row r="27"/>
    <row r="28"/>
    <row r="29"/>
    <row r="30"/>
    <row r="31"/>
    <row r="32"/>
    <row r="33"/>
    <row r="34"/>
    <row r="35"/>
    <row r="36"/>
    <row r="37"/>
    <row r="38"/>
    <row r="39"/>
    <row r="40"/>
    <row r="41"/>
    <row r="42"/>
    <row r="43"/>
    <row r="44"/>
    <row r="45"/>
    <row r="46"/>
    <row r="47"/>
    <row r="48"/>
    <row r="49"/>
    <row r="50"/>
    <row r="51"/>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6" max="6" width="26.63"/>
    <col customWidth="1" min="7" max="7" width="11.25"/>
    <col customWidth="1" min="8" max="8" width="8.25"/>
    <col customWidth="1" min="9" max="9" width="11.25"/>
    <col customWidth="1" min="10" max="10" width="19.88"/>
  </cols>
  <sheetData>
    <row r="1">
      <c r="A1" s="7" t="s">
        <v>15</v>
      </c>
      <c r="B1" s="7" t="s">
        <v>165</v>
      </c>
      <c r="C1" s="7" t="s">
        <v>54</v>
      </c>
      <c r="D1" s="7" t="s">
        <v>51</v>
      </c>
      <c r="E1" s="7" t="s">
        <v>52</v>
      </c>
      <c r="F1" s="7" t="s">
        <v>166</v>
      </c>
      <c r="G1" s="53" t="s">
        <v>167</v>
      </c>
      <c r="H1" s="54" t="s">
        <v>168</v>
      </c>
      <c r="I1" s="54" t="s">
        <v>169</v>
      </c>
      <c r="J1" s="55" t="s">
        <v>25</v>
      </c>
      <c r="K1" s="7" t="s">
        <v>170</v>
      </c>
    </row>
    <row r="2">
      <c r="A2" s="56" t="s">
        <v>131</v>
      </c>
      <c r="B2" s="54">
        <v>105000.0</v>
      </c>
      <c r="C2" s="7">
        <v>3.0</v>
      </c>
      <c r="D2" s="7">
        <v>2.0</v>
      </c>
      <c r="E2" s="7">
        <v>2.0</v>
      </c>
      <c r="F2" s="7" t="s">
        <v>171</v>
      </c>
      <c r="G2" s="7" t="s">
        <v>172</v>
      </c>
      <c r="H2" s="54">
        <v>2.0</v>
      </c>
      <c r="I2" s="54">
        <v>720.0</v>
      </c>
      <c r="J2" s="55" t="s">
        <v>27</v>
      </c>
      <c r="K2" t="str">
        <f>if(and(B2&gt;='Desc Stats'!$C$56,B2&lt;='Desc Stats'!$C$57),"Affordable",if(AND(B2&gt;='Desc Stats'!$C$58,B2&lt;='Desc Stats'!$C$59),"Luxury","None"))</f>
        <v>None</v>
      </c>
      <c r="M2" s="54"/>
    </row>
    <row r="3">
      <c r="A3" s="56" t="s">
        <v>125</v>
      </c>
      <c r="B3" s="54">
        <v>130000.0</v>
      </c>
      <c r="C3" s="7">
        <v>3.0</v>
      </c>
      <c r="D3" s="7">
        <v>2.0</v>
      </c>
      <c r="E3" s="7">
        <v>2.0</v>
      </c>
      <c r="F3" s="7" t="s">
        <v>171</v>
      </c>
      <c r="G3" s="7" t="s">
        <v>172</v>
      </c>
      <c r="H3" s="54">
        <v>2.0</v>
      </c>
      <c r="I3" s="54">
        <v>650.0</v>
      </c>
      <c r="J3" s="55" t="s">
        <v>27</v>
      </c>
      <c r="K3" t="str">
        <f>if(and(B3&gt;='Desc Stats'!$C$56,B3&lt;='Desc Stats'!$C$57),"Affordable",if(AND(B3&gt;='Desc Stats'!$C$58,B3&lt;='Desc Stats'!$C$59),"Luxury","None"))</f>
        <v>None</v>
      </c>
      <c r="M3" s="54"/>
    </row>
    <row r="4">
      <c r="A4" s="56" t="s">
        <v>173</v>
      </c>
      <c r="B4" s="54">
        <v>130000.0</v>
      </c>
      <c r="C4" s="7">
        <v>2.0</v>
      </c>
      <c r="D4" s="7">
        <v>1.0</v>
      </c>
      <c r="E4" s="7">
        <v>1.0</v>
      </c>
      <c r="F4" s="7" t="s">
        <v>174</v>
      </c>
      <c r="G4" s="7" t="s">
        <v>172</v>
      </c>
      <c r="H4" s="54">
        <v>2.0</v>
      </c>
      <c r="I4" s="54">
        <v>550.0</v>
      </c>
      <c r="J4" s="55" t="s">
        <v>27</v>
      </c>
      <c r="K4" t="str">
        <f>if(and(B4&gt;='Desc Stats'!$C$56,B4&lt;='Desc Stats'!$C$57),"Affordable",if(AND(B4&gt;='Desc Stats'!$C$58,B4&lt;='Desc Stats'!$C$59),"Luxury","None"))</f>
        <v>None</v>
      </c>
      <c r="M4" s="54"/>
    </row>
    <row r="5">
      <c r="A5" s="56" t="s">
        <v>144</v>
      </c>
      <c r="B5" s="54">
        <v>130000.0</v>
      </c>
      <c r="C5" s="7">
        <v>2.0</v>
      </c>
      <c r="D5" s="7">
        <v>1.0</v>
      </c>
      <c r="E5" s="7">
        <v>1.0</v>
      </c>
      <c r="F5" s="7" t="s">
        <v>174</v>
      </c>
      <c r="G5" s="7" t="s">
        <v>172</v>
      </c>
      <c r="H5" s="54">
        <v>2.0</v>
      </c>
      <c r="I5" s="54">
        <v>568.0</v>
      </c>
      <c r="J5" t="s">
        <v>27</v>
      </c>
      <c r="K5" t="str">
        <f>if(and(B5&gt;='Desc Stats'!$C$56,B5&lt;='Desc Stats'!$C$57),"Affordable",if(AND(B5&gt;='Desc Stats'!$C$58,B5&lt;='Desc Stats'!$C$59),"Luxury","None"))</f>
        <v>None</v>
      </c>
      <c r="M5" s="54"/>
    </row>
    <row r="6">
      <c r="A6" s="56" t="s">
        <v>173</v>
      </c>
      <c r="B6" s="54">
        <v>138000.0</v>
      </c>
      <c r="C6" s="7">
        <v>2.0</v>
      </c>
      <c r="D6" s="7">
        <v>1.0</v>
      </c>
      <c r="E6" s="7">
        <v>3.0</v>
      </c>
      <c r="F6" s="7" t="s">
        <v>174</v>
      </c>
      <c r="G6" s="7" t="s">
        <v>172</v>
      </c>
      <c r="H6" s="54">
        <v>2.0</v>
      </c>
      <c r="I6" s="54">
        <v>540.0</v>
      </c>
      <c r="J6" s="55" t="s">
        <v>27</v>
      </c>
      <c r="K6" t="str">
        <f>if(and(B6&gt;='Desc Stats'!$C$56,B6&lt;='Desc Stats'!$C$57),"Affordable",if(AND(B6&gt;='Desc Stats'!$C$58,B6&lt;='Desc Stats'!$C$59),"Luxury","None"))</f>
        <v>None</v>
      </c>
    </row>
    <row r="7">
      <c r="A7" s="56" t="s">
        <v>125</v>
      </c>
      <c r="B7" s="54">
        <v>158000.0</v>
      </c>
      <c r="C7" s="7">
        <v>3.0</v>
      </c>
      <c r="D7" s="7">
        <v>2.0</v>
      </c>
      <c r="E7" s="7">
        <v>4.0</v>
      </c>
      <c r="F7" s="7" t="s">
        <v>174</v>
      </c>
      <c r="G7" s="7" t="s">
        <v>172</v>
      </c>
      <c r="H7" s="54">
        <v>2.0</v>
      </c>
      <c r="I7" s="54">
        <v>650.0</v>
      </c>
      <c r="J7" s="55" t="s">
        <v>175</v>
      </c>
      <c r="K7" t="str">
        <f>if(and(B7&gt;='Desc Stats'!$C$56,B7&lt;='Desc Stats'!$C$57),"Affordable",if(AND(B7&gt;='Desc Stats'!$C$58,B7&lt;='Desc Stats'!$C$59),"Luxury","None"))</f>
        <v>None</v>
      </c>
    </row>
    <row r="8">
      <c r="A8" s="56" t="s">
        <v>125</v>
      </c>
      <c r="B8" s="54">
        <v>170000.0</v>
      </c>
      <c r="C8" s="7">
        <v>2.0</v>
      </c>
      <c r="D8" s="7">
        <v>1.0</v>
      </c>
      <c r="E8" s="7">
        <v>2.0</v>
      </c>
      <c r="F8" s="7" t="s">
        <v>174</v>
      </c>
      <c r="G8" s="7" t="s">
        <v>172</v>
      </c>
      <c r="H8" s="54">
        <v>2.0</v>
      </c>
      <c r="I8" s="54">
        <v>560.0</v>
      </c>
      <c r="J8" t="s">
        <v>27</v>
      </c>
      <c r="K8" t="str">
        <f>if(and(B8&gt;='Desc Stats'!$C$56,B8&lt;='Desc Stats'!$C$57),"Affordable",if(AND(B8&gt;='Desc Stats'!$C$58,B8&lt;='Desc Stats'!$C$59),"Luxury","None"))</f>
        <v>None</v>
      </c>
    </row>
    <row r="9">
      <c r="A9" s="56" t="s">
        <v>125</v>
      </c>
      <c r="B9" s="54">
        <v>170000.0</v>
      </c>
      <c r="C9" s="7">
        <v>2.0</v>
      </c>
      <c r="D9" s="7">
        <v>1.0</v>
      </c>
      <c r="E9" s="7">
        <v>2.0</v>
      </c>
      <c r="F9" s="7" t="s">
        <v>174</v>
      </c>
      <c r="G9" s="7" t="s">
        <v>172</v>
      </c>
      <c r="H9" s="54">
        <v>2.0</v>
      </c>
      <c r="I9" s="54">
        <v>560.0</v>
      </c>
      <c r="J9" s="55" t="s">
        <v>27</v>
      </c>
      <c r="K9" t="str">
        <f>if(and(B9&gt;='Desc Stats'!$C$56,B9&lt;='Desc Stats'!$C$57),"Affordable",if(AND(B9&gt;='Desc Stats'!$C$58,B9&lt;='Desc Stats'!$C$59),"Luxury","None"))</f>
        <v>None</v>
      </c>
    </row>
    <row r="10">
      <c r="A10" s="56" t="s">
        <v>176</v>
      </c>
      <c r="B10" s="54">
        <v>170000.0</v>
      </c>
      <c r="C10" s="7">
        <v>3.0</v>
      </c>
      <c r="D10" s="7">
        <v>2.0</v>
      </c>
      <c r="E10" s="7">
        <v>2.0</v>
      </c>
      <c r="F10" s="7" t="s">
        <v>171</v>
      </c>
      <c r="G10" s="7" t="s">
        <v>172</v>
      </c>
      <c r="H10" s="54">
        <v>2.0</v>
      </c>
      <c r="I10" s="54">
        <v>783.0</v>
      </c>
      <c r="J10" s="55" t="s">
        <v>175</v>
      </c>
      <c r="K10" t="str">
        <f>if(and(B10&gt;='Desc Stats'!$C$56,B10&lt;='Desc Stats'!$C$57),"Affordable",if(AND(B10&gt;='Desc Stats'!$C$58,B10&lt;='Desc Stats'!$C$59),"Luxury","None"))</f>
        <v>None</v>
      </c>
    </row>
    <row r="11">
      <c r="A11" s="56" t="s">
        <v>177</v>
      </c>
      <c r="B11" s="54">
        <v>180000.0</v>
      </c>
      <c r="C11" s="7">
        <v>2.0</v>
      </c>
      <c r="D11" s="7">
        <v>2.0</v>
      </c>
      <c r="E11" s="7">
        <v>4.0</v>
      </c>
      <c r="F11" s="7" t="s">
        <v>174</v>
      </c>
      <c r="G11" s="7" t="s">
        <v>172</v>
      </c>
      <c r="H11" s="54">
        <v>2.0</v>
      </c>
      <c r="I11" s="54">
        <v>657.0</v>
      </c>
      <c r="J11" t="s">
        <v>27</v>
      </c>
      <c r="K11" t="str">
        <f>if(and(B11&gt;='Desc Stats'!$C$56,B11&lt;='Desc Stats'!$C$57),"Affordable",if(AND(B11&gt;='Desc Stats'!$C$58,B11&lt;='Desc Stats'!$C$59),"Luxury","None"))</f>
        <v>None</v>
      </c>
    </row>
    <row r="12">
      <c r="A12" s="56" t="s">
        <v>178</v>
      </c>
      <c r="B12" s="54">
        <v>192000.0</v>
      </c>
      <c r="C12" s="7">
        <v>3.0</v>
      </c>
      <c r="D12" s="7">
        <v>2.0</v>
      </c>
      <c r="E12" s="7">
        <v>1.0</v>
      </c>
      <c r="F12" s="7" t="s">
        <v>171</v>
      </c>
      <c r="G12" s="7" t="s">
        <v>172</v>
      </c>
      <c r="H12" s="54">
        <v>2.0</v>
      </c>
      <c r="I12" s="54">
        <v>720.0</v>
      </c>
      <c r="J12" s="55" t="s">
        <v>27</v>
      </c>
      <c r="K12" t="str">
        <f>if(and(B12&gt;='Desc Stats'!$C$56,B12&lt;='Desc Stats'!$C$57),"Affordable",if(AND(B12&gt;='Desc Stats'!$C$58,B12&lt;='Desc Stats'!$C$59),"Luxury","None"))</f>
        <v>None</v>
      </c>
    </row>
    <row r="13">
      <c r="A13" s="56" t="s">
        <v>131</v>
      </c>
      <c r="B13" s="54">
        <v>200000.0</v>
      </c>
      <c r="C13" s="7">
        <v>3.0</v>
      </c>
      <c r="D13" s="7">
        <v>2.0</v>
      </c>
      <c r="E13" s="7">
        <v>5.0</v>
      </c>
      <c r="F13" s="7" t="s">
        <v>171</v>
      </c>
      <c r="G13" s="7" t="s">
        <v>172</v>
      </c>
      <c r="H13" s="54">
        <v>2.0</v>
      </c>
      <c r="I13" s="54">
        <v>650.0</v>
      </c>
      <c r="J13" s="55" t="s">
        <v>27</v>
      </c>
      <c r="K13" t="str">
        <f>if(and(B13&gt;='Desc Stats'!$C$56,B13&lt;='Desc Stats'!$C$57),"Affordable",if(AND(B13&gt;='Desc Stats'!$C$58,B13&lt;='Desc Stats'!$C$59),"Luxury","None"))</f>
        <v>None</v>
      </c>
    </row>
    <row r="14">
      <c r="A14" s="56" t="s">
        <v>156</v>
      </c>
      <c r="B14" s="54">
        <v>200000.0</v>
      </c>
      <c r="C14" s="7">
        <v>3.0</v>
      </c>
      <c r="D14" s="7">
        <v>1.0</v>
      </c>
      <c r="E14" s="7">
        <v>4.0</v>
      </c>
      <c r="F14" s="7" t="s">
        <v>171</v>
      </c>
      <c r="G14" s="7" t="s">
        <v>172</v>
      </c>
      <c r="H14" s="54">
        <v>2.0</v>
      </c>
      <c r="I14" s="54">
        <v>653.0</v>
      </c>
      <c r="J14" s="55" t="s">
        <v>27</v>
      </c>
      <c r="K14" t="str">
        <f>if(and(B14&gt;='Desc Stats'!$C$56,B14&lt;='Desc Stats'!$C$57),"Affordable",if(AND(B14&gt;='Desc Stats'!$C$58,B14&lt;='Desc Stats'!$C$59),"Luxury","None"))</f>
        <v>None</v>
      </c>
    </row>
    <row r="15">
      <c r="A15" s="56" t="s">
        <v>157</v>
      </c>
      <c r="B15" s="54">
        <v>220000.0</v>
      </c>
      <c r="C15" s="7">
        <v>2.0</v>
      </c>
      <c r="D15" s="7">
        <v>1.0</v>
      </c>
      <c r="E15" s="7">
        <v>2.0</v>
      </c>
      <c r="F15" s="7" t="s">
        <v>171</v>
      </c>
      <c r="G15" s="7" t="s">
        <v>172</v>
      </c>
      <c r="H15" s="54">
        <v>2.0</v>
      </c>
      <c r="I15" s="54">
        <v>646.0</v>
      </c>
      <c r="J15" s="55" t="s">
        <v>27</v>
      </c>
      <c r="K15" t="str">
        <f>if(and(B15&gt;='Desc Stats'!$C$56,B15&lt;='Desc Stats'!$C$57),"Affordable",if(AND(B15&gt;='Desc Stats'!$C$58,B15&lt;='Desc Stats'!$C$59),"Luxury","None"))</f>
        <v>None</v>
      </c>
    </row>
    <row r="16">
      <c r="A16" s="56" t="s">
        <v>125</v>
      </c>
      <c r="B16" s="54">
        <v>229000.0</v>
      </c>
      <c r="C16" s="7">
        <v>3.0</v>
      </c>
      <c r="D16" s="7">
        <v>2.0</v>
      </c>
      <c r="E16" s="7">
        <v>4.0</v>
      </c>
      <c r="F16" s="7" t="s">
        <v>171</v>
      </c>
      <c r="G16" s="7" t="s">
        <v>172</v>
      </c>
      <c r="H16" s="54">
        <v>2.0</v>
      </c>
      <c r="I16" s="54">
        <v>780.0</v>
      </c>
      <c r="J16" s="55" t="s">
        <v>27</v>
      </c>
      <c r="K16" t="str">
        <f>if(and(B16&gt;='Desc Stats'!$C$56,B16&lt;='Desc Stats'!$C$57),"Affordable",if(AND(B16&gt;='Desc Stats'!$C$58,B16&lt;='Desc Stats'!$C$59),"Luxury","None"))</f>
        <v>None</v>
      </c>
    </row>
    <row r="17">
      <c r="A17" s="56" t="s">
        <v>125</v>
      </c>
      <c r="B17" s="54">
        <v>229000.0</v>
      </c>
      <c r="C17" s="7">
        <v>3.0</v>
      </c>
      <c r="D17" s="7">
        <v>2.0</v>
      </c>
      <c r="E17" s="7">
        <v>2.0</v>
      </c>
      <c r="F17" s="7" t="s">
        <v>171</v>
      </c>
      <c r="G17" s="7" t="s">
        <v>172</v>
      </c>
      <c r="H17" s="54">
        <v>2.0</v>
      </c>
      <c r="I17" s="54">
        <v>780.0</v>
      </c>
      <c r="J17" s="55" t="s">
        <v>27</v>
      </c>
      <c r="K17" t="str">
        <f>if(and(B17&gt;='Desc Stats'!$C$56,B17&lt;='Desc Stats'!$C$57),"Affordable",if(AND(B17&gt;='Desc Stats'!$C$58,B17&lt;='Desc Stats'!$C$59),"Luxury","None"))</f>
        <v>None</v>
      </c>
    </row>
    <row r="18">
      <c r="A18" s="56" t="s">
        <v>156</v>
      </c>
      <c r="B18" s="54">
        <v>230000.0</v>
      </c>
      <c r="C18" s="7">
        <v>3.0</v>
      </c>
      <c r="D18" s="7">
        <v>2.0</v>
      </c>
      <c r="E18" s="7">
        <v>2.0</v>
      </c>
      <c r="F18" s="7" t="s">
        <v>24</v>
      </c>
      <c r="G18" s="7" t="s">
        <v>172</v>
      </c>
      <c r="H18" s="54">
        <v>2.0</v>
      </c>
      <c r="I18" s="54">
        <v>832.0</v>
      </c>
      <c r="J18" s="55" t="s">
        <v>27</v>
      </c>
      <c r="K18" t="str">
        <f>if(and(B18&gt;='Desc Stats'!$C$56,B18&lt;='Desc Stats'!$C$57),"Affordable",if(AND(B18&gt;='Desc Stats'!$C$58,B18&lt;='Desc Stats'!$C$59),"Luxury","None"))</f>
        <v>None</v>
      </c>
    </row>
    <row r="19">
      <c r="A19" s="56" t="s">
        <v>156</v>
      </c>
      <c r="B19" s="54">
        <v>240000.0</v>
      </c>
      <c r="C19" s="7">
        <v>3.0</v>
      </c>
      <c r="D19" s="7">
        <v>2.0</v>
      </c>
      <c r="E19" s="7">
        <v>2.0</v>
      </c>
      <c r="F19" s="7" t="s">
        <v>24</v>
      </c>
      <c r="G19" s="7" t="s">
        <v>172</v>
      </c>
      <c r="H19" s="54">
        <v>2.0</v>
      </c>
      <c r="I19" s="54">
        <v>850.0</v>
      </c>
      <c r="J19" t="s">
        <v>27</v>
      </c>
      <c r="K19" t="str">
        <f>if(and(B19&gt;='Desc Stats'!$C$56,B19&lt;='Desc Stats'!$C$57),"Affordable",if(AND(B19&gt;='Desc Stats'!$C$58,B19&lt;='Desc Stats'!$C$59),"Luxury","None"))</f>
        <v>None</v>
      </c>
    </row>
    <row r="20">
      <c r="A20" s="56" t="s">
        <v>156</v>
      </c>
      <c r="B20" s="54">
        <v>240000.0</v>
      </c>
      <c r="C20" s="7">
        <v>3.0</v>
      </c>
      <c r="D20" s="7">
        <v>1.0</v>
      </c>
      <c r="E20" s="7">
        <v>2.0</v>
      </c>
      <c r="F20" s="7" t="s">
        <v>171</v>
      </c>
      <c r="G20" s="7" t="s">
        <v>172</v>
      </c>
      <c r="H20" s="54">
        <v>2.0</v>
      </c>
      <c r="I20" s="54">
        <v>653.0</v>
      </c>
      <c r="J20" s="55" t="s">
        <v>27</v>
      </c>
      <c r="K20" t="str">
        <f>if(and(B20&gt;='Desc Stats'!$C$56,B20&lt;='Desc Stats'!$C$57),"Affordable",if(AND(B20&gt;='Desc Stats'!$C$58,B20&lt;='Desc Stats'!$C$59),"Luxury","None"))</f>
        <v>None</v>
      </c>
    </row>
    <row r="21">
      <c r="A21" s="56" t="s">
        <v>156</v>
      </c>
      <c r="B21" s="54">
        <v>248000.0</v>
      </c>
      <c r="C21" s="7">
        <v>3.0</v>
      </c>
      <c r="D21" s="7">
        <v>2.0</v>
      </c>
      <c r="E21" s="7">
        <v>2.0</v>
      </c>
      <c r="F21" s="7" t="s">
        <v>24</v>
      </c>
      <c r="G21" s="7" t="s">
        <v>172</v>
      </c>
      <c r="H21" s="54">
        <v>2.0</v>
      </c>
      <c r="I21" s="54">
        <v>850.0</v>
      </c>
      <c r="J21" s="55" t="s">
        <v>27</v>
      </c>
      <c r="K21" t="str">
        <f>if(and(B21&gt;='Desc Stats'!$C$56,B21&lt;='Desc Stats'!$C$57),"Affordable",if(AND(B21&gt;='Desc Stats'!$C$58,B21&lt;='Desc Stats'!$C$59),"Luxury","None"))</f>
        <v>None</v>
      </c>
    </row>
    <row r="22">
      <c r="A22" s="56" t="s">
        <v>156</v>
      </c>
      <c r="B22" s="54">
        <v>248000.0</v>
      </c>
      <c r="C22" s="7">
        <v>3.0</v>
      </c>
      <c r="D22" s="7">
        <v>2.0</v>
      </c>
      <c r="E22" s="7">
        <v>2.0</v>
      </c>
      <c r="F22" s="7" t="s">
        <v>24</v>
      </c>
      <c r="G22" s="7" t="s">
        <v>172</v>
      </c>
      <c r="H22" s="54">
        <v>2.0</v>
      </c>
      <c r="I22" s="54">
        <v>845.0</v>
      </c>
      <c r="J22" s="55" t="s">
        <v>27</v>
      </c>
      <c r="K22" t="str">
        <f>if(and(B22&gt;='Desc Stats'!$C$56,B22&lt;='Desc Stats'!$C$57),"Affordable",if(AND(B22&gt;='Desc Stats'!$C$58,B22&lt;='Desc Stats'!$C$59),"Luxury","None"))</f>
        <v>None</v>
      </c>
    </row>
    <row r="23">
      <c r="A23" s="56" t="s">
        <v>125</v>
      </c>
      <c r="B23" s="54">
        <v>250000.0</v>
      </c>
      <c r="C23" s="7">
        <v>3.0</v>
      </c>
      <c r="D23" s="7">
        <v>2.0</v>
      </c>
      <c r="E23" s="7">
        <v>2.0</v>
      </c>
      <c r="F23" s="7" t="s">
        <v>171</v>
      </c>
      <c r="G23" s="7" t="s">
        <v>172</v>
      </c>
      <c r="H23" s="54">
        <v>2.0</v>
      </c>
      <c r="I23" s="54">
        <v>850.0</v>
      </c>
      <c r="J23" s="55" t="s">
        <v>175</v>
      </c>
      <c r="K23" t="str">
        <f>if(and(B23&gt;='Desc Stats'!$C$56,B23&lt;='Desc Stats'!$C$57),"Affordable",if(AND(B23&gt;='Desc Stats'!$C$58,B23&lt;='Desc Stats'!$C$59),"Luxury","None"))</f>
        <v>None</v>
      </c>
    </row>
    <row r="24">
      <c r="A24" s="56" t="s">
        <v>148</v>
      </c>
      <c r="B24" s="54">
        <v>250000.0</v>
      </c>
      <c r="C24" s="7">
        <v>3.0</v>
      </c>
      <c r="D24" s="7">
        <v>2.0</v>
      </c>
      <c r="E24" s="7">
        <v>2.0</v>
      </c>
      <c r="F24" s="7" t="s">
        <v>174</v>
      </c>
      <c r="G24" s="7" t="s">
        <v>172</v>
      </c>
      <c r="H24" s="54">
        <v>2.0</v>
      </c>
      <c r="I24" s="54">
        <v>871.0</v>
      </c>
      <c r="J24" s="55" t="s">
        <v>27</v>
      </c>
      <c r="K24" t="str">
        <f>if(and(B24&gt;='Desc Stats'!$C$56,B24&lt;='Desc Stats'!$C$57),"Affordable",if(AND(B24&gt;='Desc Stats'!$C$58,B24&lt;='Desc Stats'!$C$59),"Luxury","None"))</f>
        <v>None</v>
      </c>
    </row>
    <row r="25">
      <c r="A25" s="56" t="s">
        <v>152</v>
      </c>
      <c r="B25" s="54">
        <v>250000.0</v>
      </c>
      <c r="C25" s="7">
        <v>3.0</v>
      </c>
      <c r="D25" s="7">
        <v>2.0</v>
      </c>
      <c r="E25" s="7">
        <v>2.0</v>
      </c>
      <c r="F25" s="7" t="s">
        <v>24</v>
      </c>
      <c r="G25" s="7" t="s">
        <v>172</v>
      </c>
      <c r="H25" s="54">
        <v>2.0</v>
      </c>
      <c r="I25" s="54">
        <v>650.0</v>
      </c>
      <c r="J25" s="55" t="s">
        <v>27</v>
      </c>
      <c r="K25" t="str">
        <f>if(and(B25&gt;='Desc Stats'!$C$56,B25&lt;='Desc Stats'!$C$57),"Affordable",if(AND(B25&gt;='Desc Stats'!$C$58,B25&lt;='Desc Stats'!$C$59),"Luxury","None"))</f>
        <v>None</v>
      </c>
    </row>
    <row r="26">
      <c r="A26" s="56" t="s">
        <v>173</v>
      </c>
      <c r="B26" s="54">
        <v>263000.0</v>
      </c>
      <c r="C26" s="7">
        <v>3.0</v>
      </c>
      <c r="D26" s="7">
        <v>2.0</v>
      </c>
      <c r="E26" s="7">
        <v>1.0</v>
      </c>
      <c r="F26" s="7" t="s">
        <v>171</v>
      </c>
      <c r="G26" s="7" t="s">
        <v>172</v>
      </c>
      <c r="H26" s="54">
        <v>2.0</v>
      </c>
      <c r="I26" s="54">
        <v>831.0</v>
      </c>
      <c r="J26" s="55" t="s">
        <v>27</v>
      </c>
      <c r="K26" t="str">
        <f>if(and(B26&gt;='Desc Stats'!$C$56,B26&lt;='Desc Stats'!$C$57),"Affordable",if(AND(B26&gt;='Desc Stats'!$C$58,B26&lt;='Desc Stats'!$C$59),"Luxury","None"))</f>
        <v>None</v>
      </c>
    </row>
    <row r="27">
      <c r="A27" s="56" t="s">
        <v>125</v>
      </c>
      <c r="B27" s="54">
        <v>265000.0</v>
      </c>
      <c r="C27" s="7">
        <v>3.0</v>
      </c>
      <c r="D27" s="7">
        <v>2.0</v>
      </c>
      <c r="E27" s="7">
        <v>2.0</v>
      </c>
      <c r="F27" s="7" t="s">
        <v>24</v>
      </c>
      <c r="G27" s="7" t="s">
        <v>172</v>
      </c>
      <c r="H27" s="54">
        <v>2.0</v>
      </c>
      <c r="I27" s="54">
        <v>864.0</v>
      </c>
      <c r="J27" t="s">
        <v>27</v>
      </c>
      <c r="K27" t="str">
        <f>if(and(B27&gt;='Desc Stats'!$C$56,B27&lt;='Desc Stats'!$C$57),"Affordable",if(AND(B27&gt;='Desc Stats'!$C$58,B27&lt;='Desc Stats'!$C$59),"Luxury","None"))</f>
        <v>None</v>
      </c>
    </row>
    <row r="28">
      <c r="A28" s="56" t="s">
        <v>173</v>
      </c>
      <c r="B28" s="54">
        <v>265000.0</v>
      </c>
      <c r="C28" s="7">
        <v>3.0</v>
      </c>
      <c r="D28" s="7">
        <v>2.0</v>
      </c>
      <c r="E28" s="7">
        <v>1.0</v>
      </c>
      <c r="F28" s="7" t="s">
        <v>171</v>
      </c>
      <c r="G28" s="7" t="s">
        <v>172</v>
      </c>
      <c r="H28" s="54">
        <v>2.0</v>
      </c>
      <c r="I28" s="54">
        <v>830.0</v>
      </c>
      <c r="J28" s="55" t="s">
        <v>27</v>
      </c>
      <c r="K28" t="str">
        <f>if(and(B28&gt;='Desc Stats'!$C$56,B28&lt;='Desc Stats'!$C$57),"Affordable",if(AND(B28&gt;='Desc Stats'!$C$58,B28&lt;='Desc Stats'!$C$59),"Luxury","None"))</f>
        <v>None</v>
      </c>
    </row>
    <row r="29">
      <c r="A29" s="56" t="s">
        <v>173</v>
      </c>
      <c r="B29" s="54">
        <v>268000.0</v>
      </c>
      <c r="C29" s="7">
        <v>3.0</v>
      </c>
      <c r="D29" s="7">
        <v>2.0</v>
      </c>
      <c r="E29" s="7">
        <v>1.0</v>
      </c>
      <c r="F29" s="7" t="s">
        <v>171</v>
      </c>
      <c r="G29" s="7" t="s">
        <v>172</v>
      </c>
      <c r="H29" s="54">
        <v>2.0</v>
      </c>
      <c r="I29" s="54">
        <v>826.0</v>
      </c>
      <c r="J29" s="55" t="s">
        <v>27</v>
      </c>
      <c r="K29" t="str">
        <f>if(and(B29&gt;='Desc Stats'!$C$56,B29&lt;='Desc Stats'!$C$57),"Affordable",if(AND(B29&gt;='Desc Stats'!$C$58,B29&lt;='Desc Stats'!$C$59),"Luxury","None"))</f>
        <v>None</v>
      </c>
    </row>
    <row r="30">
      <c r="A30" s="56" t="s">
        <v>131</v>
      </c>
      <c r="B30" s="54">
        <v>268000.0</v>
      </c>
      <c r="C30" s="7">
        <v>3.0</v>
      </c>
      <c r="D30" s="7">
        <v>2.0</v>
      </c>
      <c r="E30" s="7">
        <v>2.0</v>
      </c>
      <c r="F30" s="7" t="s">
        <v>174</v>
      </c>
      <c r="G30" s="7" t="s">
        <v>172</v>
      </c>
      <c r="H30" s="54">
        <v>2.0</v>
      </c>
      <c r="I30" s="54">
        <v>861.0</v>
      </c>
      <c r="J30" s="55" t="s">
        <v>27</v>
      </c>
      <c r="K30" t="str">
        <f>if(and(B30&gt;='Desc Stats'!$C$56,B30&lt;='Desc Stats'!$C$57),"Affordable",if(AND(B30&gt;='Desc Stats'!$C$58,B30&lt;='Desc Stats'!$C$59),"Luxury","None"))</f>
        <v>None</v>
      </c>
    </row>
    <row r="31">
      <c r="A31" s="56" t="s">
        <v>151</v>
      </c>
      <c r="B31" s="54">
        <v>270000.0</v>
      </c>
      <c r="C31" s="7">
        <v>1.0</v>
      </c>
      <c r="D31" s="7">
        <v>1.0</v>
      </c>
      <c r="E31" s="7">
        <v>2.0</v>
      </c>
      <c r="F31" s="7" t="s">
        <v>24</v>
      </c>
      <c r="G31" s="7" t="s">
        <v>172</v>
      </c>
      <c r="H31" s="54">
        <v>2.0</v>
      </c>
      <c r="I31" s="54">
        <v>450.0</v>
      </c>
      <c r="J31" s="55" t="s">
        <v>27</v>
      </c>
      <c r="K31" t="str">
        <f>if(and(B31&gt;='Desc Stats'!$C$56,B31&lt;='Desc Stats'!$C$57),"Affordable",if(AND(B31&gt;='Desc Stats'!$C$58,B31&lt;='Desc Stats'!$C$59),"Luxury","None"))</f>
        <v>None</v>
      </c>
    </row>
    <row r="32">
      <c r="A32" s="56" t="s">
        <v>151</v>
      </c>
      <c r="B32" s="54">
        <v>270000.0</v>
      </c>
      <c r="C32" s="7">
        <v>1.0</v>
      </c>
      <c r="D32" s="7">
        <v>1.0</v>
      </c>
      <c r="E32" s="7">
        <v>2.0</v>
      </c>
      <c r="F32" s="7" t="s">
        <v>24</v>
      </c>
      <c r="G32" s="7" t="s">
        <v>172</v>
      </c>
      <c r="H32" s="54">
        <v>2.0</v>
      </c>
      <c r="I32" s="54">
        <v>450.0</v>
      </c>
      <c r="J32" s="55" t="s">
        <v>27</v>
      </c>
      <c r="K32" t="str">
        <f>if(and(B32&gt;='Desc Stats'!$C$56,B32&lt;='Desc Stats'!$C$57),"Affordable",if(AND(B32&gt;='Desc Stats'!$C$58,B32&lt;='Desc Stats'!$C$59),"Luxury","None"))</f>
        <v>None</v>
      </c>
    </row>
    <row r="33">
      <c r="A33" s="56" t="s">
        <v>152</v>
      </c>
      <c r="B33" s="54">
        <v>270000.0</v>
      </c>
      <c r="C33" s="7">
        <v>3.0</v>
      </c>
      <c r="D33" s="7">
        <v>2.0</v>
      </c>
      <c r="E33" s="7">
        <v>2.0</v>
      </c>
      <c r="F33" s="7" t="s">
        <v>174</v>
      </c>
      <c r="G33" s="7" t="s">
        <v>172</v>
      </c>
      <c r="H33" s="54">
        <v>2.0</v>
      </c>
      <c r="I33" s="54">
        <v>705.0</v>
      </c>
      <c r="J33" t="s">
        <v>27</v>
      </c>
      <c r="K33" t="str">
        <f>if(and(B33&gt;='Desc Stats'!$C$56,B33&lt;='Desc Stats'!$C$57),"Affordable",if(AND(B33&gt;='Desc Stats'!$C$58,B33&lt;='Desc Stats'!$C$59),"Luxury","None"))</f>
        <v>None</v>
      </c>
    </row>
    <row r="34">
      <c r="A34" s="56" t="s">
        <v>156</v>
      </c>
      <c r="B34" s="54">
        <v>270000.0</v>
      </c>
      <c r="C34" s="7">
        <v>2.0</v>
      </c>
      <c r="D34" s="7">
        <v>1.0</v>
      </c>
      <c r="E34" s="7">
        <v>2.0</v>
      </c>
      <c r="F34" s="7" t="s">
        <v>171</v>
      </c>
      <c r="G34" s="7" t="s">
        <v>172</v>
      </c>
      <c r="H34" s="54">
        <v>2.0</v>
      </c>
      <c r="I34" s="54">
        <v>600.0</v>
      </c>
      <c r="J34" t="s">
        <v>27</v>
      </c>
      <c r="K34" t="str">
        <f>if(and(B34&gt;='Desc Stats'!$C$56,B34&lt;='Desc Stats'!$C$57),"Affordable",if(AND(B34&gt;='Desc Stats'!$C$58,B34&lt;='Desc Stats'!$C$59),"Luxury","None"))</f>
        <v>None</v>
      </c>
    </row>
    <row r="35">
      <c r="A35" s="56" t="s">
        <v>151</v>
      </c>
      <c r="B35" s="54">
        <v>275000.0</v>
      </c>
      <c r="C35" s="7">
        <v>1.0</v>
      </c>
      <c r="D35" s="7">
        <v>1.0</v>
      </c>
      <c r="E35" s="7">
        <v>2.0</v>
      </c>
      <c r="F35" s="7" t="s">
        <v>24</v>
      </c>
      <c r="G35" s="7" t="s">
        <v>172</v>
      </c>
      <c r="H35" s="54">
        <v>2.0</v>
      </c>
      <c r="I35" s="54">
        <v>450.0</v>
      </c>
      <c r="J35" s="55" t="s">
        <v>27</v>
      </c>
      <c r="K35" t="str">
        <f>if(and(B35&gt;='Desc Stats'!$C$56,B35&lt;='Desc Stats'!$C$57),"Affordable",if(AND(B35&gt;='Desc Stats'!$C$58,B35&lt;='Desc Stats'!$C$59),"Luxury","None"))</f>
        <v>None</v>
      </c>
    </row>
    <row r="36">
      <c r="A36" s="56" t="s">
        <v>129</v>
      </c>
      <c r="B36" s="54">
        <v>275000.0</v>
      </c>
      <c r="C36" s="7">
        <v>3.0</v>
      </c>
      <c r="D36" s="7">
        <v>2.0</v>
      </c>
      <c r="E36" s="7">
        <v>2.0</v>
      </c>
      <c r="F36" s="7" t="s">
        <v>24</v>
      </c>
      <c r="G36" s="7" t="s">
        <v>172</v>
      </c>
      <c r="H36" s="54">
        <v>2.0</v>
      </c>
      <c r="I36" s="54">
        <v>973.0</v>
      </c>
      <c r="J36" s="55" t="s">
        <v>175</v>
      </c>
      <c r="K36" t="str">
        <f>if(and(B36&gt;='Desc Stats'!$C$56,B36&lt;='Desc Stats'!$C$57),"Affordable",if(AND(B36&gt;='Desc Stats'!$C$58,B36&lt;='Desc Stats'!$C$59),"Luxury","None"))</f>
        <v>None</v>
      </c>
    </row>
    <row r="37">
      <c r="A37" s="56" t="s">
        <v>125</v>
      </c>
      <c r="B37" s="54">
        <v>278000.0</v>
      </c>
      <c r="C37" s="7">
        <v>3.0</v>
      </c>
      <c r="D37" s="7">
        <v>2.0</v>
      </c>
      <c r="E37" s="7">
        <v>5.0</v>
      </c>
      <c r="F37" s="7" t="s">
        <v>171</v>
      </c>
      <c r="G37" s="7" t="s">
        <v>172</v>
      </c>
      <c r="H37" s="54">
        <v>2.0</v>
      </c>
      <c r="I37" s="54">
        <v>780.0</v>
      </c>
      <c r="J37" s="55" t="s">
        <v>27</v>
      </c>
      <c r="K37" t="str">
        <f>if(and(B37&gt;='Desc Stats'!$C$56,B37&lt;='Desc Stats'!$C$57),"Affordable",if(AND(B37&gt;='Desc Stats'!$C$58,B37&lt;='Desc Stats'!$C$59),"Luxury","None"))</f>
        <v>None</v>
      </c>
    </row>
    <row r="38">
      <c r="A38" s="56" t="s">
        <v>133</v>
      </c>
      <c r="B38" s="54">
        <v>278000.0</v>
      </c>
      <c r="C38" s="7">
        <v>3.0</v>
      </c>
      <c r="D38" s="7">
        <v>2.0</v>
      </c>
      <c r="E38" s="7">
        <v>2.0</v>
      </c>
      <c r="F38" s="7" t="s">
        <v>171</v>
      </c>
      <c r="G38" s="7" t="s">
        <v>172</v>
      </c>
      <c r="H38" s="54">
        <v>2.0</v>
      </c>
      <c r="I38" s="54">
        <v>805.0</v>
      </c>
      <c r="J38" s="55" t="s">
        <v>175</v>
      </c>
      <c r="K38" t="str">
        <f>if(and(B38&gt;='Desc Stats'!$C$56,B38&lt;='Desc Stats'!$C$57),"Affordable",if(AND(B38&gt;='Desc Stats'!$C$58,B38&lt;='Desc Stats'!$C$59),"Luxury","None"))</f>
        <v>None</v>
      </c>
    </row>
    <row r="39">
      <c r="A39" s="56" t="s">
        <v>125</v>
      </c>
      <c r="B39" s="54">
        <v>280000.0</v>
      </c>
      <c r="C39" s="7">
        <v>3.0</v>
      </c>
      <c r="D39" s="7">
        <v>2.0</v>
      </c>
      <c r="E39" s="7">
        <v>4.0</v>
      </c>
      <c r="F39" s="7" t="s">
        <v>171</v>
      </c>
      <c r="G39" s="7" t="s">
        <v>172</v>
      </c>
      <c r="H39" s="54">
        <v>2.0</v>
      </c>
      <c r="I39" s="54">
        <v>780.0</v>
      </c>
      <c r="J39" s="55" t="s">
        <v>27</v>
      </c>
      <c r="K39" t="str">
        <f>if(and(B39&gt;='Desc Stats'!$C$56,B39&lt;='Desc Stats'!$C$57),"Affordable",if(AND(B39&gt;='Desc Stats'!$C$58,B39&lt;='Desc Stats'!$C$59),"Luxury","None"))</f>
        <v>None</v>
      </c>
    </row>
    <row r="40">
      <c r="A40" s="56" t="s">
        <v>125</v>
      </c>
      <c r="B40" s="54">
        <v>280000.0</v>
      </c>
      <c r="C40" s="7">
        <v>3.0</v>
      </c>
      <c r="D40" s="7">
        <v>2.0</v>
      </c>
      <c r="E40" s="7">
        <v>3.0</v>
      </c>
      <c r="F40" s="7" t="s">
        <v>171</v>
      </c>
      <c r="G40" s="7" t="s">
        <v>172</v>
      </c>
      <c r="H40" s="54">
        <v>2.0</v>
      </c>
      <c r="I40" s="54">
        <v>750.0</v>
      </c>
      <c r="J40" s="55" t="s">
        <v>27</v>
      </c>
      <c r="K40" t="str">
        <f>if(and(B40&gt;='Desc Stats'!$C$56,B40&lt;='Desc Stats'!$C$57),"Affordable",if(AND(B40&gt;='Desc Stats'!$C$58,B40&lt;='Desc Stats'!$C$59),"Luxury","None"))</f>
        <v>None</v>
      </c>
    </row>
    <row r="41">
      <c r="A41" s="56" t="s">
        <v>125</v>
      </c>
      <c r="B41" s="54">
        <v>285000.0</v>
      </c>
      <c r="C41" s="7">
        <v>3.0</v>
      </c>
      <c r="D41" s="7">
        <v>2.0</v>
      </c>
      <c r="E41" s="7">
        <v>3.0</v>
      </c>
      <c r="F41" s="7" t="s">
        <v>171</v>
      </c>
      <c r="G41" s="7" t="s">
        <v>179</v>
      </c>
      <c r="H41" s="54">
        <v>1.0</v>
      </c>
      <c r="I41" s="54">
        <v>748.0</v>
      </c>
      <c r="J41" s="55" t="s">
        <v>27</v>
      </c>
      <c r="K41" t="str">
        <f>if(and(B41&gt;='Desc Stats'!$C$56,B41&lt;='Desc Stats'!$C$57),"Affordable",if(AND(B41&gt;='Desc Stats'!$C$58,B41&lt;='Desc Stats'!$C$59),"Luxury","None"))</f>
        <v>None</v>
      </c>
    </row>
    <row r="42">
      <c r="A42" s="56" t="s">
        <v>26</v>
      </c>
      <c r="B42" s="54">
        <v>288000.0</v>
      </c>
      <c r="C42" s="7">
        <v>2.0</v>
      </c>
      <c r="D42" s="7">
        <v>2.0</v>
      </c>
      <c r="E42" s="7">
        <v>2.0</v>
      </c>
      <c r="F42" s="7" t="s">
        <v>171</v>
      </c>
      <c r="G42" s="7" t="s">
        <v>172</v>
      </c>
      <c r="H42" s="54">
        <v>2.0</v>
      </c>
      <c r="I42" s="54">
        <v>726.0</v>
      </c>
      <c r="J42" s="55" t="s">
        <v>175</v>
      </c>
      <c r="K42" t="str">
        <f>if(and(B42&gt;='Desc Stats'!$C$56,B42&lt;='Desc Stats'!$C$57),"Affordable",if(AND(B42&gt;='Desc Stats'!$C$58,B42&lt;='Desc Stats'!$C$59),"Luxury","None"))</f>
        <v>None</v>
      </c>
    </row>
    <row r="43">
      <c r="A43" s="56" t="s">
        <v>26</v>
      </c>
      <c r="B43" s="54">
        <v>288000.0</v>
      </c>
      <c r="C43" s="7">
        <v>2.0</v>
      </c>
      <c r="D43" s="7">
        <v>1.0</v>
      </c>
      <c r="E43" s="7">
        <v>2.0</v>
      </c>
      <c r="F43" s="7" t="s">
        <v>171</v>
      </c>
      <c r="G43" s="7" t="s">
        <v>172</v>
      </c>
      <c r="H43" s="54">
        <v>2.0</v>
      </c>
      <c r="I43" s="54">
        <v>680.0</v>
      </c>
      <c r="J43" s="55" t="s">
        <v>27</v>
      </c>
      <c r="K43" t="str">
        <f>if(and(B43&gt;='Desc Stats'!$C$56,B43&lt;='Desc Stats'!$C$57),"Affordable",if(AND(B43&gt;='Desc Stats'!$C$58,B43&lt;='Desc Stats'!$C$59),"Luxury","None"))</f>
        <v>None</v>
      </c>
    </row>
    <row r="44">
      <c r="A44" s="56" t="s">
        <v>125</v>
      </c>
      <c r="B44" s="54">
        <v>288000.0</v>
      </c>
      <c r="C44" s="7">
        <v>3.0</v>
      </c>
      <c r="D44" s="7">
        <v>2.0</v>
      </c>
      <c r="E44" s="7">
        <v>2.0</v>
      </c>
      <c r="F44" s="7" t="s">
        <v>24</v>
      </c>
      <c r="G44" s="7" t="s">
        <v>172</v>
      </c>
      <c r="H44" s="54">
        <v>2.0</v>
      </c>
      <c r="I44" s="54">
        <v>775.0</v>
      </c>
      <c r="J44" s="55" t="s">
        <v>175</v>
      </c>
      <c r="K44" t="str">
        <f>if(and(B44&gt;='Desc Stats'!$C$56,B44&lt;='Desc Stats'!$C$57),"Affordable",if(AND(B44&gt;='Desc Stats'!$C$58,B44&lt;='Desc Stats'!$C$59),"Luxury","None"))</f>
        <v>None</v>
      </c>
    </row>
    <row r="45">
      <c r="A45" s="56" t="s">
        <v>131</v>
      </c>
      <c r="B45" s="54">
        <v>288000.0</v>
      </c>
      <c r="C45" s="7">
        <v>3.0</v>
      </c>
      <c r="D45" s="7">
        <v>2.0</v>
      </c>
      <c r="E45" s="7">
        <v>4.0</v>
      </c>
      <c r="F45" s="7" t="s">
        <v>180</v>
      </c>
      <c r="G45" s="7" t="s">
        <v>172</v>
      </c>
      <c r="H45" s="54">
        <v>2.0</v>
      </c>
      <c r="I45" s="54">
        <v>1200.0</v>
      </c>
      <c r="J45" s="55" t="s">
        <v>175</v>
      </c>
      <c r="K45" t="str">
        <f>if(and(B45&gt;='Desc Stats'!$C$56,B45&lt;='Desc Stats'!$C$57),"Affordable",if(AND(B45&gt;='Desc Stats'!$C$58,B45&lt;='Desc Stats'!$C$59),"Luxury","None"))</f>
        <v>None</v>
      </c>
    </row>
    <row r="46">
      <c r="A46" s="56" t="s">
        <v>125</v>
      </c>
      <c r="B46" s="54">
        <v>289000.0</v>
      </c>
      <c r="C46" s="7">
        <v>3.0</v>
      </c>
      <c r="D46" s="7">
        <v>2.0</v>
      </c>
      <c r="E46" s="7">
        <v>4.0</v>
      </c>
      <c r="F46" s="7" t="s">
        <v>171</v>
      </c>
      <c r="G46" s="7" t="s">
        <v>172</v>
      </c>
      <c r="H46" s="54">
        <v>2.0</v>
      </c>
      <c r="I46" s="54">
        <v>728.0</v>
      </c>
      <c r="J46" s="55" t="s">
        <v>27</v>
      </c>
      <c r="K46" t="str">
        <f>if(and(B46&gt;='Desc Stats'!$C$56,B46&lt;='Desc Stats'!$C$57),"Affordable",if(AND(B46&gt;='Desc Stats'!$C$58,B46&lt;='Desc Stats'!$C$59),"Luxury","None"))</f>
        <v>None</v>
      </c>
    </row>
    <row r="47">
      <c r="A47" s="56" t="s">
        <v>131</v>
      </c>
      <c r="B47" s="54">
        <v>290000.0</v>
      </c>
      <c r="C47" s="7">
        <v>3.0</v>
      </c>
      <c r="D47" s="7">
        <v>2.0</v>
      </c>
      <c r="E47" s="7">
        <v>5.0</v>
      </c>
      <c r="F47" s="7" t="s">
        <v>171</v>
      </c>
      <c r="G47" s="7" t="s">
        <v>172</v>
      </c>
      <c r="H47" s="54">
        <v>2.0</v>
      </c>
      <c r="I47" s="54">
        <v>860.0</v>
      </c>
      <c r="J47" s="55" t="s">
        <v>27</v>
      </c>
      <c r="K47" t="str">
        <f>if(and(B47&gt;='Desc Stats'!$C$56,B47&lt;='Desc Stats'!$C$57),"Affordable",if(AND(B47&gt;='Desc Stats'!$C$58,B47&lt;='Desc Stats'!$C$59),"Luxury","None"))</f>
        <v>None</v>
      </c>
    </row>
    <row r="48">
      <c r="A48" s="56" t="s">
        <v>131</v>
      </c>
      <c r="B48" s="54">
        <v>290000.0</v>
      </c>
      <c r="C48" s="7">
        <v>3.0</v>
      </c>
      <c r="D48" s="7">
        <v>2.0</v>
      </c>
      <c r="E48" s="7">
        <v>2.0</v>
      </c>
      <c r="F48" s="7" t="s">
        <v>171</v>
      </c>
      <c r="G48" s="7" t="s">
        <v>172</v>
      </c>
      <c r="H48" s="54">
        <v>2.0</v>
      </c>
      <c r="I48" s="54">
        <v>1010.0</v>
      </c>
      <c r="J48" s="55" t="s">
        <v>27</v>
      </c>
      <c r="K48" t="str">
        <f>if(and(B48&gt;='Desc Stats'!$C$56,B48&lt;='Desc Stats'!$C$57),"Affordable",if(AND(B48&gt;='Desc Stats'!$C$58,B48&lt;='Desc Stats'!$C$59),"Luxury","None"))</f>
        <v>None</v>
      </c>
    </row>
    <row r="49">
      <c r="A49" s="56" t="s">
        <v>125</v>
      </c>
      <c r="B49" s="54">
        <v>295000.0</v>
      </c>
      <c r="C49" s="7">
        <v>3.0</v>
      </c>
      <c r="D49" s="7">
        <v>2.0</v>
      </c>
      <c r="E49" s="7">
        <v>2.0</v>
      </c>
      <c r="F49" s="7" t="s">
        <v>24</v>
      </c>
      <c r="G49" s="7" t="s">
        <v>179</v>
      </c>
      <c r="H49" s="54">
        <v>1.0</v>
      </c>
      <c r="I49" s="54">
        <v>755.0</v>
      </c>
      <c r="J49" s="55" t="s">
        <v>27</v>
      </c>
      <c r="K49" t="str">
        <f>if(and(B49&gt;='Desc Stats'!$C$56,B49&lt;='Desc Stats'!$C$57),"Affordable",if(AND(B49&gt;='Desc Stats'!$C$58,B49&lt;='Desc Stats'!$C$59),"Luxury","None"))</f>
        <v>None</v>
      </c>
    </row>
    <row r="50">
      <c r="A50" s="56" t="s">
        <v>125</v>
      </c>
      <c r="B50" s="54">
        <v>295000.0</v>
      </c>
      <c r="C50" s="7">
        <v>1.0</v>
      </c>
      <c r="D50" s="7">
        <v>1.0</v>
      </c>
      <c r="E50" s="7">
        <v>2.0</v>
      </c>
      <c r="F50" s="7" t="s">
        <v>24</v>
      </c>
      <c r="G50" s="7" t="s">
        <v>172</v>
      </c>
      <c r="H50" s="54">
        <v>2.0</v>
      </c>
      <c r="I50" s="54">
        <v>710.0</v>
      </c>
      <c r="J50" s="55" t="s">
        <v>27</v>
      </c>
      <c r="K50" t="str">
        <f>if(and(B50&gt;='Desc Stats'!$C$56,B50&lt;='Desc Stats'!$C$57),"Affordable",if(AND(B50&gt;='Desc Stats'!$C$58,B50&lt;='Desc Stats'!$C$59),"Luxury","None"))</f>
        <v>None</v>
      </c>
    </row>
    <row r="51">
      <c r="A51" s="56" t="s">
        <v>178</v>
      </c>
      <c r="B51" s="54">
        <v>295000.0</v>
      </c>
      <c r="C51" s="7">
        <v>3.0</v>
      </c>
      <c r="D51" s="7">
        <v>1.0</v>
      </c>
      <c r="E51" s="7">
        <v>2.0</v>
      </c>
      <c r="F51" s="7" t="s">
        <v>181</v>
      </c>
      <c r="G51" s="7" t="s">
        <v>179</v>
      </c>
      <c r="H51" s="54">
        <v>1.0</v>
      </c>
      <c r="I51" s="54">
        <v>728.0</v>
      </c>
      <c r="J51" s="55" t="s">
        <v>175</v>
      </c>
      <c r="K51" t="str">
        <f>if(and(B51&gt;='Desc Stats'!$C$56,B51&lt;='Desc Stats'!$C$57),"Affordable",if(AND(B51&gt;='Desc Stats'!$C$58,B51&lt;='Desc Stats'!$C$59),"Luxury","None"))</f>
        <v>None</v>
      </c>
    </row>
    <row r="52">
      <c r="A52" s="56" t="s">
        <v>173</v>
      </c>
      <c r="B52" s="54">
        <v>298000.0</v>
      </c>
      <c r="C52" s="7">
        <v>3.0</v>
      </c>
      <c r="D52" s="7">
        <v>2.0</v>
      </c>
      <c r="E52" s="7">
        <v>2.0</v>
      </c>
      <c r="F52" s="7" t="s">
        <v>24</v>
      </c>
      <c r="G52" s="7" t="s">
        <v>172</v>
      </c>
      <c r="H52" s="54">
        <v>2.0</v>
      </c>
      <c r="I52" s="54">
        <v>1009.0</v>
      </c>
      <c r="J52" s="55" t="s">
        <v>27</v>
      </c>
      <c r="K52" t="str">
        <f>if(and(B52&gt;='Desc Stats'!$C$56,B52&lt;='Desc Stats'!$C$57),"Affordable",if(AND(B52&gt;='Desc Stats'!$C$58,B52&lt;='Desc Stats'!$C$59),"Luxury","None"))</f>
        <v>None</v>
      </c>
    </row>
    <row r="53">
      <c r="A53" s="56" t="s">
        <v>156</v>
      </c>
      <c r="B53" s="54">
        <v>298000.0</v>
      </c>
      <c r="C53" s="7">
        <v>3.0</v>
      </c>
      <c r="D53" s="7">
        <v>2.0</v>
      </c>
      <c r="E53" s="7">
        <v>3.0</v>
      </c>
      <c r="F53" s="7" t="s">
        <v>171</v>
      </c>
      <c r="G53" s="7" t="s">
        <v>172</v>
      </c>
      <c r="H53" s="54">
        <v>2.0</v>
      </c>
      <c r="I53" s="54">
        <v>896.0</v>
      </c>
      <c r="J53" s="55" t="s">
        <v>27</v>
      </c>
      <c r="K53" t="str">
        <f>if(and(B53&gt;='Desc Stats'!$C$56,B53&lt;='Desc Stats'!$C$57),"Affordable",if(AND(B53&gt;='Desc Stats'!$C$58,B53&lt;='Desc Stats'!$C$59),"Luxury","None"))</f>
        <v>None</v>
      </c>
    </row>
    <row r="54">
      <c r="A54" s="56" t="s">
        <v>156</v>
      </c>
      <c r="B54" s="54">
        <v>298000.0</v>
      </c>
      <c r="C54" s="7">
        <v>3.0</v>
      </c>
      <c r="D54" s="7">
        <v>2.0</v>
      </c>
      <c r="E54" s="7">
        <v>2.0</v>
      </c>
      <c r="F54" s="7" t="s">
        <v>24</v>
      </c>
      <c r="G54" s="7" t="s">
        <v>172</v>
      </c>
      <c r="H54" s="54">
        <v>2.0</v>
      </c>
      <c r="I54" s="54">
        <v>931.0</v>
      </c>
      <c r="J54" s="55" t="s">
        <v>175</v>
      </c>
      <c r="K54" t="str">
        <f>if(and(B54&gt;='Desc Stats'!$C$56,B54&lt;='Desc Stats'!$C$57),"Affordable",if(AND(B54&gt;='Desc Stats'!$C$58,B54&lt;='Desc Stats'!$C$59),"Luxury","None"))</f>
        <v>None</v>
      </c>
    </row>
    <row r="55">
      <c r="A55" s="56" t="s">
        <v>156</v>
      </c>
      <c r="B55" s="54">
        <v>298000.0</v>
      </c>
      <c r="C55" s="7">
        <v>3.0</v>
      </c>
      <c r="D55" s="7">
        <v>2.0</v>
      </c>
      <c r="E55" s="7">
        <v>2.0</v>
      </c>
      <c r="F55" s="7" t="s">
        <v>24</v>
      </c>
      <c r="G55" s="7" t="s">
        <v>172</v>
      </c>
      <c r="H55" s="54">
        <v>2.0</v>
      </c>
      <c r="I55" s="54">
        <v>931.0</v>
      </c>
      <c r="J55" s="55" t="s">
        <v>27</v>
      </c>
      <c r="K55" t="str">
        <f>if(and(B55&gt;='Desc Stats'!$C$56,B55&lt;='Desc Stats'!$C$57),"Affordable",if(AND(B55&gt;='Desc Stats'!$C$58,B55&lt;='Desc Stats'!$C$59),"Luxury","None"))</f>
        <v>None</v>
      </c>
    </row>
    <row r="56">
      <c r="A56" s="56" t="s">
        <v>156</v>
      </c>
      <c r="B56" s="54">
        <v>298000.0</v>
      </c>
      <c r="C56" s="7">
        <v>3.0</v>
      </c>
      <c r="D56" s="7">
        <v>2.0</v>
      </c>
      <c r="E56" s="7">
        <v>2.0</v>
      </c>
      <c r="F56" s="7" t="s">
        <v>24</v>
      </c>
      <c r="G56" s="7" t="s">
        <v>172</v>
      </c>
      <c r="H56" s="54">
        <v>2.0</v>
      </c>
      <c r="I56" s="54">
        <v>931.0</v>
      </c>
      <c r="J56" s="55" t="s">
        <v>175</v>
      </c>
      <c r="K56" t="str">
        <f>if(and(B56&gt;='Desc Stats'!$C$56,B56&lt;='Desc Stats'!$C$57),"Affordable",if(AND(B56&gt;='Desc Stats'!$C$58,B56&lt;='Desc Stats'!$C$59),"Luxury","None"))</f>
        <v>None</v>
      </c>
    </row>
    <row r="57">
      <c r="A57" s="56" t="s">
        <v>125</v>
      </c>
      <c r="B57" s="54">
        <v>298888.0</v>
      </c>
      <c r="C57" s="7">
        <v>2.0</v>
      </c>
      <c r="D57" s="7">
        <v>2.0</v>
      </c>
      <c r="E57" s="7">
        <v>1.0</v>
      </c>
      <c r="F57" s="7" t="s">
        <v>36</v>
      </c>
      <c r="G57" s="7" t="s">
        <v>172</v>
      </c>
      <c r="H57" s="54">
        <v>2.0</v>
      </c>
      <c r="I57" s="54">
        <v>650.0</v>
      </c>
      <c r="J57" s="7" t="s">
        <v>27</v>
      </c>
      <c r="K57" t="str">
        <f>if(and(B57&gt;='Desc Stats'!$C$56,B57&lt;='Desc Stats'!$C$57),"Affordable",if(AND(B57&gt;='Desc Stats'!$C$58,B57&lt;='Desc Stats'!$C$59),"Luxury","None"))</f>
        <v>None</v>
      </c>
    </row>
    <row r="58">
      <c r="A58" s="56" t="s">
        <v>140</v>
      </c>
      <c r="B58" s="54">
        <v>299000.0</v>
      </c>
      <c r="C58" s="7">
        <v>3.0</v>
      </c>
      <c r="D58" s="7">
        <v>2.0</v>
      </c>
      <c r="E58" s="7">
        <v>2.0</v>
      </c>
      <c r="F58" s="7" t="s">
        <v>36</v>
      </c>
      <c r="G58" s="7" t="s">
        <v>172</v>
      </c>
      <c r="H58" s="54">
        <v>2.0</v>
      </c>
      <c r="I58" s="54">
        <v>500.0</v>
      </c>
      <c r="J58" s="7" t="s">
        <v>25</v>
      </c>
      <c r="K58" t="str">
        <f>if(and(B58&gt;='Desc Stats'!$C$56,B58&lt;='Desc Stats'!$C$57),"Affordable",if(AND(B58&gt;='Desc Stats'!$C$58,B58&lt;='Desc Stats'!$C$59),"Luxury","None"))</f>
        <v>None</v>
      </c>
    </row>
    <row r="59">
      <c r="A59" s="56" t="s">
        <v>125</v>
      </c>
      <c r="B59" s="54">
        <v>300000.0</v>
      </c>
      <c r="C59" s="7">
        <v>3.0</v>
      </c>
      <c r="D59" s="7">
        <v>2.0</v>
      </c>
      <c r="E59" s="7">
        <v>2.0</v>
      </c>
      <c r="F59" s="7" t="s">
        <v>24</v>
      </c>
      <c r="G59" s="7" t="s">
        <v>172</v>
      </c>
      <c r="H59" s="54">
        <v>2.0</v>
      </c>
      <c r="I59" s="54">
        <v>810.0</v>
      </c>
      <c r="J59" s="55" t="s">
        <v>27</v>
      </c>
      <c r="K59" t="str">
        <f>if(and(B59&gt;='Desc Stats'!$C$56,B59&lt;='Desc Stats'!$C$57),"Affordable",if(AND(B59&gt;='Desc Stats'!$C$58,B59&lt;='Desc Stats'!$C$59),"Luxury","None"))</f>
        <v>None</v>
      </c>
    </row>
    <row r="60">
      <c r="A60" s="56" t="s">
        <v>125</v>
      </c>
      <c r="B60" s="54">
        <v>300000.0</v>
      </c>
      <c r="C60" s="7">
        <v>3.0</v>
      </c>
      <c r="D60" s="7">
        <v>2.0</v>
      </c>
      <c r="E60" s="7">
        <v>1.0</v>
      </c>
      <c r="F60" s="7" t="s">
        <v>171</v>
      </c>
      <c r="G60" s="7" t="s">
        <v>172</v>
      </c>
      <c r="H60" s="54">
        <v>2.0</v>
      </c>
      <c r="I60" s="54">
        <v>750.0</v>
      </c>
      <c r="J60" s="55" t="s">
        <v>27</v>
      </c>
      <c r="K60" t="str">
        <f>if(and(B60&gt;='Desc Stats'!$C$56,B60&lt;='Desc Stats'!$C$57),"Affordable",if(AND(B60&gt;='Desc Stats'!$C$58,B60&lt;='Desc Stats'!$C$59),"Luxury","None"))</f>
        <v>None</v>
      </c>
    </row>
    <row r="61">
      <c r="A61" s="56" t="s">
        <v>173</v>
      </c>
      <c r="B61" s="54">
        <v>300000.0</v>
      </c>
      <c r="C61" s="7">
        <v>4.0</v>
      </c>
      <c r="D61" s="7">
        <v>3.0</v>
      </c>
      <c r="E61" s="7">
        <v>2.0</v>
      </c>
      <c r="F61" s="7" t="s">
        <v>24</v>
      </c>
      <c r="G61" s="7" t="s">
        <v>172</v>
      </c>
      <c r="H61" s="54">
        <v>2.0</v>
      </c>
      <c r="I61" s="54">
        <v>929.0</v>
      </c>
      <c r="J61" t="s">
        <v>27</v>
      </c>
      <c r="K61" t="str">
        <f>if(and(B61&gt;='Desc Stats'!$C$56,B61&lt;='Desc Stats'!$C$57),"Affordable",if(AND(B61&gt;='Desc Stats'!$C$58,B61&lt;='Desc Stats'!$C$59),"Luxury","None"))</f>
        <v>None</v>
      </c>
    </row>
    <row r="62">
      <c r="A62" s="56" t="s">
        <v>145</v>
      </c>
      <c r="B62" s="54">
        <v>300000.0</v>
      </c>
      <c r="C62" s="7">
        <v>3.0</v>
      </c>
      <c r="D62" s="7">
        <v>2.0</v>
      </c>
      <c r="E62" s="7">
        <v>1.0</v>
      </c>
      <c r="F62" s="7" t="s">
        <v>24</v>
      </c>
      <c r="G62" s="7" t="s">
        <v>172</v>
      </c>
      <c r="H62" s="54">
        <v>2.0</v>
      </c>
      <c r="I62" s="54">
        <v>900.0</v>
      </c>
      <c r="J62" s="55" t="s">
        <v>27</v>
      </c>
      <c r="K62" t="str">
        <f>if(and(B62&gt;='Desc Stats'!$C$56,B62&lt;='Desc Stats'!$C$57),"Affordable",if(AND(B62&gt;='Desc Stats'!$C$58,B62&lt;='Desc Stats'!$C$59),"Luxury","None"))</f>
        <v>None</v>
      </c>
    </row>
    <row r="63">
      <c r="A63" s="56" t="s">
        <v>148</v>
      </c>
      <c r="B63" s="54">
        <v>300000.0</v>
      </c>
      <c r="C63" s="7">
        <v>3.0</v>
      </c>
      <c r="D63" s="7">
        <v>2.0</v>
      </c>
      <c r="E63" s="7">
        <v>2.0</v>
      </c>
      <c r="F63" s="7" t="s">
        <v>24</v>
      </c>
      <c r="G63" s="7" t="s">
        <v>172</v>
      </c>
      <c r="H63" s="54">
        <v>2.0</v>
      </c>
      <c r="I63" s="54">
        <v>905.0</v>
      </c>
      <c r="J63" s="55" t="s">
        <v>27</v>
      </c>
      <c r="K63" t="str">
        <f>if(and(B63&gt;='Desc Stats'!$C$56,B63&lt;='Desc Stats'!$C$57),"Affordable",if(AND(B63&gt;='Desc Stats'!$C$58,B63&lt;='Desc Stats'!$C$59),"Luxury","None"))</f>
        <v>None</v>
      </c>
    </row>
    <row r="64">
      <c r="A64" s="56" t="s">
        <v>160</v>
      </c>
      <c r="B64" s="54">
        <v>300000.0</v>
      </c>
      <c r="C64" s="7">
        <v>3.0</v>
      </c>
      <c r="D64" s="7">
        <v>2.0</v>
      </c>
      <c r="E64" s="7">
        <v>1.0</v>
      </c>
      <c r="F64" s="7" t="s">
        <v>24</v>
      </c>
      <c r="G64" s="7" t="s">
        <v>172</v>
      </c>
      <c r="H64" s="54">
        <v>2.0</v>
      </c>
      <c r="I64" s="54">
        <v>800.0</v>
      </c>
      <c r="J64" s="55" t="s">
        <v>27</v>
      </c>
      <c r="K64" t="str">
        <f>if(and(B64&gt;='Desc Stats'!$C$56,B64&lt;='Desc Stats'!$C$57),"Affordable",if(AND(B64&gt;='Desc Stats'!$C$58,B64&lt;='Desc Stats'!$C$59),"Luxury","None"))</f>
        <v>None</v>
      </c>
    </row>
    <row r="65">
      <c r="A65" s="56" t="s">
        <v>125</v>
      </c>
      <c r="B65" s="54">
        <v>308000.0</v>
      </c>
      <c r="C65" s="7">
        <v>3.0</v>
      </c>
      <c r="D65" s="7">
        <v>2.0</v>
      </c>
      <c r="E65" s="7">
        <v>1.0</v>
      </c>
      <c r="F65" s="7" t="s">
        <v>171</v>
      </c>
      <c r="G65" s="7" t="s">
        <v>172</v>
      </c>
      <c r="H65" s="54">
        <v>2.0</v>
      </c>
      <c r="I65" s="54">
        <v>830.0</v>
      </c>
      <c r="J65" s="55" t="s">
        <v>27</v>
      </c>
      <c r="K65" t="str">
        <f>if(and(B65&gt;='Desc Stats'!$C$56,B65&lt;='Desc Stats'!$C$57),"Affordable",if(AND(B65&gt;='Desc Stats'!$C$58,B65&lt;='Desc Stats'!$C$59),"Luxury","None"))</f>
        <v>None</v>
      </c>
    </row>
    <row r="66">
      <c r="A66" s="56" t="s">
        <v>148</v>
      </c>
      <c r="B66" s="54">
        <v>308000.0</v>
      </c>
      <c r="C66" s="7">
        <v>3.0</v>
      </c>
      <c r="D66" s="7">
        <v>2.0</v>
      </c>
      <c r="E66" s="7">
        <v>1.0</v>
      </c>
      <c r="F66" s="7" t="s">
        <v>24</v>
      </c>
      <c r="G66" s="7" t="s">
        <v>172</v>
      </c>
      <c r="H66" s="54">
        <v>2.0</v>
      </c>
      <c r="I66" s="54">
        <v>1070.0</v>
      </c>
      <c r="J66" t="s">
        <v>27</v>
      </c>
      <c r="K66" t="str">
        <f>if(and(B66&gt;='Desc Stats'!$C$56,B66&lt;='Desc Stats'!$C$57),"Affordable",if(AND(B66&gt;='Desc Stats'!$C$58,B66&lt;='Desc Stats'!$C$59),"Luxury","None"))</f>
        <v>None</v>
      </c>
    </row>
    <row r="67">
      <c r="A67" s="56" t="s">
        <v>125</v>
      </c>
      <c r="B67" s="54">
        <v>310000.0</v>
      </c>
      <c r="C67" s="7">
        <v>2.0</v>
      </c>
      <c r="D67" s="7">
        <v>1.0</v>
      </c>
      <c r="E67" s="7">
        <v>2.0</v>
      </c>
      <c r="F67" s="7" t="s">
        <v>36</v>
      </c>
      <c r="G67" s="7" t="s">
        <v>172</v>
      </c>
      <c r="H67" s="54">
        <v>2.0</v>
      </c>
      <c r="I67" s="54">
        <v>695.0</v>
      </c>
      <c r="J67" s="7" t="s">
        <v>25</v>
      </c>
      <c r="K67" t="str">
        <f>if(and(B67&gt;='Desc Stats'!$C$56,B67&lt;='Desc Stats'!$C$57),"Affordable",if(AND(B67&gt;='Desc Stats'!$C$58,B67&lt;='Desc Stats'!$C$59),"Luxury","None"))</f>
        <v>None</v>
      </c>
    </row>
    <row r="68">
      <c r="A68" s="56" t="s">
        <v>125</v>
      </c>
      <c r="B68" s="54">
        <v>310000.0</v>
      </c>
      <c r="C68" s="7">
        <v>3.0</v>
      </c>
      <c r="D68" s="7">
        <v>2.0</v>
      </c>
      <c r="E68" s="7">
        <v>1.0</v>
      </c>
      <c r="F68" s="7" t="s">
        <v>24</v>
      </c>
      <c r="G68" s="7" t="s">
        <v>172</v>
      </c>
      <c r="H68" s="54">
        <v>2.0</v>
      </c>
      <c r="I68" s="54">
        <v>810.0</v>
      </c>
      <c r="J68" s="55" t="s">
        <v>27</v>
      </c>
      <c r="K68" t="str">
        <f>if(and(B68&gt;='Desc Stats'!$C$56,B68&lt;='Desc Stats'!$C$57),"Affordable",if(AND(B68&gt;='Desc Stats'!$C$58,B68&lt;='Desc Stats'!$C$59),"Luxury","None"))</f>
        <v>None</v>
      </c>
    </row>
    <row r="69">
      <c r="A69" s="56" t="s">
        <v>125</v>
      </c>
      <c r="B69" s="54">
        <v>310000.0</v>
      </c>
      <c r="C69" s="7">
        <v>2.0</v>
      </c>
      <c r="D69" s="7">
        <v>2.0</v>
      </c>
      <c r="E69" s="7">
        <v>1.0</v>
      </c>
      <c r="F69" s="7" t="s">
        <v>24</v>
      </c>
      <c r="G69" s="7" t="s">
        <v>172</v>
      </c>
      <c r="H69" s="54">
        <v>2.0</v>
      </c>
      <c r="I69" s="54">
        <v>975.0</v>
      </c>
      <c r="J69" s="55" t="s">
        <v>25</v>
      </c>
      <c r="K69" t="str">
        <f>if(and(B69&gt;='Desc Stats'!$C$56,B69&lt;='Desc Stats'!$C$57),"Affordable",if(AND(B69&gt;='Desc Stats'!$C$58,B69&lt;='Desc Stats'!$C$59),"Luxury","None"))</f>
        <v>None</v>
      </c>
    </row>
    <row r="70">
      <c r="A70" s="56" t="s">
        <v>131</v>
      </c>
      <c r="B70" s="54">
        <v>310000.0</v>
      </c>
      <c r="C70" s="7">
        <v>3.0</v>
      </c>
      <c r="D70" s="7">
        <v>2.0</v>
      </c>
      <c r="E70" s="7">
        <v>2.0</v>
      </c>
      <c r="F70" s="7" t="s">
        <v>171</v>
      </c>
      <c r="G70" s="7" t="s">
        <v>172</v>
      </c>
      <c r="H70" s="54">
        <v>2.0</v>
      </c>
      <c r="I70" s="54">
        <v>860.0</v>
      </c>
      <c r="J70" s="55" t="s">
        <v>27</v>
      </c>
      <c r="K70" t="str">
        <f>if(and(B70&gt;='Desc Stats'!$C$56,B70&lt;='Desc Stats'!$C$57),"Affordable",if(AND(B70&gt;='Desc Stats'!$C$58,B70&lt;='Desc Stats'!$C$59),"Luxury","None"))</f>
        <v>None</v>
      </c>
    </row>
    <row r="71">
      <c r="A71" s="56" t="s">
        <v>150</v>
      </c>
      <c r="B71" s="54">
        <v>310000.0</v>
      </c>
      <c r="C71" s="7">
        <v>2.0</v>
      </c>
      <c r="D71" s="7">
        <v>2.0</v>
      </c>
      <c r="E71" s="7">
        <v>1.0</v>
      </c>
      <c r="F71" s="7" t="s">
        <v>180</v>
      </c>
      <c r="G71" s="7" t="s">
        <v>172</v>
      </c>
      <c r="H71" s="54">
        <v>2.0</v>
      </c>
      <c r="I71" s="54">
        <v>750.0</v>
      </c>
      <c r="J71" t="s">
        <v>27</v>
      </c>
      <c r="K71" t="str">
        <f>if(and(B71&gt;='Desc Stats'!$C$56,B71&lt;='Desc Stats'!$C$57),"Affordable",if(AND(B71&gt;='Desc Stats'!$C$58,B71&lt;='Desc Stats'!$C$59),"Luxury","None"))</f>
        <v>None</v>
      </c>
    </row>
    <row r="72">
      <c r="A72" s="56" t="s">
        <v>125</v>
      </c>
      <c r="B72" s="54">
        <v>315000.0</v>
      </c>
      <c r="C72" s="7">
        <v>3.0</v>
      </c>
      <c r="D72" s="7">
        <v>2.0</v>
      </c>
      <c r="E72" s="7">
        <v>6.0</v>
      </c>
      <c r="F72" s="7" t="s">
        <v>171</v>
      </c>
      <c r="G72" s="7" t="s">
        <v>172</v>
      </c>
      <c r="H72" s="54">
        <v>2.0</v>
      </c>
      <c r="I72" s="54">
        <v>840.0</v>
      </c>
      <c r="J72" s="55" t="s">
        <v>27</v>
      </c>
      <c r="K72" t="str">
        <f>if(and(B72&gt;='Desc Stats'!$C$56,B72&lt;='Desc Stats'!$C$57),"Affordable",if(AND(B72&gt;='Desc Stats'!$C$58,B72&lt;='Desc Stats'!$C$59),"Luxury","None"))</f>
        <v>None</v>
      </c>
    </row>
    <row r="73">
      <c r="A73" s="56" t="s">
        <v>156</v>
      </c>
      <c r="B73" s="54">
        <v>315000.0</v>
      </c>
      <c r="C73" s="7">
        <v>1.0</v>
      </c>
      <c r="D73" s="7">
        <v>1.0</v>
      </c>
      <c r="E73" s="7">
        <v>2.0</v>
      </c>
      <c r="F73" s="7" t="s">
        <v>36</v>
      </c>
      <c r="G73" s="7" t="s">
        <v>172</v>
      </c>
      <c r="H73" s="54">
        <v>2.0</v>
      </c>
      <c r="I73" s="54">
        <v>618.0</v>
      </c>
      <c r="J73" s="7" t="s">
        <v>25</v>
      </c>
      <c r="K73" t="str">
        <f>if(and(B73&gt;='Desc Stats'!$C$56,B73&lt;='Desc Stats'!$C$57),"Affordable",if(AND(B73&gt;='Desc Stats'!$C$58,B73&lt;='Desc Stats'!$C$59),"Luxury","None"))</f>
        <v>None</v>
      </c>
    </row>
    <row r="74">
      <c r="A74" s="56" t="s">
        <v>125</v>
      </c>
      <c r="B74" s="54">
        <v>318000.0</v>
      </c>
      <c r="C74" s="7">
        <v>4.0</v>
      </c>
      <c r="D74" s="7">
        <v>2.0</v>
      </c>
      <c r="E74" s="7">
        <v>4.0</v>
      </c>
      <c r="F74" s="7" t="s">
        <v>24</v>
      </c>
      <c r="G74" s="7" t="s">
        <v>172</v>
      </c>
      <c r="H74" s="54">
        <v>2.0</v>
      </c>
      <c r="I74" s="54">
        <v>903.0</v>
      </c>
      <c r="J74" s="55" t="s">
        <v>27</v>
      </c>
      <c r="K74" t="str">
        <f>if(and(B74&gt;='Desc Stats'!$C$56,B74&lt;='Desc Stats'!$C$57),"Affordable",if(AND(B74&gt;='Desc Stats'!$C$58,B74&lt;='Desc Stats'!$C$59),"Luxury","None"))</f>
        <v>None</v>
      </c>
    </row>
    <row r="75">
      <c r="A75" s="56" t="s">
        <v>125</v>
      </c>
      <c r="B75" s="54">
        <v>318000.0</v>
      </c>
      <c r="C75" s="7">
        <v>2.0</v>
      </c>
      <c r="D75" s="7">
        <v>2.0</v>
      </c>
      <c r="E75" s="7">
        <v>2.0</v>
      </c>
      <c r="F75" s="7" t="s">
        <v>24</v>
      </c>
      <c r="G75" s="7" t="s">
        <v>172</v>
      </c>
      <c r="H75" s="54">
        <v>2.0</v>
      </c>
      <c r="I75" s="54">
        <v>970.0</v>
      </c>
      <c r="J75" s="55" t="s">
        <v>25</v>
      </c>
      <c r="K75" t="str">
        <f>if(and(B75&gt;='Desc Stats'!$C$56,B75&lt;='Desc Stats'!$C$57),"Affordable",if(AND(B75&gt;='Desc Stats'!$C$58,B75&lt;='Desc Stats'!$C$59),"Luxury","None"))</f>
        <v>None</v>
      </c>
    </row>
    <row r="76">
      <c r="A76" s="56" t="s">
        <v>125</v>
      </c>
      <c r="B76" s="54">
        <v>318000.0</v>
      </c>
      <c r="C76" s="7">
        <v>2.0</v>
      </c>
      <c r="D76" s="7">
        <v>2.0</v>
      </c>
      <c r="E76" s="7">
        <v>2.0</v>
      </c>
      <c r="F76" s="7" t="s">
        <v>24</v>
      </c>
      <c r="G76" s="7" t="s">
        <v>172</v>
      </c>
      <c r="H76" s="54">
        <v>2.0</v>
      </c>
      <c r="I76" s="54">
        <v>970.0</v>
      </c>
      <c r="J76" s="55" t="s">
        <v>27</v>
      </c>
      <c r="K76" t="str">
        <f>if(and(B76&gt;='Desc Stats'!$C$56,B76&lt;='Desc Stats'!$C$57),"Affordable",if(AND(B76&gt;='Desc Stats'!$C$58,B76&lt;='Desc Stats'!$C$59),"Luxury","None"))</f>
        <v>None</v>
      </c>
    </row>
    <row r="77">
      <c r="A77" s="56" t="s">
        <v>145</v>
      </c>
      <c r="B77" s="54">
        <v>318000.0</v>
      </c>
      <c r="C77" s="7">
        <v>1.0</v>
      </c>
      <c r="D77" s="7">
        <v>1.0</v>
      </c>
      <c r="E77" s="7">
        <v>2.0</v>
      </c>
      <c r="F77" s="7" t="s">
        <v>36</v>
      </c>
      <c r="G77" s="7" t="s">
        <v>172</v>
      </c>
      <c r="H77" s="54">
        <v>2.0</v>
      </c>
      <c r="I77" s="54">
        <v>325.0</v>
      </c>
      <c r="J77" s="7" t="s">
        <v>25</v>
      </c>
      <c r="K77" t="str">
        <f>if(and(B77&gt;='Desc Stats'!$C$56,B77&lt;='Desc Stats'!$C$57),"Affordable",if(AND(B77&gt;='Desc Stats'!$C$58,B77&lt;='Desc Stats'!$C$59),"Luxury","None"))</f>
        <v>None</v>
      </c>
    </row>
    <row r="78">
      <c r="A78" s="56" t="s">
        <v>145</v>
      </c>
      <c r="B78" s="54">
        <v>319999.0</v>
      </c>
      <c r="C78" s="7">
        <v>1.0</v>
      </c>
      <c r="D78" s="7">
        <v>1.0</v>
      </c>
      <c r="E78" s="7">
        <v>3.0</v>
      </c>
      <c r="F78" s="7" t="s">
        <v>36</v>
      </c>
      <c r="G78" s="7" t="s">
        <v>172</v>
      </c>
      <c r="H78" s="54">
        <v>2.0</v>
      </c>
      <c r="I78" s="54">
        <v>351.0</v>
      </c>
      <c r="J78" s="7" t="s">
        <v>25</v>
      </c>
      <c r="K78" t="str">
        <f>if(and(B78&gt;='Desc Stats'!$C$56,B78&lt;='Desc Stats'!$C$57),"Affordable",if(AND(B78&gt;='Desc Stats'!$C$58,B78&lt;='Desc Stats'!$C$59),"Luxury","None"))</f>
        <v>None</v>
      </c>
    </row>
    <row r="79">
      <c r="A79" s="56" t="s">
        <v>125</v>
      </c>
      <c r="B79" s="54">
        <v>320000.0</v>
      </c>
      <c r="C79" s="7">
        <v>3.0</v>
      </c>
      <c r="D79" s="7">
        <v>2.0</v>
      </c>
      <c r="E79" s="7">
        <v>2.0</v>
      </c>
      <c r="F79" s="7" t="s">
        <v>180</v>
      </c>
      <c r="G79" s="7" t="s">
        <v>172</v>
      </c>
      <c r="H79" s="54">
        <v>2.0</v>
      </c>
      <c r="I79" s="54">
        <v>1200.0</v>
      </c>
      <c r="J79" s="55" t="s">
        <v>175</v>
      </c>
      <c r="K79" t="str">
        <f>if(and(B79&gt;='Desc Stats'!$C$56,B79&lt;='Desc Stats'!$C$57),"Affordable",if(AND(B79&gt;='Desc Stats'!$C$58,B79&lt;='Desc Stats'!$C$59),"Luxury","None"))</f>
        <v>None</v>
      </c>
    </row>
    <row r="80">
      <c r="A80" s="56" t="s">
        <v>125</v>
      </c>
      <c r="B80" s="54">
        <v>320000.0</v>
      </c>
      <c r="C80" s="7">
        <v>2.0</v>
      </c>
      <c r="D80" s="7">
        <v>2.0</v>
      </c>
      <c r="E80" s="7">
        <v>2.0</v>
      </c>
      <c r="F80" s="7" t="s">
        <v>36</v>
      </c>
      <c r="G80" s="7" t="s">
        <v>172</v>
      </c>
      <c r="H80" s="54">
        <v>2.0</v>
      </c>
      <c r="I80" s="54">
        <v>650.0</v>
      </c>
      <c r="J80" t="s">
        <v>25</v>
      </c>
      <c r="K80" t="str">
        <f>if(and(B80&gt;='Desc Stats'!$C$56,B80&lt;='Desc Stats'!$C$57),"Affordable",if(AND(B80&gt;='Desc Stats'!$C$58,B80&lt;='Desc Stats'!$C$59),"Luxury","None"))</f>
        <v>None</v>
      </c>
    </row>
    <row r="81">
      <c r="A81" s="56" t="s">
        <v>129</v>
      </c>
      <c r="B81" s="54">
        <v>320000.0</v>
      </c>
      <c r="C81" s="7">
        <v>3.0</v>
      </c>
      <c r="D81" s="7">
        <v>2.0</v>
      </c>
      <c r="E81" s="7">
        <v>2.0</v>
      </c>
      <c r="F81" s="7" t="s">
        <v>24</v>
      </c>
      <c r="G81" s="7" t="s">
        <v>172</v>
      </c>
      <c r="H81" s="54">
        <v>2.0</v>
      </c>
      <c r="I81" s="54">
        <v>877.0</v>
      </c>
      <c r="J81" s="55" t="s">
        <v>27</v>
      </c>
      <c r="K81" t="str">
        <f>if(and(B81&gt;='Desc Stats'!$C$56,B81&lt;='Desc Stats'!$C$57),"Affordable",if(AND(B81&gt;='Desc Stats'!$C$58,B81&lt;='Desc Stats'!$C$59),"Luxury","None"))</f>
        <v>None</v>
      </c>
    </row>
    <row r="82">
      <c r="A82" s="56" t="s">
        <v>173</v>
      </c>
      <c r="B82" s="54">
        <v>325000.0</v>
      </c>
      <c r="C82" s="7">
        <v>3.0</v>
      </c>
      <c r="D82" s="7">
        <v>2.0</v>
      </c>
      <c r="E82" s="7">
        <v>2.0</v>
      </c>
      <c r="F82" s="7" t="s">
        <v>171</v>
      </c>
      <c r="G82" s="7" t="s">
        <v>172</v>
      </c>
      <c r="H82" s="54">
        <v>2.0</v>
      </c>
      <c r="I82" s="54">
        <v>1016.0</v>
      </c>
      <c r="J82" s="55" t="s">
        <v>27</v>
      </c>
      <c r="K82" t="str">
        <f>if(and(B82&gt;='Desc Stats'!$C$56,B82&lt;='Desc Stats'!$C$57),"Affordable",if(AND(B82&gt;='Desc Stats'!$C$58,B82&lt;='Desc Stats'!$C$59),"Luxury","None"))</f>
        <v>None</v>
      </c>
    </row>
    <row r="83">
      <c r="A83" s="56" t="s">
        <v>131</v>
      </c>
      <c r="B83" s="54">
        <v>325000.0</v>
      </c>
      <c r="C83" s="7">
        <v>3.0</v>
      </c>
      <c r="D83" s="7">
        <v>2.0</v>
      </c>
      <c r="E83" s="7">
        <v>2.0</v>
      </c>
      <c r="F83" s="7" t="s">
        <v>24</v>
      </c>
      <c r="G83" s="7" t="s">
        <v>172</v>
      </c>
      <c r="H83" s="54">
        <v>2.0</v>
      </c>
      <c r="I83" s="54">
        <v>1010.0</v>
      </c>
      <c r="J83" s="55" t="s">
        <v>27</v>
      </c>
      <c r="K83" t="str">
        <f>if(and(B83&gt;='Desc Stats'!$C$56,B83&lt;='Desc Stats'!$C$57),"Affordable",if(AND(B83&gt;='Desc Stats'!$C$58,B83&lt;='Desc Stats'!$C$59),"Luxury","None"))</f>
        <v>None</v>
      </c>
    </row>
    <row r="84">
      <c r="A84" s="56" t="s">
        <v>156</v>
      </c>
      <c r="B84" s="54">
        <v>325000.0</v>
      </c>
      <c r="C84" s="7">
        <v>1.0</v>
      </c>
      <c r="D84" s="7">
        <v>1.0</v>
      </c>
      <c r="E84" s="7">
        <v>2.0</v>
      </c>
      <c r="F84" s="7" t="s">
        <v>36</v>
      </c>
      <c r="G84" s="7" t="s">
        <v>172</v>
      </c>
      <c r="H84" s="54">
        <v>2.0</v>
      </c>
      <c r="I84" s="54">
        <v>555.0</v>
      </c>
      <c r="J84" t="s">
        <v>25</v>
      </c>
      <c r="K84" t="str">
        <f>if(and(B84&gt;='Desc Stats'!$C$56,B84&lt;='Desc Stats'!$C$57),"Affordable",if(AND(B84&gt;='Desc Stats'!$C$58,B84&lt;='Desc Stats'!$C$59),"Luxury","None"))</f>
        <v>None</v>
      </c>
    </row>
    <row r="85">
      <c r="A85" s="56" t="s">
        <v>156</v>
      </c>
      <c r="B85" s="54">
        <v>325000.0</v>
      </c>
      <c r="C85" s="7">
        <v>3.0</v>
      </c>
      <c r="D85" s="7">
        <v>2.0</v>
      </c>
      <c r="E85" s="7">
        <v>1.0</v>
      </c>
      <c r="F85" s="7" t="s">
        <v>24</v>
      </c>
      <c r="G85" s="7" t="s">
        <v>172</v>
      </c>
      <c r="H85" s="54">
        <v>2.0</v>
      </c>
      <c r="I85" s="54">
        <v>845.0</v>
      </c>
      <c r="J85" s="55" t="s">
        <v>25</v>
      </c>
      <c r="K85" t="str">
        <f>if(and(B85&gt;='Desc Stats'!$C$56,B85&lt;='Desc Stats'!$C$57),"Affordable",if(AND(B85&gt;='Desc Stats'!$C$58,B85&lt;='Desc Stats'!$C$59),"Luxury","None"))</f>
        <v>None</v>
      </c>
    </row>
    <row r="86">
      <c r="A86" s="56" t="s">
        <v>173</v>
      </c>
      <c r="B86" s="54">
        <v>328000.0</v>
      </c>
      <c r="C86" s="7">
        <v>3.0</v>
      </c>
      <c r="D86" s="7">
        <v>2.0</v>
      </c>
      <c r="E86" s="7">
        <v>2.0</v>
      </c>
      <c r="F86" s="7" t="s">
        <v>171</v>
      </c>
      <c r="G86" s="7" t="s">
        <v>172</v>
      </c>
      <c r="H86" s="54">
        <v>2.0</v>
      </c>
      <c r="I86" s="54">
        <v>886.0</v>
      </c>
      <c r="J86" s="55" t="s">
        <v>27</v>
      </c>
      <c r="K86" t="str">
        <f>if(and(B86&gt;='Desc Stats'!$C$56,B86&lt;='Desc Stats'!$C$57),"Affordable",if(AND(B86&gt;='Desc Stats'!$C$58,B86&lt;='Desc Stats'!$C$59),"Luxury","None"))</f>
        <v>None</v>
      </c>
    </row>
    <row r="87">
      <c r="A87" s="56" t="s">
        <v>133</v>
      </c>
      <c r="B87" s="54">
        <v>329999.0</v>
      </c>
      <c r="C87" s="7">
        <v>3.0</v>
      </c>
      <c r="D87" s="7">
        <v>2.0</v>
      </c>
      <c r="E87" s="7">
        <v>4.0</v>
      </c>
      <c r="F87" s="7" t="s">
        <v>36</v>
      </c>
      <c r="G87" s="7" t="s">
        <v>172</v>
      </c>
      <c r="H87" s="54">
        <v>2.0</v>
      </c>
      <c r="I87" s="54">
        <v>950.0</v>
      </c>
      <c r="J87" s="55" t="s">
        <v>27</v>
      </c>
      <c r="K87" t="str">
        <f>if(and(B87&gt;='Desc Stats'!$C$56,B87&lt;='Desc Stats'!$C$57),"Affordable",if(AND(B87&gt;='Desc Stats'!$C$58,B87&lt;='Desc Stats'!$C$59),"Luxury","None"))</f>
        <v>None</v>
      </c>
    </row>
    <row r="88">
      <c r="A88" s="56" t="s">
        <v>133</v>
      </c>
      <c r="B88" s="54">
        <v>329999.0</v>
      </c>
      <c r="C88" s="7">
        <v>3.0</v>
      </c>
      <c r="D88" s="7">
        <v>2.0</v>
      </c>
      <c r="E88" s="7">
        <v>2.0</v>
      </c>
      <c r="F88" s="7" t="s">
        <v>36</v>
      </c>
      <c r="G88" s="7" t="s">
        <v>172</v>
      </c>
      <c r="H88" s="54">
        <v>2.0</v>
      </c>
      <c r="I88" s="54">
        <v>950.0</v>
      </c>
      <c r="J88" s="7" t="s">
        <v>27</v>
      </c>
      <c r="K88" t="str">
        <f>if(and(B88&gt;='Desc Stats'!$C$56,B88&lt;='Desc Stats'!$C$57),"Affordable",if(AND(B88&gt;='Desc Stats'!$C$58,B88&lt;='Desc Stats'!$C$59),"Luxury","None"))</f>
        <v>None</v>
      </c>
    </row>
    <row r="89">
      <c r="A89" s="56" t="s">
        <v>128</v>
      </c>
      <c r="B89" s="54">
        <v>330000.0</v>
      </c>
      <c r="C89" s="7">
        <v>3.0</v>
      </c>
      <c r="D89" s="7">
        <v>2.0</v>
      </c>
      <c r="E89" s="7">
        <v>2.0</v>
      </c>
      <c r="F89" s="7" t="s">
        <v>180</v>
      </c>
      <c r="G89" s="7" t="s">
        <v>172</v>
      </c>
      <c r="H89" s="54">
        <v>2.0</v>
      </c>
      <c r="I89" s="54">
        <v>1275.0</v>
      </c>
      <c r="J89" s="55" t="s">
        <v>27</v>
      </c>
      <c r="K89" t="str">
        <f>if(and(B89&gt;='Desc Stats'!$C$56,B89&lt;='Desc Stats'!$C$57),"Affordable",if(AND(B89&gt;='Desc Stats'!$C$58,B89&lt;='Desc Stats'!$C$59),"Luxury","None"))</f>
        <v>None</v>
      </c>
    </row>
    <row r="90">
      <c r="A90" s="56" t="s">
        <v>125</v>
      </c>
      <c r="B90" s="54">
        <v>330000.0</v>
      </c>
      <c r="C90" s="7">
        <v>3.0</v>
      </c>
      <c r="D90" s="7">
        <v>2.0</v>
      </c>
      <c r="E90" s="7">
        <v>1.0</v>
      </c>
      <c r="F90" s="7" t="s">
        <v>24</v>
      </c>
      <c r="G90" s="7" t="s">
        <v>172</v>
      </c>
      <c r="H90" s="54">
        <v>2.0</v>
      </c>
      <c r="I90" s="54">
        <v>1111.0</v>
      </c>
      <c r="J90" s="55" t="s">
        <v>27</v>
      </c>
      <c r="K90" t="str">
        <f>if(and(B90&gt;='Desc Stats'!$C$56,B90&lt;='Desc Stats'!$C$57),"Affordable",if(AND(B90&gt;='Desc Stats'!$C$58,B90&lt;='Desc Stats'!$C$59),"Luxury","None"))</f>
        <v>None</v>
      </c>
    </row>
    <row r="91">
      <c r="A91" s="56" t="s">
        <v>125</v>
      </c>
      <c r="B91" s="54">
        <v>330000.0</v>
      </c>
      <c r="C91" s="7">
        <v>3.0</v>
      </c>
      <c r="D91" s="7">
        <v>2.0</v>
      </c>
      <c r="E91" s="7">
        <v>1.0</v>
      </c>
      <c r="F91" s="7" t="s">
        <v>24</v>
      </c>
      <c r="G91" s="7" t="s">
        <v>172</v>
      </c>
      <c r="H91" s="54">
        <v>2.0</v>
      </c>
      <c r="I91" s="54">
        <v>960.0</v>
      </c>
      <c r="J91" s="55" t="s">
        <v>175</v>
      </c>
      <c r="K91" t="str">
        <f>if(and(B91&gt;='Desc Stats'!$C$56,B91&lt;='Desc Stats'!$C$57),"Affordable",if(AND(B91&gt;='Desc Stats'!$C$58,B91&lt;='Desc Stats'!$C$59),"Luxury","None"))</f>
        <v>None</v>
      </c>
    </row>
    <row r="92">
      <c r="A92" s="56" t="s">
        <v>138</v>
      </c>
      <c r="B92" s="54">
        <v>330000.0</v>
      </c>
      <c r="C92" s="7">
        <v>1.0</v>
      </c>
      <c r="D92" s="7">
        <v>1.0</v>
      </c>
      <c r="E92" s="7">
        <v>1.0</v>
      </c>
      <c r="F92" s="7" t="s">
        <v>36</v>
      </c>
      <c r="G92" s="7" t="s">
        <v>172</v>
      </c>
      <c r="H92" s="54">
        <v>2.0</v>
      </c>
      <c r="I92" s="54">
        <v>520.0</v>
      </c>
      <c r="J92" s="55" t="s">
        <v>25</v>
      </c>
      <c r="K92" t="str">
        <f>if(and(B92&gt;='Desc Stats'!$C$56,B92&lt;='Desc Stats'!$C$57),"Affordable",if(AND(B92&gt;='Desc Stats'!$C$58,B92&lt;='Desc Stats'!$C$59),"Luxury","None"))</f>
        <v>None</v>
      </c>
    </row>
    <row r="93">
      <c r="A93" s="56" t="s">
        <v>133</v>
      </c>
      <c r="B93" s="54">
        <v>330000.0</v>
      </c>
      <c r="C93" s="7">
        <v>3.0</v>
      </c>
      <c r="D93" s="7">
        <v>2.0</v>
      </c>
      <c r="E93" s="7">
        <v>2.0</v>
      </c>
      <c r="F93" s="7" t="s">
        <v>36</v>
      </c>
      <c r="G93" s="7" t="s">
        <v>172</v>
      </c>
      <c r="H93" s="54">
        <v>2.0</v>
      </c>
      <c r="I93" s="54">
        <v>950.0</v>
      </c>
      <c r="J93" t="s">
        <v>25</v>
      </c>
      <c r="K93" t="str">
        <f>if(and(B93&gt;='Desc Stats'!$C$56,B93&lt;='Desc Stats'!$C$57),"Affordable",if(AND(B93&gt;='Desc Stats'!$C$58,B93&lt;='Desc Stats'!$C$59),"Luxury","None"))</f>
        <v>None</v>
      </c>
    </row>
    <row r="94">
      <c r="A94" s="56" t="s">
        <v>131</v>
      </c>
      <c r="B94" s="54">
        <v>330000.0</v>
      </c>
      <c r="C94" s="7">
        <v>3.0</v>
      </c>
      <c r="D94" s="7">
        <v>2.0</v>
      </c>
      <c r="E94" s="7">
        <v>3.0</v>
      </c>
      <c r="F94" s="7" t="s">
        <v>171</v>
      </c>
      <c r="G94" s="7" t="s">
        <v>172</v>
      </c>
      <c r="H94" s="54">
        <v>2.0</v>
      </c>
      <c r="I94" s="54">
        <v>1010.0</v>
      </c>
      <c r="J94" t="s">
        <v>27</v>
      </c>
      <c r="K94" t="str">
        <f>if(and(B94&gt;='Desc Stats'!$C$56,B94&lt;='Desc Stats'!$C$57),"Affordable",if(AND(B94&gt;='Desc Stats'!$C$58,B94&lt;='Desc Stats'!$C$59),"Luxury","None"))</f>
        <v>None</v>
      </c>
    </row>
    <row r="95">
      <c r="A95" s="56" t="s">
        <v>154</v>
      </c>
      <c r="B95" s="54">
        <v>330000.0</v>
      </c>
      <c r="C95" s="7">
        <v>2.0</v>
      </c>
      <c r="D95" s="7">
        <v>2.0</v>
      </c>
      <c r="E95" s="7">
        <v>2.0</v>
      </c>
      <c r="F95" s="7" t="s">
        <v>181</v>
      </c>
      <c r="G95" s="7" t="s">
        <v>179</v>
      </c>
      <c r="H95" s="54">
        <v>1.0</v>
      </c>
      <c r="I95" s="54">
        <v>602.0</v>
      </c>
      <c r="J95" t="s">
        <v>27</v>
      </c>
      <c r="K95" t="str">
        <f>if(and(B95&gt;='Desc Stats'!$C$56,B95&lt;='Desc Stats'!$C$57),"Affordable",if(AND(B95&gt;='Desc Stats'!$C$58,B95&lt;='Desc Stats'!$C$59),"Luxury","None"))</f>
        <v>None</v>
      </c>
    </row>
    <row r="96">
      <c r="A96" s="56" t="s">
        <v>156</v>
      </c>
      <c r="B96" s="54">
        <v>330000.0</v>
      </c>
      <c r="C96" s="7">
        <v>3.0</v>
      </c>
      <c r="D96" s="7">
        <v>2.0</v>
      </c>
      <c r="E96" s="7">
        <v>2.0</v>
      </c>
      <c r="F96" s="7" t="s">
        <v>24</v>
      </c>
      <c r="G96" s="7" t="s">
        <v>172</v>
      </c>
      <c r="H96" s="54">
        <v>2.0</v>
      </c>
      <c r="I96" s="54">
        <v>931.0</v>
      </c>
      <c r="J96" s="55" t="s">
        <v>27</v>
      </c>
      <c r="K96" t="str">
        <f>if(and(B96&gt;='Desc Stats'!$C$56,B96&lt;='Desc Stats'!$C$57),"Affordable",if(AND(B96&gt;='Desc Stats'!$C$58,B96&lt;='Desc Stats'!$C$59),"Luxury","None"))</f>
        <v>None</v>
      </c>
    </row>
    <row r="97">
      <c r="A97" s="56" t="s">
        <v>156</v>
      </c>
      <c r="B97" s="54">
        <v>330000.0</v>
      </c>
      <c r="C97" s="7">
        <v>1.0</v>
      </c>
      <c r="D97" s="7">
        <v>1.0</v>
      </c>
      <c r="E97" s="7">
        <v>2.0</v>
      </c>
      <c r="F97" s="7" t="s">
        <v>36</v>
      </c>
      <c r="G97" s="7" t="s">
        <v>172</v>
      </c>
      <c r="H97" s="54">
        <v>2.0</v>
      </c>
      <c r="I97" s="54">
        <v>543.0</v>
      </c>
      <c r="J97" s="55" t="s">
        <v>25</v>
      </c>
      <c r="K97" t="str">
        <f>if(and(B97&gt;='Desc Stats'!$C$56,B97&lt;='Desc Stats'!$C$57),"Affordable",if(AND(B97&gt;='Desc Stats'!$C$58,B97&lt;='Desc Stats'!$C$59),"Luxury","None"))</f>
        <v>None</v>
      </c>
    </row>
    <row r="98">
      <c r="A98" s="56" t="s">
        <v>129</v>
      </c>
      <c r="B98" s="54">
        <v>333000.0</v>
      </c>
      <c r="C98" s="7">
        <v>2.0</v>
      </c>
      <c r="D98" s="7">
        <v>2.0</v>
      </c>
      <c r="E98" s="7">
        <v>1.0</v>
      </c>
      <c r="F98" s="7" t="s">
        <v>36</v>
      </c>
      <c r="G98" s="7" t="s">
        <v>172</v>
      </c>
      <c r="H98" s="54">
        <v>2.0</v>
      </c>
      <c r="I98" s="54">
        <v>650.0</v>
      </c>
      <c r="J98" t="s">
        <v>25</v>
      </c>
      <c r="K98" t="str">
        <f>if(and(B98&gt;='Desc Stats'!$C$56,B98&lt;='Desc Stats'!$C$57),"Affordable",if(AND(B98&gt;='Desc Stats'!$C$58,B98&lt;='Desc Stats'!$C$59),"Luxury","None"))</f>
        <v>None</v>
      </c>
    </row>
    <row r="99">
      <c r="A99" s="56" t="s">
        <v>125</v>
      </c>
      <c r="B99" s="54">
        <v>335000.0</v>
      </c>
      <c r="C99" s="7">
        <v>3.0</v>
      </c>
      <c r="D99" s="7">
        <v>2.0</v>
      </c>
      <c r="E99" s="7">
        <v>2.0</v>
      </c>
      <c r="F99" s="7" t="s">
        <v>24</v>
      </c>
      <c r="G99" s="7" t="s">
        <v>172</v>
      </c>
      <c r="H99" s="54">
        <v>2.0</v>
      </c>
      <c r="I99" s="54">
        <v>960.0</v>
      </c>
      <c r="J99" s="55" t="s">
        <v>27</v>
      </c>
      <c r="K99" t="str">
        <f>if(and(B99&gt;='Desc Stats'!$C$56,B99&lt;='Desc Stats'!$C$57),"Affordable",if(AND(B99&gt;='Desc Stats'!$C$58,B99&lt;='Desc Stats'!$C$59),"Luxury","None"))</f>
        <v>None</v>
      </c>
    </row>
    <row r="100">
      <c r="A100" s="56" t="s">
        <v>173</v>
      </c>
      <c r="B100" s="54">
        <v>335000.0</v>
      </c>
      <c r="C100" s="7">
        <v>3.0</v>
      </c>
      <c r="D100" s="7">
        <v>2.0</v>
      </c>
      <c r="E100" s="7">
        <v>1.0</v>
      </c>
      <c r="F100" s="7" t="s">
        <v>171</v>
      </c>
      <c r="G100" s="7" t="s">
        <v>172</v>
      </c>
      <c r="H100" s="54">
        <v>2.0</v>
      </c>
      <c r="I100" s="54">
        <v>885.0</v>
      </c>
      <c r="J100" s="55" t="s">
        <v>25</v>
      </c>
      <c r="K100" t="str">
        <f>if(and(B100&gt;='Desc Stats'!$C$56,B100&lt;='Desc Stats'!$C$57),"Affordable",if(AND(B100&gt;='Desc Stats'!$C$58,B100&lt;='Desc Stats'!$C$59),"Luxury","None"))</f>
        <v>None</v>
      </c>
    </row>
    <row r="101">
      <c r="A101" s="56" t="s">
        <v>156</v>
      </c>
      <c r="B101" s="54">
        <v>335000.0</v>
      </c>
      <c r="C101" s="7">
        <v>1.0</v>
      </c>
      <c r="D101" s="7">
        <v>1.0</v>
      </c>
      <c r="E101" s="7">
        <v>2.0</v>
      </c>
      <c r="F101" s="7" t="s">
        <v>36</v>
      </c>
      <c r="G101" s="7" t="s">
        <v>172</v>
      </c>
      <c r="H101" s="54">
        <v>2.0</v>
      </c>
      <c r="I101" s="54">
        <v>521.0</v>
      </c>
      <c r="J101" s="55" t="s">
        <v>25</v>
      </c>
      <c r="K101" t="str">
        <f>if(and(B101&gt;='Desc Stats'!$C$56,B101&lt;='Desc Stats'!$C$57),"Affordable",if(AND(B101&gt;='Desc Stats'!$C$58,B101&lt;='Desc Stats'!$C$59),"Luxury","None"))</f>
        <v>None</v>
      </c>
    </row>
    <row r="102">
      <c r="A102" s="56" t="s">
        <v>133</v>
      </c>
      <c r="B102" s="54">
        <v>338000.0</v>
      </c>
      <c r="C102" s="7">
        <v>3.0</v>
      </c>
      <c r="D102" s="7">
        <v>2.0</v>
      </c>
      <c r="E102" s="7">
        <v>2.0</v>
      </c>
      <c r="F102" s="7" t="s">
        <v>36</v>
      </c>
      <c r="G102" s="7" t="s">
        <v>172</v>
      </c>
      <c r="H102" s="54">
        <v>2.0</v>
      </c>
      <c r="I102" s="54">
        <v>950.0</v>
      </c>
      <c r="J102" s="55" t="s">
        <v>25</v>
      </c>
      <c r="K102" t="str">
        <f>if(and(B102&gt;='Desc Stats'!$C$56,B102&lt;='Desc Stats'!$C$57),"Affordable",if(AND(B102&gt;='Desc Stats'!$C$58,B102&lt;='Desc Stats'!$C$59),"Luxury","None"))</f>
        <v>None</v>
      </c>
    </row>
    <row r="103">
      <c r="A103" s="56" t="s">
        <v>154</v>
      </c>
      <c r="B103" s="54">
        <v>338000.0</v>
      </c>
      <c r="C103" s="7">
        <v>2.0</v>
      </c>
      <c r="D103" s="7">
        <v>2.0</v>
      </c>
      <c r="E103" s="7">
        <v>2.0</v>
      </c>
      <c r="F103" s="7" t="s">
        <v>181</v>
      </c>
      <c r="G103" s="7" t="s">
        <v>179</v>
      </c>
      <c r="H103" s="54">
        <v>1.0</v>
      </c>
      <c r="I103" s="54">
        <v>602.0</v>
      </c>
      <c r="J103" s="55" t="s">
        <v>27</v>
      </c>
      <c r="K103" t="str">
        <f>if(and(B103&gt;='Desc Stats'!$C$56,B103&lt;='Desc Stats'!$C$57),"Affordable",if(AND(B103&gt;='Desc Stats'!$C$58,B103&lt;='Desc Stats'!$C$59),"Luxury","None"))</f>
        <v>None</v>
      </c>
    </row>
    <row r="104">
      <c r="A104" s="56" t="s">
        <v>157</v>
      </c>
      <c r="B104" s="54">
        <v>338000.0</v>
      </c>
      <c r="C104" s="7">
        <v>2.0</v>
      </c>
      <c r="D104" s="7">
        <v>1.0</v>
      </c>
      <c r="E104" s="7">
        <v>2.0</v>
      </c>
      <c r="F104" s="7" t="s">
        <v>181</v>
      </c>
      <c r="G104" s="7" t="s">
        <v>179</v>
      </c>
      <c r="H104" s="54">
        <v>1.0</v>
      </c>
      <c r="I104" s="54">
        <v>825.0</v>
      </c>
      <c r="J104" s="55" t="s">
        <v>175</v>
      </c>
      <c r="K104" t="str">
        <f>if(and(B104&gt;='Desc Stats'!$C$56,B104&lt;='Desc Stats'!$C$57),"Affordable",if(AND(B104&gt;='Desc Stats'!$C$58,B104&lt;='Desc Stats'!$C$59),"Luxury","None"))</f>
        <v>None</v>
      </c>
    </row>
    <row r="105">
      <c r="A105" s="56" t="s">
        <v>173</v>
      </c>
      <c r="B105" s="54">
        <v>339000.0</v>
      </c>
      <c r="C105" s="7">
        <v>3.0</v>
      </c>
      <c r="D105" s="7">
        <v>2.0</v>
      </c>
      <c r="E105" s="7">
        <v>2.0</v>
      </c>
      <c r="F105" s="7" t="s">
        <v>24</v>
      </c>
      <c r="G105" s="7" t="s">
        <v>172</v>
      </c>
      <c r="H105" s="54">
        <v>2.0</v>
      </c>
      <c r="I105" s="54">
        <v>956.0</v>
      </c>
      <c r="J105" s="55" t="s">
        <v>27</v>
      </c>
      <c r="K105" t="str">
        <f>if(and(B105&gt;='Desc Stats'!$C$56,B105&lt;='Desc Stats'!$C$57),"Affordable",if(AND(B105&gt;='Desc Stats'!$C$58,B105&lt;='Desc Stats'!$C$59),"Luxury","None"))</f>
        <v>None</v>
      </c>
    </row>
    <row r="106">
      <c r="A106" s="56" t="s">
        <v>26</v>
      </c>
      <c r="B106" s="54">
        <v>340000.0</v>
      </c>
      <c r="C106" s="7">
        <v>3.0</v>
      </c>
      <c r="D106" s="7">
        <v>2.0</v>
      </c>
      <c r="E106" s="7">
        <v>2.0</v>
      </c>
      <c r="F106" s="7" t="s">
        <v>171</v>
      </c>
      <c r="G106" s="7" t="s">
        <v>172</v>
      </c>
      <c r="H106" s="54">
        <v>2.0</v>
      </c>
      <c r="I106" s="54">
        <v>878.0</v>
      </c>
      <c r="J106" t="s">
        <v>27</v>
      </c>
      <c r="K106" t="str">
        <f>if(and(B106&gt;='Desc Stats'!$C$56,B106&lt;='Desc Stats'!$C$57),"Affordable",if(AND(B106&gt;='Desc Stats'!$C$58,B106&lt;='Desc Stats'!$C$59),"Luxury","None"))</f>
        <v>None</v>
      </c>
    </row>
    <row r="107">
      <c r="A107" s="56" t="s">
        <v>125</v>
      </c>
      <c r="B107" s="54">
        <v>340000.0</v>
      </c>
      <c r="C107" s="7">
        <v>1.0</v>
      </c>
      <c r="D107" s="7">
        <v>1.0</v>
      </c>
      <c r="E107" s="7">
        <v>2.0</v>
      </c>
      <c r="F107" s="7" t="s">
        <v>36</v>
      </c>
      <c r="G107" s="7" t="s">
        <v>172</v>
      </c>
      <c r="H107" s="54">
        <v>2.0</v>
      </c>
      <c r="I107" s="54">
        <v>610.0</v>
      </c>
      <c r="J107" t="s">
        <v>25</v>
      </c>
      <c r="K107" t="str">
        <f>if(and(B107&gt;='Desc Stats'!$C$56,B107&lt;='Desc Stats'!$C$57),"Affordable",if(AND(B107&gt;='Desc Stats'!$C$58,B107&lt;='Desc Stats'!$C$59),"Luxury","None"))</f>
        <v>None</v>
      </c>
    </row>
    <row r="108">
      <c r="A108" s="56" t="s">
        <v>133</v>
      </c>
      <c r="B108" s="54">
        <v>340000.0</v>
      </c>
      <c r="C108" s="7">
        <v>3.0</v>
      </c>
      <c r="D108" s="7">
        <v>2.0</v>
      </c>
      <c r="E108" s="7">
        <v>2.0</v>
      </c>
      <c r="F108" s="7" t="s">
        <v>36</v>
      </c>
      <c r="G108" s="7" t="s">
        <v>172</v>
      </c>
      <c r="H108" s="54">
        <v>2.0</v>
      </c>
      <c r="I108" s="54">
        <v>950.0</v>
      </c>
      <c r="J108" s="55" t="s">
        <v>27</v>
      </c>
      <c r="K108" t="str">
        <f>if(and(B108&gt;='Desc Stats'!$C$56,B108&lt;='Desc Stats'!$C$57),"Affordable",if(AND(B108&gt;='Desc Stats'!$C$58,B108&lt;='Desc Stats'!$C$59),"Luxury","None"))</f>
        <v>None</v>
      </c>
    </row>
    <row r="109">
      <c r="A109" s="56" t="s">
        <v>142</v>
      </c>
      <c r="B109" s="54">
        <v>340000.0</v>
      </c>
      <c r="C109" s="7">
        <v>3.0</v>
      </c>
      <c r="D109" s="7">
        <v>2.0</v>
      </c>
      <c r="E109" s="7">
        <v>2.0</v>
      </c>
      <c r="F109" s="7" t="s">
        <v>171</v>
      </c>
      <c r="G109" s="7" t="s">
        <v>172</v>
      </c>
      <c r="H109" s="54">
        <v>2.0</v>
      </c>
      <c r="I109" s="54">
        <v>950.0</v>
      </c>
      <c r="J109" s="55" t="s">
        <v>175</v>
      </c>
      <c r="K109" t="str">
        <f>if(and(B109&gt;='Desc Stats'!$C$56,B109&lt;='Desc Stats'!$C$57),"Affordable",if(AND(B109&gt;='Desc Stats'!$C$58,B109&lt;='Desc Stats'!$C$59),"Luxury","None"))</f>
        <v>None</v>
      </c>
    </row>
    <row r="110">
      <c r="A110" s="56" t="s">
        <v>156</v>
      </c>
      <c r="B110" s="54">
        <v>340000.0</v>
      </c>
      <c r="C110" s="7">
        <v>3.0</v>
      </c>
      <c r="D110" s="7">
        <v>2.0</v>
      </c>
      <c r="E110" s="7">
        <v>2.0</v>
      </c>
      <c r="F110" s="7" t="s">
        <v>24</v>
      </c>
      <c r="G110" s="7" t="s">
        <v>172</v>
      </c>
      <c r="H110" s="54">
        <v>2.0</v>
      </c>
      <c r="I110" s="54">
        <v>931.0</v>
      </c>
      <c r="J110" t="s">
        <v>27</v>
      </c>
      <c r="K110" t="str">
        <f>if(and(B110&gt;='Desc Stats'!$C$56,B110&lt;='Desc Stats'!$C$57),"Affordable",if(AND(B110&gt;='Desc Stats'!$C$58,B110&lt;='Desc Stats'!$C$59),"Luxury","None"))</f>
        <v>None</v>
      </c>
    </row>
    <row r="111">
      <c r="A111" s="56" t="s">
        <v>157</v>
      </c>
      <c r="B111" s="54">
        <v>340000.0</v>
      </c>
      <c r="C111" s="7">
        <v>2.0</v>
      </c>
      <c r="D111" s="7">
        <v>2.0</v>
      </c>
      <c r="E111" s="7">
        <v>2.0</v>
      </c>
      <c r="F111" s="7" t="s">
        <v>24</v>
      </c>
      <c r="G111" s="7" t="s">
        <v>172</v>
      </c>
      <c r="H111" s="54">
        <v>2.0</v>
      </c>
      <c r="I111" s="54">
        <v>850.0</v>
      </c>
      <c r="J111" s="55" t="s">
        <v>25</v>
      </c>
      <c r="K111" t="str">
        <f>if(and(B111&gt;='Desc Stats'!$C$56,B111&lt;='Desc Stats'!$C$57),"Affordable",if(AND(B111&gt;='Desc Stats'!$C$58,B111&lt;='Desc Stats'!$C$59),"Luxury","None"))</f>
        <v>None</v>
      </c>
    </row>
    <row r="112">
      <c r="A112" s="56" t="s">
        <v>125</v>
      </c>
      <c r="B112" s="54">
        <v>345000.0</v>
      </c>
      <c r="C112" s="7">
        <v>3.0</v>
      </c>
      <c r="D112" s="7">
        <v>2.0</v>
      </c>
      <c r="E112" s="7">
        <v>2.0</v>
      </c>
      <c r="F112" s="7" t="s">
        <v>24</v>
      </c>
      <c r="G112" s="7" t="s">
        <v>172</v>
      </c>
      <c r="H112" s="54">
        <v>2.0</v>
      </c>
      <c r="I112" s="54">
        <v>970.0</v>
      </c>
      <c r="J112" s="55" t="s">
        <v>27</v>
      </c>
      <c r="K112" t="str">
        <f>if(and(B112&gt;='Desc Stats'!$C$56,B112&lt;='Desc Stats'!$C$57),"Affordable",if(AND(B112&gt;='Desc Stats'!$C$58,B112&lt;='Desc Stats'!$C$59),"Luxury","None"))</f>
        <v>None</v>
      </c>
    </row>
    <row r="113">
      <c r="A113" s="56" t="s">
        <v>125</v>
      </c>
      <c r="B113" s="54">
        <v>345000.0</v>
      </c>
      <c r="C113" s="7">
        <v>3.0</v>
      </c>
      <c r="D113" s="7">
        <v>2.0</v>
      </c>
      <c r="E113" s="7">
        <v>2.0</v>
      </c>
      <c r="F113" s="7" t="s">
        <v>171</v>
      </c>
      <c r="G113" s="7" t="s">
        <v>172</v>
      </c>
      <c r="H113" s="54">
        <v>2.0</v>
      </c>
      <c r="I113" s="54">
        <v>780.0</v>
      </c>
      <c r="J113" s="55" t="s">
        <v>27</v>
      </c>
      <c r="K113" t="str">
        <f>if(and(B113&gt;='Desc Stats'!$C$56,B113&lt;='Desc Stats'!$C$57),"Affordable",if(AND(B113&gt;='Desc Stats'!$C$58,B113&lt;='Desc Stats'!$C$59),"Luxury","None"))</f>
        <v>None</v>
      </c>
    </row>
    <row r="114">
      <c r="A114" s="56" t="s">
        <v>173</v>
      </c>
      <c r="B114" s="54">
        <v>345000.0</v>
      </c>
      <c r="C114" s="7">
        <v>2.0</v>
      </c>
      <c r="D114" s="7">
        <v>2.0</v>
      </c>
      <c r="E114" s="7">
        <v>2.0</v>
      </c>
      <c r="F114" s="7" t="s">
        <v>24</v>
      </c>
      <c r="G114" s="7" t="s">
        <v>172</v>
      </c>
      <c r="H114" s="54">
        <v>2.0</v>
      </c>
      <c r="I114" s="54">
        <v>728.0</v>
      </c>
      <c r="J114" s="55" t="s">
        <v>27</v>
      </c>
      <c r="K114" t="str">
        <f>if(and(B114&gt;='Desc Stats'!$C$56,B114&lt;='Desc Stats'!$C$57),"Affordable",if(AND(B114&gt;='Desc Stats'!$C$58,B114&lt;='Desc Stats'!$C$59),"Luxury","None"))</f>
        <v>None</v>
      </c>
    </row>
    <row r="115">
      <c r="A115" s="56" t="s">
        <v>133</v>
      </c>
      <c r="B115" s="54">
        <v>345000.0</v>
      </c>
      <c r="C115" s="7">
        <v>3.0</v>
      </c>
      <c r="D115" s="7">
        <v>2.0</v>
      </c>
      <c r="E115" s="7">
        <v>2.0</v>
      </c>
      <c r="F115" s="7" t="s">
        <v>36</v>
      </c>
      <c r="G115" s="7" t="s">
        <v>172</v>
      </c>
      <c r="H115" s="54">
        <v>2.0</v>
      </c>
      <c r="I115" s="54">
        <v>950.0</v>
      </c>
      <c r="J115" s="55" t="s">
        <v>27</v>
      </c>
      <c r="K115" t="str">
        <f>if(and(B115&gt;='Desc Stats'!$C$56,B115&lt;='Desc Stats'!$C$57),"Affordable",if(AND(B115&gt;='Desc Stats'!$C$58,B115&lt;='Desc Stats'!$C$59),"Luxury","None"))</f>
        <v>None</v>
      </c>
    </row>
    <row r="116">
      <c r="A116" s="56" t="s">
        <v>129</v>
      </c>
      <c r="B116" s="54">
        <v>348000.0</v>
      </c>
      <c r="C116" s="7">
        <v>3.0</v>
      </c>
      <c r="D116" s="7">
        <v>2.0</v>
      </c>
      <c r="E116" s="7">
        <v>2.0</v>
      </c>
      <c r="F116" s="7" t="s">
        <v>24</v>
      </c>
      <c r="G116" s="7" t="s">
        <v>172</v>
      </c>
      <c r="H116" s="54">
        <v>2.0</v>
      </c>
      <c r="I116" s="54">
        <v>853.0</v>
      </c>
      <c r="J116" s="55" t="s">
        <v>27</v>
      </c>
      <c r="K116" t="str">
        <f>if(and(B116&gt;='Desc Stats'!$C$56,B116&lt;='Desc Stats'!$C$57),"Affordable",if(AND(B116&gt;='Desc Stats'!$C$58,B116&lt;='Desc Stats'!$C$59),"Luxury","None"))</f>
        <v>None</v>
      </c>
    </row>
    <row r="117">
      <c r="A117" s="56" t="s">
        <v>129</v>
      </c>
      <c r="B117" s="54">
        <v>348000.0</v>
      </c>
      <c r="C117" s="7">
        <v>3.0</v>
      </c>
      <c r="D117" s="7">
        <v>1.0</v>
      </c>
      <c r="E117" s="7">
        <v>2.0</v>
      </c>
      <c r="F117" s="7" t="s">
        <v>36</v>
      </c>
      <c r="G117" s="7" t="s">
        <v>172</v>
      </c>
      <c r="H117" s="54">
        <v>2.0</v>
      </c>
      <c r="I117" s="54">
        <v>1400.0</v>
      </c>
      <c r="J117" s="55" t="s">
        <v>27</v>
      </c>
      <c r="K117" t="str">
        <f>if(and(B117&gt;='Desc Stats'!$C$56,B117&lt;='Desc Stats'!$C$57),"Affordable",if(AND(B117&gt;='Desc Stats'!$C$58,B117&lt;='Desc Stats'!$C$59),"Luxury","None"))</f>
        <v>None</v>
      </c>
    </row>
    <row r="118">
      <c r="A118" s="56" t="s">
        <v>129</v>
      </c>
      <c r="B118" s="54">
        <v>348000.0</v>
      </c>
      <c r="C118" s="7">
        <v>3.0</v>
      </c>
      <c r="D118" s="7">
        <v>2.0</v>
      </c>
      <c r="E118" s="7">
        <v>1.0</v>
      </c>
      <c r="F118" s="7" t="s">
        <v>36</v>
      </c>
      <c r="G118" s="7" t="s">
        <v>172</v>
      </c>
      <c r="H118" s="54">
        <v>2.0</v>
      </c>
      <c r="I118" s="54">
        <v>1400.0</v>
      </c>
      <c r="J118" s="55" t="s">
        <v>25</v>
      </c>
      <c r="K118" t="str">
        <f>if(and(B118&gt;='Desc Stats'!$C$56,B118&lt;='Desc Stats'!$C$57),"Affordable",if(AND(B118&gt;='Desc Stats'!$C$58,B118&lt;='Desc Stats'!$C$59),"Luxury","None"))</f>
        <v>None</v>
      </c>
    </row>
    <row r="119">
      <c r="A119" s="56" t="s">
        <v>126</v>
      </c>
      <c r="B119" s="54">
        <v>350000.0</v>
      </c>
      <c r="C119" s="7">
        <v>1.0</v>
      </c>
      <c r="D119" s="7">
        <v>1.0</v>
      </c>
      <c r="E119" s="7">
        <v>1.0</v>
      </c>
      <c r="F119" s="7" t="s">
        <v>171</v>
      </c>
      <c r="G119" s="7" t="s">
        <v>172</v>
      </c>
      <c r="H119" s="54">
        <v>2.0</v>
      </c>
      <c r="I119" s="54">
        <v>495.0</v>
      </c>
      <c r="J119" t="s">
        <v>27</v>
      </c>
      <c r="K119" t="str">
        <f>if(and(B119&gt;='Desc Stats'!$C$56,B119&lt;='Desc Stats'!$C$57),"Affordable",if(AND(B119&gt;='Desc Stats'!$C$58,B119&lt;='Desc Stats'!$C$59),"Luxury","None"))</f>
        <v>None</v>
      </c>
    </row>
    <row r="120">
      <c r="A120" s="56" t="s">
        <v>125</v>
      </c>
      <c r="B120" s="54">
        <v>350000.0</v>
      </c>
      <c r="C120" s="7">
        <v>3.0</v>
      </c>
      <c r="D120" s="7">
        <v>2.0</v>
      </c>
      <c r="E120" s="7">
        <v>2.0</v>
      </c>
      <c r="F120" s="7" t="s">
        <v>24</v>
      </c>
      <c r="G120" s="7" t="s">
        <v>172</v>
      </c>
      <c r="H120" s="54">
        <v>2.0</v>
      </c>
      <c r="I120" s="54">
        <v>960.0</v>
      </c>
      <c r="J120" s="55" t="s">
        <v>175</v>
      </c>
      <c r="K120" t="str">
        <f>if(and(B120&gt;='Desc Stats'!$C$56,B120&lt;='Desc Stats'!$C$57),"Affordable",if(AND(B120&gt;='Desc Stats'!$C$58,B120&lt;='Desc Stats'!$C$59),"Luxury","None"))</f>
        <v>None</v>
      </c>
    </row>
    <row r="121">
      <c r="A121" s="56" t="s">
        <v>173</v>
      </c>
      <c r="B121" s="54">
        <v>350000.0</v>
      </c>
      <c r="C121" s="7">
        <v>3.0</v>
      </c>
      <c r="D121" s="7">
        <v>2.0</v>
      </c>
      <c r="E121" s="7">
        <v>1.0</v>
      </c>
      <c r="F121" s="7" t="s">
        <v>24</v>
      </c>
      <c r="G121" s="7" t="s">
        <v>172</v>
      </c>
      <c r="H121" s="54">
        <v>2.0</v>
      </c>
      <c r="I121" s="54">
        <v>956.0</v>
      </c>
      <c r="J121" t="s">
        <v>27</v>
      </c>
      <c r="K121" t="str">
        <f>if(and(B121&gt;='Desc Stats'!$C$56,B121&lt;='Desc Stats'!$C$57),"Affordable",if(AND(B121&gt;='Desc Stats'!$C$58,B121&lt;='Desc Stats'!$C$59),"Luxury","None"))</f>
        <v>None</v>
      </c>
    </row>
    <row r="122">
      <c r="A122" s="56" t="s">
        <v>133</v>
      </c>
      <c r="B122" s="54">
        <v>350000.0</v>
      </c>
      <c r="C122" s="7">
        <v>3.0</v>
      </c>
      <c r="D122" s="7">
        <v>2.0</v>
      </c>
      <c r="E122" s="7">
        <v>1.0</v>
      </c>
      <c r="F122" s="7" t="s">
        <v>36</v>
      </c>
      <c r="G122" s="7" t="s">
        <v>172</v>
      </c>
      <c r="H122" s="54">
        <v>2.0</v>
      </c>
      <c r="I122" s="54">
        <v>950.0</v>
      </c>
      <c r="J122" s="55" t="s">
        <v>27</v>
      </c>
      <c r="K122" t="str">
        <f>if(and(B122&gt;='Desc Stats'!$C$56,B122&lt;='Desc Stats'!$C$57),"Affordable",if(AND(B122&gt;='Desc Stats'!$C$58,B122&lt;='Desc Stats'!$C$59),"Luxury","None"))</f>
        <v>None</v>
      </c>
    </row>
    <row r="123">
      <c r="A123" s="56" t="s">
        <v>131</v>
      </c>
      <c r="B123" s="54">
        <v>350000.0</v>
      </c>
      <c r="C123" s="7">
        <v>3.0</v>
      </c>
      <c r="D123" s="7">
        <v>2.0</v>
      </c>
      <c r="E123" s="7">
        <v>2.0</v>
      </c>
      <c r="F123" s="7" t="s">
        <v>182</v>
      </c>
      <c r="G123" s="7" t="s">
        <v>172</v>
      </c>
      <c r="H123" s="54">
        <v>2.0</v>
      </c>
      <c r="I123" s="54">
        <v>700.0</v>
      </c>
      <c r="J123" s="55" t="s">
        <v>27</v>
      </c>
      <c r="K123" t="str">
        <f>if(and(B123&gt;='Desc Stats'!$C$56,B123&lt;='Desc Stats'!$C$57),"Affordable",if(AND(B123&gt;='Desc Stats'!$C$58,B123&lt;='Desc Stats'!$C$59),"Luxury","None"))</f>
        <v>None</v>
      </c>
    </row>
    <row r="124">
      <c r="A124" s="56" t="s">
        <v>131</v>
      </c>
      <c r="B124" s="54">
        <v>350000.0</v>
      </c>
      <c r="C124" s="7">
        <v>2.0</v>
      </c>
      <c r="D124" s="7">
        <v>2.0</v>
      </c>
      <c r="E124" s="7">
        <v>2.0</v>
      </c>
      <c r="F124" s="7" t="s">
        <v>181</v>
      </c>
      <c r="G124" s="7" t="s">
        <v>179</v>
      </c>
      <c r="H124" s="54">
        <v>1.0</v>
      </c>
      <c r="I124" s="54">
        <v>700.0</v>
      </c>
      <c r="J124" s="55" t="s">
        <v>27</v>
      </c>
      <c r="K124" t="str">
        <f>if(and(B124&gt;='Desc Stats'!$C$56,B124&lt;='Desc Stats'!$C$57),"Affordable",if(AND(B124&gt;='Desc Stats'!$C$58,B124&lt;='Desc Stats'!$C$59),"Luxury","None"))</f>
        <v>None</v>
      </c>
    </row>
    <row r="125">
      <c r="A125" s="56" t="s">
        <v>145</v>
      </c>
      <c r="B125" s="54">
        <v>350000.0</v>
      </c>
      <c r="C125" s="7">
        <v>1.0</v>
      </c>
      <c r="D125" s="7">
        <v>1.0</v>
      </c>
      <c r="E125" s="7">
        <v>2.0</v>
      </c>
      <c r="F125" s="7" t="s">
        <v>36</v>
      </c>
      <c r="G125" s="7" t="s">
        <v>172</v>
      </c>
      <c r="H125" s="54">
        <v>2.0</v>
      </c>
      <c r="I125" s="54">
        <v>466.0</v>
      </c>
      <c r="J125" s="55" t="s">
        <v>25</v>
      </c>
      <c r="K125" t="str">
        <f>if(and(B125&gt;='Desc Stats'!$C$56,B125&lt;='Desc Stats'!$C$57),"Affordable",if(AND(B125&gt;='Desc Stats'!$C$58,B125&lt;='Desc Stats'!$C$59),"Luxury","None"))</f>
        <v>None</v>
      </c>
    </row>
    <row r="126">
      <c r="A126" s="56" t="s">
        <v>154</v>
      </c>
      <c r="B126" s="54">
        <v>350000.0</v>
      </c>
      <c r="C126" s="7">
        <v>2.0</v>
      </c>
      <c r="D126" s="7">
        <v>2.0</v>
      </c>
      <c r="E126" s="7">
        <v>3.0</v>
      </c>
      <c r="F126" s="7" t="s">
        <v>181</v>
      </c>
      <c r="G126" s="7" t="s">
        <v>179</v>
      </c>
      <c r="H126" s="54">
        <v>1.0</v>
      </c>
      <c r="I126" s="54">
        <v>602.0</v>
      </c>
      <c r="J126" s="55" t="s">
        <v>25</v>
      </c>
      <c r="K126" t="str">
        <f>if(and(B126&gt;='Desc Stats'!$C$56,B126&lt;='Desc Stats'!$C$57),"Affordable",if(AND(B126&gt;='Desc Stats'!$C$58,B126&lt;='Desc Stats'!$C$59),"Luxury","None"))</f>
        <v>None</v>
      </c>
    </row>
    <row r="127">
      <c r="A127" s="56" t="s">
        <v>154</v>
      </c>
      <c r="B127" s="54">
        <v>350000.0</v>
      </c>
      <c r="C127" s="7">
        <v>3.0</v>
      </c>
      <c r="D127" s="7">
        <v>2.0</v>
      </c>
      <c r="E127" s="7">
        <v>2.0</v>
      </c>
      <c r="F127" s="7" t="s">
        <v>171</v>
      </c>
      <c r="G127" s="7" t="s">
        <v>172</v>
      </c>
      <c r="H127" s="54">
        <v>2.0</v>
      </c>
      <c r="I127" s="54">
        <v>1049.0</v>
      </c>
      <c r="J127" s="55" t="s">
        <v>27</v>
      </c>
      <c r="K127" t="str">
        <f>if(and(B127&gt;='Desc Stats'!$C$56,B127&lt;='Desc Stats'!$C$57),"Affordable",if(AND(B127&gt;='Desc Stats'!$C$58,B127&lt;='Desc Stats'!$C$59),"Luxury","None"))</f>
        <v>None</v>
      </c>
    </row>
    <row r="128">
      <c r="A128" s="56" t="s">
        <v>129</v>
      </c>
      <c r="B128" s="54">
        <v>350000.0</v>
      </c>
      <c r="C128" s="7">
        <v>2.0</v>
      </c>
      <c r="D128" s="7">
        <v>2.0</v>
      </c>
      <c r="E128" s="7">
        <v>2.0</v>
      </c>
      <c r="F128" s="7" t="s">
        <v>36</v>
      </c>
      <c r="G128" s="7" t="s">
        <v>172</v>
      </c>
      <c r="H128" s="54">
        <v>2.0</v>
      </c>
      <c r="I128" s="54">
        <v>646.0</v>
      </c>
      <c r="J128" t="s">
        <v>25</v>
      </c>
      <c r="K128" t="str">
        <f>if(and(B128&gt;='Desc Stats'!$C$56,B128&lt;='Desc Stats'!$C$57),"Affordable",if(AND(B128&gt;='Desc Stats'!$C$58,B128&lt;='Desc Stats'!$C$59),"Luxury","None"))</f>
        <v>None</v>
      </c>
    </row>
    <row r="129">
      <c r="A129" s="56" t="s">
        <v>129</v>
      </c>
      <c r="B129" s="54">
        <v>350000.0</v>
      </c>
      <c r="C129" s="7">
        <v>3.0</v>
      </c>
      <c r="D129" s="7">
        <v>2.0</v>
      </c>
      <c r="E129" s="7">
        <v>1.0</v>
      </c>
      <c r="F129" s="7" t="s">
        <v>36</v>
      </c>
      <c r="G129" s="7" t="s">
        <v>172</v>
      </c>
      <c r="H129" s="54">
        <v>2.0</v>
      </c>
      <c r="I129" s="54">
        <v>646.0</v>
      </c>
      <c r="J129" t="s">
        <v>27</v>
      </c>
      <c r="K129" t="str">
        <f>if(and(B129&gt;='Desc Stats'!$C$56,B129&lt;='Desc Stats'!$C$57),"Affordable",if(AND(B129&gt;='Desc Stats'!$C$58,B129&lt;='Desc Stats'!$C$59),"Luxury","None"))</f>
        <v>None</v>
      </c>
    </row>
    <row r="130">
      <c r="A130" s="56" t="s">
        <v>156</v>
      </c>
      <c r="B130" s="54">
        <v>350000.0</v>
      </c>
      <c r="C130" s="7">
        <v>2.0</v>
      </c>
      <c r="D130" s="7">
        <v>2.0</v>
      </c>
      <c r="E130" s="7">
        <v>1.0</v>
      </c>
      <c r="F130" s="7" t="s">
        <v>36</v>
      </c>
      <c r="G130" s="7" t="s">
        <v>172</v>
      </c>
      <c r="H130" s="54">
        <v>2.0</v>
      </c>
      <c r="I130" s="54">
        <v>856.0</v>
      </c>
      <c r="J130" t="s">
        <v>25</v>
      </c>
      <c r="K130" t="str">
        <f>if(and(B130&gt;='Desc Stats'!$C$56,B130&lt;='Desc Stats'!$C$57),"Affordable",if(AND(B130&gt;='Desc Stats'!$C$58,B130&lt;='Desc Stats'!$C$59),"Luxury","None"))</f>
        <v>None</v>
      </c>
    </row>
    <row r="131">
      <c r="A131" s="56" t="s">
        <v>157</v>
      </c>
      <c r="B131" s="54">
        <v>350000.0</v>
      </c>
      <c r="C131" s="7">
        <v>3.0</v>
      </c>
      <c r="D131" s="7">
        <v>2.0</v>
      </c>
      <c r="E131" s="7">
        <v>2.0</v>
      </c>
      <c r="F131" s="7" t="s">
        <v>181</v>
      </c>
      <c r="G131" s="7" t="s">
        <v>179</v>
      </c>
      <c r="H131" s="54">
        <v>1.0</v>
      </c>
      <c r="I131" s="54">
        <v>770.0</v>
      </c>
      <c r="J131" s="55" t="s">
        <v>27</v>
      </c>
      <c r="K131" t="str">
        <f>if(and(B131&gt;='Desc Stats'!$C$56,B131&lt;='Desc Stats'!$C$57),"Affordable",if(AND(B131&gt;='Desc Stats'!$C$58,B131&lt;='Desc Stats'!$C$59),"Luxury","None"))</f>
        <v>None</v>
      </c>
    </row>
    <row r="132">
      <c r="A132" s="56" t="s">
        <v>158</v>
      </c>
      <c r="B132" s="54">
        <v>350000.0</v>
      </c>
      <c r="C132" s="7">
        <v>3.0</v>
      </c>
      <c r="D132" s="7">
        <v>3.0</v>
      </c>
      <c r="E132" s="7">
        <v>2.0</v>
      </c>
      <c r="F132" s="7" t="s">
        <v>36</v>
      </c>
      <c r="G132" s="7" t="s">
        <v>172</v>
      </c>
      <c r="H132" s="54">
        <v>2.0</v>
      </c>
      <c r="I132" s="54">
        <v>1045.0</v>
      </c>
      <c r="J132" t="s">
        <v>27</v>
      </c>
      <c r="K132" t="str">
        <f>if(and(B132&gt;='Desc Stats'!$C$56,B132&lt;='Desc Stats'!$C$57),"Affordable",if(AND(B132&gt;='Desc Stats'!$C$58,B132&lt;='Desc Stats'!$C$59),"Luxury","None"))</f>
        <v>None</v>
      </c>
    </row>
    <row r="133">
      <c r="A133" s="56" t="s">
        <v>158</v>
      </c>
      <c r="B133" s="54">
        <v>350000.0</v>
      </c>
      <c r="C133" s="7">
        <v>3.0</v>
      </c>
      <c r="D133" s="7">
        <v>2.0</v>
      </c>
      <c r="E133" s="7">
        <v>2.0</v>
      </c>
      <c r="F133" s="7" t="s">
        <v>36</v>
      </c>
      <c r="G133" s="7" t="s">
        <v>172</v>
      </c>
      <c r="H133" s="54">
        <v>2.0</v>
      </c>
      <c r="I133" s="54">
        <v>850.0</v>
      </c>
      <c r="J133" t="s">
        <v>27</v>
      </c>
      <c r="K133" t="str">
        <f>if(and(B133&gt;='Desc Stats'!$C$56,B133&lt;='Desc Stats'!$C$57),"Affordable",if(AND(B133&gt;='Desc Stats'!$C$58,B133&lt;='Desc Stats'!$C$59),"Luxury","None"))</f>
        <v>None</v>
      </c>
    </row>
    <row r="134">
      <c r="A134" s="56" t="s">
        <v>158</v>
      </c>
      <c r="B134" s="54">
        <v>350000.0</v>
      </c>
      <c r="C134" s="7">
        <v>3.0</v>
      </c>
      <c r="D134" s="7">
        <v>2.0</v>
      </c>
      <c r="E134" s="7">
        <v>1.0</v>
      </c>
      <c r="F134" s="7" t="s">
        <v>24</v>
      </c>
      <c r="G134" s="7" t="s">
        <v>172</v>
      </c>
      <c r="H134" s="54">
        <v>2.0</v>
      </c>
      <c r="I134" s="54">
        <v>850.0</v>
      </c>
      <c r="J134" t="s">
        <v>27</v>
      </c>
      <c r="K134" t="str">
        <f>if(and(B134&gt;='Desc Stats'!$C$56,B134&lt;='Desc Stats'!$C$57),"Affordable",if(AND(B134&gt;='Desc Stats'!$C$58,B134&lt;='Desc Stats'!$C$59),"Luxury","None"))</f>
        <v>None</v>
      </c>
    </row>
    <row r="135">
      <c r="A135" s="56" t="s">
        <v>160</v>
      </c>
      <c r="B135" s="54">
        <v>350000.0</v>
      </c>
      <c r="C135" s="7">
        <v>3.0</v>
      </c>
      <c r="D135" s="7">
        <v>2.0</v>
      </c>
      <c r="E135" s="7">
        <v>1.0</v>
      </c>
      <c r="F135" s="7" t="s">
        <v>171</v>
      </c>
      <c r="G135" s="7" t="s">
        <v>172</v>
      </c>
      <c r="H135" s="54">
        <v>2.0</v>
      </c>
      <c r="I135" s="54">
        <v>830.0</v>
      </c>
      <c r="J135" s="55" t="s">
        <v>25</v>
      </c>
      <c r="K135" t="str">
        <f>if(and(B135&gt;='Desc Stats'!$C$56,B135&lt;='Desc Stats'!$C$57),"Affordable",if(AND(B135&gt;='Desc Stats'!$C$58,B135&lt;='Desc Stats'!$C$59),"Luxury","None"))</f>
        <v>None</v>
      </c>
    </row>
    <row r="136">
      <c r="A136" s="56" t="s">
        <v>131</v>
      </c>
      <c r="B136" s="54">
        <v>358000.0</v>
      </c>
      <c r="C136" s="7">
        <v>3.0</v>
      </c>
      <c r="D136" s="7">
        <v>2.0</v>
      </c>
      <c r="E136" s="7">
        <v>3.0</v>
      </c>
      <c r="F136" s="7" t="s">
        <v>24</v>
      </c>
      <c r="G136" s="7" t="s">
        <v>172</v>
      </c>
      <c r="H136" s="54">
        <v>2.0</v>
      </c>
      <c r="I136" s="54">
        <v>822.0</v>
      </c>
      <c r="J136" s="55" t="s">
        <v>27</v>
      </c>
      <c r="K136" t="str">
        <f>if(and(B136&gt;='Desc Stats'!$C$56,B136&lt;='Desc Stats'!$C$57),"Affordable",if(AND(B136&gt;='Desc Stats'!$C$58,B136&lt;='Desc Stats'!$C$59),"Luxury","None"))</f>
        <v>None</v>
      </c>
    </row>
    <row r="137">
      <c r="A137" s="56" t="s">
        <v>26</v>
      </c>
      <c r="B137" s="54">
        <v>359999.0</v>
      </c>
      <c r="C137" s="7">
        <v>3.0</v>
      </c>
      <c r="D137" s="7">
        <v>2.0</v>
      </c>
      <c r="E137" s="7">
        <v>3.0</v>
      </c>
      <c r="F137" s="7" t="s">
        <v>24</v>
      </c>
      <c r="G137" s="7" t="s">
        <v>172</v>
      </c>
      <c r="H137" s="54">
        <v>2.0</v>
      </c>
      <c r="I137" s="54">
        <v>1222.0</v>
      </c>
      <c r="J137" s="55" t="s">
        <v>27</v>
      </c>
      <c r="K137" t="str">
        <f>if(and(B137&gt;='Desc Stats'!$C$56,B137&lt;='Desc Stats'!$C$57),"Affordable",if(AND(B137&gt;='Desc Stats'!$C$58,B137&lt;='Desc Stats'!$C$59),"Luxury","None"))</f>
        <v>None</v>
      </c>
    </row>
    <row r="138">
      <c r="A138" s="56" t="s">
        <v>125</v>
      </c>
      <c r="B138" s="54">
        <v>360000.0</v>
      </c>
      <c r="C138" s="7">
        <v>3.0</v>
      </c>
      <c r="D138" s="7">
        <v>3.0</v>
      </c>
      <c r="E138" s="7">
        <v>3.0</v>
      </c>
      <c r="F138" s="7" t="s">
        <v>24</v>
      </c>
      <c r="G138" s="7" t="s">
        <v>172</v>
      </c>
      <c r="H138" s="54">
        <v>2.0</v>
      </c>
      <c r="I138" s="54">
        <v>1106.0</v>
      </c>
      <c r="J138" s="55" t="s">
        <v>175</v>
      </c>
      <c r="K138" t="str">
        <f>if(and(B138&gt;='Desc Stats'!$C$56,B138&lt;='Desc Stats'!$C$57),"Affordable",if(AND(B138&gt;='Desc Stats'!$C$58,B138&lt;='Desc Stats'!$C$59),"Luxury","None"))</f>
        <v>None</v>
      </c>
    </row>
    <row r="139">
      <c r="A139" s="56" t="s">
        <v>125</v>
      </c>
      <c r="B139" s="54">
        <v>360000.0</v>
      </c>
      <c r="C139" s="7">
        <v>3.0</v>
      </c>
      <c r="D139" s="7">
        <v>2.0</v>
      </c>
      <c r="E139" s="7">
        <v>2.0</v>
      </c>
      <c r="F139" s="7" t="s">
        <v>24</v>
      </c>
      <c r="G139" s="7" t="s">
        <v>179</v>
      </c>
      <c r="H139" s="54">
        <v>1.0</v>
      </c>
      <c r="I139" s="54">
        <v>962.0</v>
      </c>
      <c r="J139" s="55" t="s">
        <v>175</v>
      </c>
      <c r="K139" t="str">
        <f>if(and(B139&gt;='Desc Stats'!$C$56,B139&lt;='Desc Stats'!$C$57),"Affordable",if(AND(B139&gt;='Desc Stats'!$C$58,B139&lt;='Desc Stats'!$C$59),"Luxury","None"))</f>
        <v>None</v>
      </c>
    </row>
    <row r="140">
      <c r="A140" s="56" t="s">
        <v>125</v>
      </c>
      <c r="B140" s="54">
        <v>360000.0</v>
      </c>
      <c r="C140" s="7">
        <v>1.0</v>
      </c>
      <c r="D140" s="7">
        <v>1.0</v>
      </c>
      <c r="E140" s="7">
        <v>2.0</v>
      </c>
      <c r="F140" s="7" t="s">
        <v>36</v>
      </c>
      <c r="G140" s="7" t="s">
        <v>172</v>
      </c>
      <c r="H140" s="54">
        <v>2.0</v>
      </c>
      <c r="I140" s="54">
        <v>610.0</v>
      </c>
      <c r="J140" s="55" t="s">
        <v>175</v>
      </c>
      <c r="K140" t="str">
        <f>if(and(B140&gt;='Desc Stats'!$C$56,B140&lt;='Desc Stats'!$C$57),"Affordable",if(AND(B140&gt;='Desc Stats'!$C$58,B140&lt;='Desc Stats'!$C$59),"Luxury","None"))</f>
        <v>None</v>
      </c>
    </row>
    <row r="141">
      <c r="A141" s="56" t="s">
        <v>173</v>
      </c>
      <c r="B141" s="54">
        <v>360000.0</v>
      </c>
      <c r="C141" s="7">
        <v>3.0</v>
      </c>
      <c r="D141" s="7">
        <v>2.0</v>
      </c>
      <c r="E141" s="7">
        <v>2.0</v>
      </c>
      <c r="F141" s="7" t="s">
        <v>24</v>
      </c>
      <c r="G141" s="7" t="s">
        <v>172</v>
      </c>
      <c r="H141" s="54">
        <v>2.0</v>
      </c>
      <c r="I141" s="54">
        <v>1016.0</v>
      </c>
      <c r="J141" t="s">
        <v>27</v>
      </c>
      <c r="K141" t="str">
        <f>if(and(B141&gt;='Desc Stats'!$C$56,B141&lt;='Desc Stats'!$C$57),"Affordable",if(AND(B141&gt;='Desc Stats'!$C$58,B141&lt;='Desc Stats'!$C$59),"Luxury","None"))</f>
        <v>None</v>
      </c>
    </row>
    <row r="142">
      <c r="A142" s="56" t="s">
        <v>133</v>
      </c>
      <c r="B142" s="54">
        <v>360000.0</v>
      </c>
      <c r="C142" s="7">
        <v>3.0</v>
      </c>
      <c r="D142" s="7">
        <v>2.0</v>
      </c>
      <c r="E142" s="7">
        <v>2.0</v>
      </c>
      <c r="F142" s="7" t="s">
        <v>24</v>
      </c>
      <c r="G142" s="7" t="s">
        <v>172</v>
      </c>
      <c r="H142" s="54">
        <v>2.0</v>
      </c>
      <c r="I142" s="54">
        <v>1088.0</v>
      </c>
      <c r="J142" s="55" t="s">
        <v>27</v>
      </c>
      <c r="K142" t="str">
        <f>if(and(B142&gt;='Desc Stats'!$C$56,B142&lt;='Desc Stats'!$C$57),"Affordable",if(AND(B142&gt;='Desc Stats'!$C$58,B142&lt;='Desc Stats'!$C$59),"Luxury","None"))</f>
        <v>None</v>
      </c>
    </row>
    <row r="143">
      <c r="A143" s="56" t="s">
        <v>133</v>
      </c>
      <c r="B143" s="54">
        <v>360000.0</v>
      </c>
      <c r="C143" s="7">
        <v>3.0</v>
      </c>
      <c r="D143" s="7">
        <v>2.0</v>
      </c>
      <c r="E143" s="7">
        <v>2.0</v>
      </c>
      <c r="F143" s="7" t="s">
        <v>36</v>
      </c>
      <c r="G143" s="7" t="s">
        <v>172</v>
      </c>
      <c r="H143" s="54">
        <v>2.0</v>
      </c>
      <c r="I143" s="54">
        <v>950.0</v>
      </c>
      <c r="J143" s="55" t="s">
        <v>25</v>
      </c>
      <c r="K143" t="str">
        <f>if(and(B143&gt;='Desc Stats'!$C$56,B143&lt;='Desc Stats'!$C$57),"Affordable",if(AND(B143&gt;='Desc Stats'!$C$58,B143&lt;='Desc Stats'!$C$59),"Luxury","None"))</f>
        <v>None</v>
      </c>
    </row>
    <row r="144">
      <c r="A144" s="56" t="s">
        <v>133</v>
      </c>
      <c r="B144" s="54">
        <v>360000.0</v>
      </c>
      <c r="C144" s="7">
        <v>3.0</v>
      </c>
      <c r="D144" s="7">
        <v>2.0</v>
      </c>
      <c r="E144" s="7">
        <v>2.0</v>
      </c>
      <c r="F144" s="7" t="s">
        <v>36</v>
      </c>
      <c r="G144" s="7" t="s">
        <v>172</v>
      </c>
      <c r="H144" s="54">
        <v>2.0</v>
      </c>
      <c r="I144" s="54">
        <v>950.0</v>
      </c>
      <c r="J144" s="55" t="s">
        <v>25</v>
      </c>
      <c r="K144" t="str">
        <f>if(and(B144&gt;='Desc Stats'!$C$56,B144&lt;='Desc Stats'!$C$57),"Affordable",if(AND(B144&gt;='Desc Stats'!$C$58,B144&lt;='Desc Stats'!$C$59),"Luxury","None"))</f>
        <v>None</v>
      </c>
    </row>
    <row r="145">
      <c r="A145" s="56" t="s">
        <v>133</v>
      </c>
      <c r="B145" s="54">
        <v>360000.0</v>
      </c>
      <c r="C145" s="7">
        <v>3.0</v>
      </c>
      <c r="D145" s="7">
        <v>2.0</v>
      </c>
      <c r="E145" s="7">
        <v>2.0</v>
      </c>
      <c r="F145" s="7" t="s">
        <v>36</v>
      </c>
      <c r="G145" s="7" t="s">
        <v>172</v>
      </c>
      <c r="H145" s="54">
        <v>2.0</v>
      </c>
      <c r="I145" s="54">
        <v>950.0</v>
      </c>
      <c r="J145" s="55" t="s">
        <v>25</v>
      </c>
      <c r="K145" t="str">
        <f>if(and(B145&gt;='Desc Stats'!$C$56,B145&lt;='Desc Stats'!$C$57),"Affordable",if(AND(B145&gt;='Desc Stats'!$C$58,B145&lt;='Desc Stats'!$C$59),"Luxury","None"))</f>
        <v>None</v>
      </c>
    </row>
    <row r="146">
      <c r="A146" s="56" t="s">
        <v>142</v>
      </c>
      <c r="B146" s="54">
        <v>360000.0</v>
      </c>
      <c r="C146" s="7">
        <v>3.0</v>
      </c>
      <c r="D146" s="7">
        <v>2.0</v>
      </c>
      <c r="E146" s="7">
        <v>2.0</v>
      </c>
      <c r="F146" s="7" t="s">
        <v>171</v>
      </c>
      <c r="G146" s="7" t="s">
        <v>172</v>
      </c>
      <c r="H146" s="54">
        <v>2.0</v>
      </c>
      <c r="I146" s="54">
        <v>1200.0</v>
      </c>
      <c r="J146" t="s">
        <v>27</v>
      </c>
      <c r="K146" t="str">
        <f>if(and(B146&gt;='Desc Stats'!$C$56,B146&lt;='Desc Stats'!$C$57),"Affordable",if(AND(B146&gt;='Desc Stats'!$C$58,B146&lt;='Desc Stats'!$C$59),"Luxury","None"))</f>
        <v>None</v>
      </c>
    </row>
    <row r="147">
      <c r="A147" s="56" t="s">
        <v>152</v>
      </c>
      <c r="B147" s="54">
        <v>360000.0</v>
      </c>
      <c r="C147" s="7">
        <v>2.0</v>
      </c>
      <c r="D147" s="7">
        <v>1.0</v>
      </c>
      <c r="E147" s="7">
        <v>2.0</v>
      </c>
      <c r="F147" s="7" t="s">
        <v>36</v>
      </c>
      <c r="G147" s="7" t="s">
        <v>172</v>
      </c>
      <c r="H147" s="54">
        <v>2.0</v>
      </c>
      <c r="I147" s="54">
        <v>518.0</v>
      </c>
      <c r="J147" s="55" t="s">
        <v>175</v>
      </c>
      <c r="K147" t="str">
        <f>if(and(B147&gt;='Desc Stats'!$C$56,B147&lt;='Desc Stats'!$C$57),"Affordable",if(AND(B147&gt;='Desc Stats'!$C$58,B147&lt;='Desc Stats'!$C$59),"Luxury","None"))</f>
        <v>None</v>
      </c>
    </row>
    <row r="148">
      <c r="A148" s="56" t="s">
        <v>154</v>
      </c>
      <c r="B148" s="54">
        <v>360000.0</v>
      </c>
      <c r="C148" s="7">
        <v>3.0</v>
      </c>
      <c r="D148" s="7">
        <v>2.0</v>
      </c>
      <c r="E148" s="7">
        <v>2.0</v>
      </c>
      <c r="F148" s="7" t="s">
        <v>171</v>
      </c>
      <c r="G148" s="7" t="s">
        <v>172</v>
      </c>
      <c r="H148" s="54">
        <v>2.0</v>
      </c>
      <c r="I148" s="54">
        <v>918.0</v>
      </c>
      <c r="J148" t="s">
        <v>27</v>
      </c>
      <c r="K148" t="str">
        <f>if(and(B148&gt;='Desc Stats'!$C$56,B148&lt;='Desc Stats'!$C$57),"Affordable",if(AND(B148&gt;='Desc Stats'!$C$58,B148&lt;='Desc Stats'!$C$59),"Luxury","None"))</f>
        <v>None</v>
      </c>
    </row>
    <row r="149">
      <c r="A149" s="56" t="s">
        <v>156</v>
      </c>
      <c r="B149" s="54">
        <v>360000.0</v>
      </c>
      <c r="C149" s="7">
        <v>2.0</v>
      </c>
      <c r="D149" s="7">
        <v>2.0</v>
      </c>
      <c r="E149" s="7">
        <v>2.0</v>
      </c>
      <c r="F149" s="7" t="s">
        <v>36</v>
      </c>
      <c r="G149" s="7" t="s">
        <v>172</v>
      </c>
      <c r="H149" s="54">
        <v>2.0</v>
      </c>
      <c r="I149" s="54">
        <v>856.0</v>
      </c>
      <c r="J149" s="55" t="s">
        <v>25</v>
      </c>
      <c r="K149" t="str">
        <f>if(and(B149&gt;='Desc Stats'!$C$56,B149&lt;='Desc Stats'!$C$57),"Affordable",if(AND(B149&gt;='Desc Stats'!$C$58,B149&lt;='Desc Stats'!$C$59),"Luxury","None"))</f>
        <v>None</v>
      </c>
    </row>
    <row r="150">
      <c r="A150" s="56" t="s">
        <v>156</v>
      </c>
      <c r="B150" s="54">
        <v>360000.0</v>
      </c>
      <c r="C150" s="7">
        <v>1.0</v>
      </c>
      <c r="D150" s="7">
        <v>1.0</v>
      </c>
      <c r="E150" s="7">
        <v>1.0</v>
      </c>
      <c r="F150" s="7" t="s">
        <v>36</v>
      </c>
      <c r="G150" s="7" t="s">
        <v>172</v>
      </c>
      <c r="H150" s="54">
        <v>2.0</v>
      </c>
      <c r="I150" s="54">
        <v>618.0</v>
      </c>
      <c r="J150" s="55" t="s">
        <v>25</v>
      </c>
      <c r="K150" t="str">
        <f>if(and(B150&gt;='Desc Stats'!$C$56,B150&lt;='Desc Stats'!$C$57),"Affordable",if(AND(B150&gt;='Desc Stats'!$C$58,B150&lt;='Desc Stats'!$C$59),"Luxury","None"))</f>
        <v>None</v>
      </c>
    </row>
    <row r="151">
      <c r="A151" s="56" t="s">
        <v>164</v>
      </c>
      <c r="B151" s="54">
        <v>360000.0</v>
      </c>
      <c r="C151" s="7">
        <v>3.0</v>
      </c>
      <c r="D151" s="7">
        <v>2.0</v>
      </c>
      <c r="E151" s="7">
        <v>2.0</v>
      </c>
      <c r="F151" s="7" t="s">
        <v>171</v>
      </c>
      <c r="G151" s="7" t="s">
        <v>172</v>
      </c>
      <c r="H151" s="54">
        <v>2.0</v>
      </c>
      <c r="I151" s="54">
        <v>930.0</v>
      </c>
      <c r="J151" s="55" t="s">
        <v>27</v>
      </c>
      <c r="K151" t="str">
        <f>if(and(B151&gt;='Desc Stats'!$C$56,B151&lt;='Desc Stats'!$C$57),"Affordable",if(AND(B151&gt;='Desc Stats'!$C$58,B151&lt;='Desc Stats'!$C$59),"Luxury","None"))</f>
        <v>None</v>
      </c>
    </row>
    <row r="152">
      <c r="A152" s="56" t="s">
        <v>145</v>
      </c>
      <c r="B152" s="54">
        <v>362000.0</v>
      </c>
      <c r="C152" s="7">
        <v>1.0</v>
      </c>
      <c r="D152" s="7">
        <v>1.0</v>
      </c>
      <c r="E152" s="7">
        <v>2.0</v>
      </c>
      <c r="F152" s="7" t="s">
        <v>36</v>
      </c>
      <c r="G152" s="7" t="s">
        <v>172</v>
      </c>
      <c r="H152" s="54">
        <v>2.0</v>
      </c>
      <c r="I152" s="54">
        <v>304.0</v>
      </c>
      <c r="J152" s="55" t="s">
        <v>27</v>
      </c>
      <c r="K152" t="str">
        <f>if(and(B152&gt;='Desc Stats'!$C$56,B152&lt;='Desc Stats'!$C$57),"Affordable",if(AND(B152&gt;='Desc Stats'!$C$58,B152&lt;='Desc Stats'!$C$59),"Luxury","None"))</f>
        <v>None</v>
      </c>
    </row>
    <row r="153">
      <c r="A153" s="56" t="s">
        <v>125</v>
      </c>
      <c r="B153" s="54">
        <v>363000.0</v>
      </c>
      <c r="C153" s="7">
        <v>3.0</v>
      </c>
      <c r="D153" s="7">
        <v>2.0</v>
      </c>
      <c r="E153" s="7">
        <v>1.0</v>
      </c>
      <c r="F153" s="7" t="s">
        <v>36</v>
      </c>
      <c r="G153" s="7" t="s">
        <v>172</v>
      </c>
      <c r="H153" s="54">
        <v>2.0</v>
      </c>
      <c r="I153" s="54">
        <v>950.0</v>
      </c>
      <c r="J153" s="55" t="s">
        <v>25</v>
      </c>
      <c r="K153" t="str">
        <f>if(and(B153&gt;='Desc Stats'!$C$56,B153&lt;='Desc Stats'!$C$57),"Affordable",if(AND(B153&gt;='Desc Stats'!$C$58,B153&lt;='Desc Stats'!$C$59),"Luxury","None"))</f>
        <v>None</v>
      </c>
    </row>
    <row r="154">
      <c r="A154" s="56" t="s">
        <v>125</v>
      </c>
      <c r="B154" s="54">
        <v>365000.0</v>
      </c>
      <c r="C154" s="7">
        <v>1.0</v>
      </c>
      <c r="D154" s="7">
        <v>1.0</v>
      </c>
      <c r="E154" s="7">
        <v>3.0</v>
      </c>
      <c r="F154" s="7" t="s">
        <v>24</v>
      </c>
      <c r="G154" s="7" t="s">
        <v>172</v>
      </c>
      <c r="H154" s="54">
        <v>2.0</v>
      </c>
      <c r="I154" s="54">
        <v>610.0</v>
      </c>
      <c r="J154" s="55" t="s">
        <v>25</v>
      </c>
      <c r="K154" t="str">
        <f>if(and(B154&gt;='Desc Stats'!$C$56,B154&lt;='Desc Stats'!$C$57),"Affordable",if(AND(B154&gt;='Desc Stats'!$C$58,B154&lt;='Desc Stats'!$C$59),"Luxury","None"))</f>
        <v>None</v>
      </c>
    </row>
    <row r="155">
      <c r="A155" s="56" t="s">
        <v>125</v>
      </c>
      <c r="B155" s="54">
        <v>365000.0</v>
      </c>
      <c r="C155" s="7">
        <v>3.0</v>
      </c>
      <c r="D155" s="7">
        <v>2.0</v>
      </c>
      <c r="E155" s="7">
        <v>1.0</v>
      </c>
      <c r="F155" s="7" t="s">
        <v>24</v>
      </c>
      <c r="G155" s="7" t="s">
        <v>172</v>
      </c>
      <c r="H155" s="54">
        <v>2.0</v>
      </c>
      <c r="I155" s="54">
        <v>960.0</v>
      </c>
      <c r="J155" s="55" t="s">
        <v>27</v>
      </c>
      <c r="K155" t="str">
        <f>if(and(B155&gt;='Desc Stats'!$C$56,B155&lt;='Desc Stats'!$C$57),"Affordable",if(AND(B155&gt;='Desc Stats'!$C$58,B155&lt;='Desc Stats'!$C$59),"Luxury","None"))</f>
        <v>None</v>
      </c>
    </row>
    <row r="156">
      <c r="A156" s="56" t="s">
        <v>129</v>
      </c>
      <c r="B156" s="54">
        <v>365000.0</v>
      </c>
      <c r="C156" s="7">
        <v>3.0</v>
      </c>
      <c r="D156" s="7">
        <v>2.0</v>
      </c>
      <c r="E156" s="7">
        <v>2.0</v>
      </c>
      <c r="F156" s="7" t="s">
        <v>24</v>
      </c>
      <c r="G156" s="7" t="s">
        <v>172</v>
      </c>
      <c r="H156" s="54">
        <v>2.0</v>
      </c>
      <c r="I156" s="54">
        <v>1063.0</v>
      </c>
      <c r="J156" s="55" t="s">
        <v>27</v>
      </c>
      <c r="K156" t="str">
        <f>if(and(B156&gt;='Desc Stats'!$C$56,B156&lt;='Desc Stats'!$C$57),"Affordable",if(AND(B156&gt;='Desc Stats'!$C$58,B156&lt;='Desc Stats'!$C$59),"Luxury","None"))</f>
        <v>None</v>
      </c>
    </row>
    <row r="157">
      <c r="A157" s="56" t="s">
        <v>156</v>
      </c>
      <c r="B157" s="54">
        <v>365000.0</v>
      </c>
      <c r="C157" s="7">
        <v>3.0</v>
      </c>
      <c r="D157" s="7">
        <v>2.0</v>
      </c>
      <c r="E157" s="7">
        <v>1.0</v>
      </c>
      <c r="F157" s="7" t="s">
        <v>36</v>
      </c>
      <c r="G157" s="7" t="s">
        <v>172</v>
      </c>
      <c r="H157" s="54">
        <v>2.0</v>
      </c>
      <c r="I157" s="54">
        <v>807.0</v>
      </c>
      <c r="J157" s="55" t="s">
        <v>25</v>
      </c>
      <c r="K157" t="str">
        <f>if(and(B157&gt;='Desc Stats'!$C$56,B157&lt;='Desc Stats'!$C$57),"Affordable",if(AND(B157&gt;='Desc Stats'!$C$58,B157&lt;='Desc Stats'!$C$59),"Luxury","None"))</f>
        <v>None</v>
      </c>
    </row>
    <row r="158">
      <c r="A158" s="56" t="s">
        <v>158</v>
      </c>
      <c r="B158" s="54">
        <v>365000.0</v>
      </c>
      <c r="C158" s="7">
        <v>3.0</v>
      </c>
      <c r="D158" s="7">
        <v>2.0</v>
      </c>
      <c r="E158" s="7">
        <v>2.0</v>
      </c>
      <c r="F158" s="7" t="s">
        <v>36</v>
      </c>
      <c r="G158" s="7" t="s">
        <v>172</v>
      </c>
      <c r="H158" s="54">
        <v>2.0</v>
      </c>
      <c r="I158" s="54">
        <v>650.0</v>
      </c>
      <c r="J158" s="55" t="s">
        <v>27</v>
      </c>
      <c r="K158" t="str">
        <f>if(and(B158&gt;='Desc Stats'!$C$56,B158&lt;='Desc Stats'!$C$57),"Affordable",if(AND(B158&gt;='Desc Stats'!$C$58,B158&lt;='Desc Stats'!$C$59),"Luxury","None"))</f>
        <v>None</v>
      </c>
    </row>
    <row r="159">
      <c r="A159" s="56" t="s">
        <v>125</v>
      </c>
      <c r="B159" s="54">
        <v>368000.0</v>
      </c>
      <c r="C159" s="7">
        <v>3.0</v>
      </c>
      <c r="D159" s="7">
        <v>2.0</v>
      </c>
      <c r="E159" s="7">
        <v>5.0</v>
      </c>
      <c r="F159" s="7" t="s">
        <v>24</v>
      </c>
      <c r="G159" s="7" t="s">
        <v>172</v>
      </c>
      <c r="H159" s="54">
        <v>2.0</v>
      </c>
      <c r="I159" s="54">
        <v>1140.0</v>
      </c>
      <c r="J159" s="55" t="s">
        <v>27</v>
      </c>
      <c r="K159" t="str">
        <f>if(and(B159&gt;='Desc Stats'!$C$56,B159&lt;='Desc Stats'!$C$57),"Affordable",if(AND(B159&gt;='Desc Stats'!$C$58,B159&lt;='Desc Stats'!$C$59),"Luxury","None"))</f>
        <v>None</v>
      </c>
    </row>
    <row r="160">
      <c r="A160" s="56" t="s">
        <v>125</v>
      </c>
      <c r="B160" s="54">
        <v>368000.0</v>
      </c>
      <c r="C160" s="7">
        <v>3.0</v>
      </c>
      <c r="D160" s="7">
        <v>2.0</v>
      </c>
      <c r="E160" s="7">
        <v>3.0</v>
      </c>
      <c r="F160" s="7" t="s">
        <v>180</v>
      </c>
      <c r="G160" s="7" t="s">
        <v>172</v>
      </c>
      <c r="H160" s="54">
        <v>2.0</v>
      </c>
      <c r="I160" s="54">
        <v>854.0</v>
      </c>
      <c r="J160" s="55" t="s">
        <v>27</v>
      </c>
      <c r="K160" t="str">
        <f>if(and(B160&gt;='Desc Stats'!$C$56,B160&lt;='Desc Stats'!$C$57),"Affordable",if(AND(B160&gt;='Desc Stats'!$C$58,B160&lt;='Desc Stats'!$C$59),"Luxury","None"))</f>
        <v>None</v>
      </c>
    </row>
    <row r="161">
      <c r="A161" s="56" t="s">
        <v>125</v>
      </c>
      <c r="B161" s="54">
        <v>368000.0</v>
      </c>
      <c r="C161" s="7">
        <v>2.0</v>
      </c>
      <c r="D161" s="7">
        <v>2.0</v>
      </c>
      <c r="E161" s="7">
        <v>2.0</v>
      </c>
      <c r="F161" s="7" t="s">
        <v>36</v>
      </c>
      <c r="G161" s="7" t="s">
        <v>172</v>
      </c>
      <c r="H161" s="54">
        <v>2.0</v>
      </c>
      <c r="I161" s="54">
        <v>650.0</v>
      </c>
      <c r="J161" s="55" t="s">
        <v>27</v>
      </c>
      <c r="K161" t="str">
        <f>if(and(B161&gt;='Desc Stats'!$C$56,B161&lt;='Desc Stats'!$C$57),"Affordable",if(AND(B161&gt;='Desc Stats'!$C$58,B161&lt;='Desc Stats'!$C$59),"Luxury","None"))</f>
        <v>None</v>
      </c>
    </row>
    <row r="162">
      <c r="A162" s="56" t="s">
        <v>125</v>
      </c>
      <c r="B162" s="54">
        <v>368620.0</v>
      </c>
      <c r="C162" s="7">
        <v>3.0</v>
      </c>
      <c r="D162" s="7">
        <v>2.0</v>
      </c>
      <c r="E162" s="7">
        <v>1.0</v>
      </c>
      <c r="F162" s="7" t="s">
        <v>36</v>
      </c>
      <c r="G162" s="7" t="s">
        <v>172</v>
      </c>
      <c r="H162" s="54">
        <v>2.0</v>
      </c>
      <c r="I162" s="54">
        <v>650.0</v>
      </c>
      <c r="J162" s="55" t="s">
        <v>175</v>
      </c>
      <c r="K162" t="str">
        <f>if(and(B162&gt;='Desc Stats'!$C$56,B162&lt;='Desc Stats'!$C$57),"Affordable",if(AND(B162&gt;='Desc Stats'!$C$58,B162&lt;='Desc Stats'!$C$59),"Luxury","None"))</f>
        <v>None</v>
      </c>
    </row>
    <row r="163">
      <c r="A163" s="56" t="s">
        <v>129</v>
      </c>
      <c r="B163" s="54">
        <v>369000.0</v>
      </c>
      <c r="C163" s="7">
        <v>2.0</v>
      </c>
      <c r="D163" s="7">
        <v>1.0</v>
      </c>
      <c r="E163" s="7">
        <v>2.0</v>
      </c>
      <c r="F163" s="7" t="s">
        <v>36</v>
      </c>
      <c r="G163" s="7" t="s">
        <v>172</v>
      </c>
      <c r="H163" s="54">
        <v>2.0</v>
      </c>
      <c r="I163" s="54">
        <v>721.0</v>
      </c>
      <c r="J163" s="55" t="s">
        <v>27</v>
      </c>
      <c r="K163" t="str">
        <f>if(and(B163&gt;='Desc Stats'!$C$56,B163&lt;='Desc Stats'!$C$57),"Affordable",if(AND(B163&gt;='Desc Stats'!$C$58,B163&lt;='Desc Stats'!$C$59),"Luxury","None"))</f>
        <v>None</v>
      </c>
    </row>
    <row r="164">
      <c r="A164" s="56" t="s">
        <v>119</v>
      </c>
      <c r="B164" s="54">
        <v>370000.0</v>
      </c>
      <c r="C164" s="7">
        <v>2.0</v>
      </c>
      <c r="D164" s="7">
        <v>1.0</v>
      </c>
      <c r="E164" s="7">
        <v>6.0</v>
      </c>
      <c r="F164" s="7" t="s">
        <v>181</v>
      </c>
      <c r="G164" s="7" t="s">
        <v>179</v>
      </c>
      <c r="H164" s="54">
        <v>1.0</v>
      </c>
      <c r="I164" s="54">
        <v>750.0</v>
      </c>
      <c r="J164" t="s">
        <v>27</v>
      </c>
      <c r="K164" t="str">
        <f>if(and(B164&gt;='Desc Stats'!$C$56,B164&lt;='Desc Stats'!$C$57),"Affordable",if(AND(B164&gt;='Desc Stats'!$C$58,B164&lt;='Desc Stats'!$C$59),"Luxury","None"))</f>
        <v>None</v>
      </c>
    </row>
    <row r="165">
      <c r="A165" s="56" t="s">
        <v>26</v>
      </c>
      <c r="B165" s="54">
        <v>370000.0</v>
      </c>
      <c r="C165" s="7">
        <v>3.0</v>
      </c>
      <c r="D165" s="7">
        <v>2.0</v>
      </c>
      <c r="E165" s="7">
        <v>1.0</v>
      </c>
      <c r="F165" s="7" t="s">
        <v>171</v>
      </c>
      <c r="G165" s="7" t="s">
        <v>179</v>
      </c>
      <c r="H165" s="54">
        <v>1.0</v>
      </c>
      <c r="I165" s="54">
        <v>917.0</v>
      </c>
      <c r="J165" t="s">
        <v>27</v>
      </c>
      <c r="K165" t="str">
        <f>if(and(B165&gt;='Desc Stats'!$C$56,B165&lt;='Desc Stats'!$C$57),"Affordable",if(AND(B165&gt;='Desc Stats'!$C$58,B165&lt;='Desc Stats'!$C$59),"Luxury","None"))</f>
        <v>None</v>
      </c>
    </row>
    <row r="166">
      <c r="A166" s="56" t="s">
        <v>125</v>
      </c>
      <c r="B166" s="54">
        <v>370000.0</v>
      </c>
      <c r="C166" s="7">
        <v>3.0</v>
      </c>
      <c r="D166" s="7">
        <v>2.0</v>
      </c>
      <c r="E166" s="7">
        <v>2.0</v>
      </c>
      <c r="F166" s="7" t="s">
        <v>183</v>
      </c>
      <c r="G166" s="7" t="s">
        <v>179</v>
      </c>
      <c r="H166" s="54">
        <v>1.0</v>
      </c>
      <c r="I166" s="54">
        <v>1300.0</v>
      </c>
      <c r="J166" s="55" t="s">
        <v>175</v>
      </c>
      <c r="K166" t="str">
        <f>if(and(B166&gt;='Desc Stats'!$C$56,B166&lt;='Desc Stats'!$C$57),"Affordable",if(AND(B166&gt;='Desc Stats'!$C$58,B166&lt;='Desc Stats'!$C$59),"Luxury","None"))</f>
        <v>None</v>
      </c>
    </row>
    <row r="167">
      <c r="A167" s="56" t="s">
        <v>133</v>
      </c>
      <c r="B167" s="54">
        <v>370000.0</v>
      </c>
      <c r="C167" s="7">
        <v>3.0</v>
      </c>
      <c r="D167" s="7">
        <v>2.0</v>
      </c>
      <c r="E167" s="7">
        <v>2.0</v>
      </c>
      <c r="F167" s="7" t="s">
        <v>36</v>
      </c>
      <c r="G167" s="7" t="s">
        <v>172</v>
      </c>
      <c r="H167" s="54">
        <v>2.0</v>
      </c>
      <c r="I167" s="54">
        <v>950.0</v>
      </c>
      <c r="J167" s="55" t="s">
        <v>25</v>
      </c>
      <c r="K167" t="str">
        <f>if(and(B167&gt;='Desc Stats'!$C$56,B167&lt;='Desc Stats'!$C$57),"Affordable",if(AND(B167&gt;='Desc Stats'!$C$58,B167&lt;='Desc Stats'!$C$59),"Luxury","None"))</f>
        <v>None</v>
      </c>
    </row>
    <row r="168">
      <c r="A168" s="56" t="s">
        <v>133</v>
      </c>
      <c r="B168" s="54">
        <v>370000.0</v>
      </c>
      <c r="C168" s="7">
        <v>3.0</v>
      </c>
      <c r="D168" s="7">
        <v>2.0</v>
      </c>
      <c r="E168" s="7">
        <v>2.0</v>
      </c>
      <c r="F168" s="7" t="s">
        <v>36</v>
      </c>
      <c r="G168" s="7" t="s">
        <v>172</v>
      </c>
      <c r="H168" s="54">
        <v>2.0</v>
      </c>
      <c r="I168" s="54">
        <v>950.0</v>
      </c>
      <c r="J168" s="55" t="s">
        <v>27</v>
      </c>
      <c r="K168" t="str">
        <f>if(and(B168&gt;='Desc Stats'!$C$56,B168&lt;='Desc Stats'!$C$57),"Affordable",if(AND(B168&gt;='Desc Stats'!$C$58,B168&lt;='Desc Stats'!$C$59),"Luxury","None"))</f>
        <v>None</v>
      </c>
    </row>
    <row r="169">
      <c r="A169" s="56" t="s">
        <v>133</v>
      </c>
      <c r="B169" s="54">
        <v>370000.0</v>
      </c>
      <c r="C169" s="7">
        <v>1.0</v>
      </c>
      <c r="D169" s="7">
        <v>2.0</v>
      </c>
      <c r="E169" s="7">
        <v>2.0</v>
      </c>
      <c r="F169" s="7" t="s">
        <v>36</v>
      </c>
      <c r="G169" s="7" t="s">
        <v>172</v>
      </c>
      <c r="H169" s="54">
        <v>2.0</v>
      </c>
      <c r="I169" s="54">
        <v>775.0</v>
      </c>
      <c r="J169" s="55" t="s">
        <v>25</v>
      </c>
      <c r="K169" t="str">
        <f>if(and(B169&gt;='Desc Stats'!$C$56,B169&lt;='Desc Stats'!$C$57),"Affordable",if(AND(B169&gt;='Desc Stats'!$C$58,B169&lt;='Desc Stats'!$C$59),"Luxury","None"))</f>
        <v>None</v>
      </c>
    </row>
    <row r="170">
      <c r="A170" s="56" t="s">
        <v>156</v>
      </c>
      <c r="B170" s="54">
        <v>370000.0</v>
      </c>
      <c r="C170" s="7">
        <v>3.0</v>
      </c>
      <c r="D170" s="7">
        <v>2.0</v>
      </c>
      <c r="E170" s="7">
        <v>4.0</v>
      </c>
      <c r="F170" s="7" t="s">
        <v>36</v>
      </c>
      <c r="G170" s="7" t="s">
        <v>172</v>
      </c>
      <c r="H170" s="54">
        <v>2.0</v>
      </c>
      <c r="I170" s="54">
        <v>1009.0</v>
      </c>
      <c r="J170" s="55" t="s">
        <v>27</v>
      </c>
      <c r="K170" t="str">
        <f>if(and(B170&gt;='Desc Stats'!$C$56,B170&lt;='Desc Stats'!$C$57),"Affordable",if(AND(B170&gt;='Desc Stats'!$C$58,B170&lt;='Desc Stats'!$C$59),"Luxury","None"))</f>
        <v>None</v>
      </c>
    </row>
    <row r="171">
      <c r="A171" s="56" t="s">
        <v>157</v>
      </c>
      <c r="B171" s="54">
        <v>370000.0</v>
      </c>
      <c r="C171" s="7">
        <v>2.0</v>
      </c>
      <c r="D171" s="7">
        <v>2.0</v>
      </c>
      <c r="E171" s="7">
        <v>2.0</v>
      </c>
      <c r="F171" s="7" t="s">
        <v>181</v>
      </c>
      <c r="G171" s="7" t="s">
        <v>179</v>
      </c>
      <c r="H171" s="54">
        <v>1.0</v>
      </c>
      <c r="I171" s="54">
        <v>770.0</v>
      </c>
      <c r="J171" s="55" t="s">
        <v>27</v>
      </c>
      <c r="K171" t="str">
        <f>if(and(B171&gt;='Desc Stats'!$C$56,B171&lt;='Desc Stats'!$C$57),"Affordable",if(AND(B171&gt;='Desc Stats'!$C$58,B171&lt;='Desc Stats'!$C$59),"Luxury","None"))</f>
        <v>None</v>
      </c>
    </row>
    <row r="172">
      <c r="A172" s="56" t="s">
        <v>157</v>
      </c>
      <c r="B172" s="54">
        <v>370000.0</v>
      </c>
      <c r="C172" s="7">
        <v>2.0</v>
      </c>
      <c r="D172" s="7">
        <v>2.0</v>
      </c>
      <c r="E172" s="7">
        <v>1.0</v>
      </c>
      <c r="F172" s="7" t="s">
        <v>181</v>
      </c>
      <c r="G172" s="7" t="s">
        <v>179</v>
      </c>
      <c r="H172" s="54">
        <v>1.0</v>
      </c>
      <c r="I172" s="54">
        <v>825.0</v>
      </c>
      <c r="J172" s="55" t="s">
        <v>27</v>
      </c>
      <c r="K172" t="str">
        <f>if(and(B172&gt;='Desc Stats'!$C$56,B172&lt;='Desc Stats'!$C$57),"Affordable",if(AND(B172&gt;='Desc Stats'!$C$58,B172&lt;='Desc Stats'!$C$59),"Luxury","None"))</f>
        <v>None</v>
      </c>
    </row>
    <row r="173">
      <c r="A173" s="56" t="s">
        <v>158</v>
      </c>
      <c r="B173" s="54">
        <v>370000.0</v>
      </c>
      <c r="C173" s="7">
        <v>2.0</v>
      </c>
      <c r="D173" s="7">
        <v>2.0</v>
      </c>
      <c r="E173" s="7">
        <v>2.0</v>
      </c>
      <c r="F173" s="7" t="s">
        <v>36</v>
      </c>
      <c r="G173" s="7" t="s">
        <v>172</v>
      </c>
      <c r="H173" s="54">
        <v>2.0</v>
      </c>
      <c r="I173" s="54">
        <v>650.0</v>
      </c>
      <c r="J173" s="55" t="s">
        <v>27</v>
      </c>
      <c r="K173" t="str">
        <f>if(and(B173&gt;='Desc Stats'!$C$56,B173&lt;='Desc Stats'!$C$57),"Affordable",if(AND(B173&gt;='Desc Stats'!$C$58,B173&lt;='Desc Stats'!$C$59),"Luxury","None"))</f>
        <v>None</v>
      </c>
    </row>
    <row r="174">
      <c r="A174" s="56" t="s">
        <v>158</v>
      </c>
      <c r="B174" s="54">
        <v>370000.0</v>
      </c>
      <c r="C174" s="7">
        <v>2.0</v>
      </c>
      <c r="D174" s="7">
        <v>2.0</v>
      </c>
      <c r="E174" s="7">
        <v>2.0</v>
      </c>
      <c r="F174" s="7" t="s">
        <v>36</v>
      </c>
      <c r="G174" s="7" t="s">
        <v>172</v>
      </c>
      <c r="H174" s="54">
        <v>2.0</v>
      </c>
      <c r="I174" s="54">
        <v>650.0</v>
      </c>
      <c r="J174" s="55" t="s">
        <v>27</v>
      </c>
      <c r="K174" t="str">
        <f>if(and(B174&gt;='Desc Stats'!$C$56,B174&lt;='Desc Stats'!$C$57),"Affordable",if(AND(B174&gt;='Desc Stats'!$C$58,B174&lt;='Desc Stats'!$C$59),"Luxury","None"))</f>
        <v>None</v>
      </c>
    </row>
    <row r="175">
      <c r="A175" s="56" t="s">
        <v>133</v>
      </c>
      <c r="B175" s="54">
        <v>375000.0</v>
      </c>
      <c r="C175" s="7">
        <v>1.0</v>
      </c>
      <c r="D175" s="7">
        <v>2.0</v>
      </c>
      <c r="E175" s="7">
        <v>2.0</v>
      </c>
      <c r="F175" s="7" t="s">
        <v>36</v>
      </c>
      <c r="G175" s="7" t="s">
        <v>172</v>
      </c>
      <c r="H175" s="54">
        <v>2.0</v>
      </c>
      <c r="I175" s="54">
        <v>775.0</v>
      </c>
      <c r="J175" s="55" t="s">
        <v>27</v>
      </c>
      <c r="K175" t="str">
        <f>if(and(B175&gt;='Desc Stats'!$C$56,B175&lt;='Desc Stats'!$C$57),"Affordable",if(AND(B175&gt;='Desc Stats'!$C$58,B175&lt;='Desc Stats'!$C$59),"Luxury","None"))</f>
        <v>None</v>
      </c>
    </row>
    <row r="176">
      <c r="A176" s="56" t="s">
        <v>154</v>
      </c>
      <c r="B176" s="54">
        <v>375000.0</v>
      </c>
      <c r="C176" s="7">
        <v>3.0</v>
      </c>
      <c r="D176" s="7">
        <v>2.0</v>
      </c>
      <c r="E176" s="7">
        <v>2.0</v>
      </c>
      <c r="F176" s="7" t="s">
        <v>171</v>
      </c>
      <c r="G176" s="7" t="s">
        <v>172</v>
      </c>
      <c r="H176" s="54">
        <v>2.0</v>
      </c>
      <c r="I176" s="54">
        <v>1023.0</v>
      </c>
      <c r="J176" s="55" t="s">
        <v>27</v>
      </c>
      <c r="K176" t="str">
        <f>if(and(B176&gt;='Desc Stats'!$C$56,B176&lt;='Desc Stats'!$C$57),"Affordable",if(AND(B176&gt;='Desc Stats'!$C$58,B176&lt;='Desc Stats'!$C$59),"Luxury","None"))</f>
        <v>None</v>
      </c>
    </row>
    <row r="177">
      <c r="A177" s="56" t="s">
        <v>129</v>
      </c>
      <c r="B177" s="54">
        <v>375000.0</v>
      </c>
      <c r="C177" s="7">
        <v>2.0</v>
      </c>
      <c r="D177" s="7">
        <v>2.0</v>
      </c>
      <c r="E177" s="7">
        <v>2.0</v>
      </c>
      <c r="F177" s="7" t="s">
        <v>36</v>
      </c>
      <c r="G177" s="7" t="s">
        <v>172</v>
      </c>
      <c r="H177" s="54">
        <v>2.0</v>
      </c>
      <c r="I177" s="54">
        <v>743.0</v>
      </c>
      <c r="J177" s="55" t="s">
        <v>27</v>
      </c>
      <c r="K177" t="str">
        <f>if(and(B177&gt;='Desc Stats'!$C$56,B177&lt;='Desc Stats'!$C$57),"Affordable",if(AND(B177&gt;='Desc Stats'!$C$58,B177&lt;='Desc Stats'!$C$59),"Luxury","None"))</f>
        <v>None</v>
      </c>
    </row>
    <row r="178">
      <c r="A178" s="56" t="s">
        <v>125</v>
      </c>
      <c r="B178" s="54">
        <v>378000.0</v>
      </c>
      <c r="C178" s="7">
        <v>3.0</v>
      </c>
      <c r="D178" s="7">
        <v>2.0</v>
      </c>
      <c r="E178" s="7">
        <v>2.0</v>
      </c>
      <c r="F178" s="7" t="s">
        <v>24</v>
      </c>
      <c r="G178" s="7" t="s">
        <v>172</v>
      </c>
      <c r="H178" s="54">
        <v>2.0</v>
      </c>
      <c r="I178" s="54">
        <v>958.0</v>
      </c>
      <c r="J178" s="55" t="s">
        <v>25</v>
      </c>
      <c r="K178" t="str">
        <f>if(and(B178&gt;='Desc Stats'!$C$56,B178&lt;='Desc Stats'!$C$57),"Affordable",if(AND(B178&gt;='Desc Stats'!$C$58,B178&lt;='Desc Stats'!$C$59),"Luxury","None"))</f>
        <v>None</v>
      </c>
    </row>
    <row r="179">
      <c r="A179" s="56" t="s">
        <v>156</v>
      </c>
      <c r="B179" s="54">
        <v>378000.0</v>
      </c>
      <c r="C179" s="7">
        <v>2.0</v>
      </c>
      <c r="D179" s="7">
        <v>2.0</v>
      </c>
      <c r="E179" s="7">
        <v>2.0</v>
      </c>
      <c r="F179" s="7" t="s">
        <v>36</v>
      </c>
      <c r="G179" s="7" t="s">
        <v>172</v>
      </c>
      <c r="H179" s="54">
        <v>2.0</v>
      </c>
      <c r="I179" s="54">
        <v>856.0</v>
      </c>
      <c r="J179" s="55" t="s">
        <v>175</v>
      </c>
      <c r="K179" t="str">
        <f>if(and(B179&gt;='Desc Stats'!$C$56,B179&lt;='Desc Stats'!$C$57),"Affordable",if(AND(B179&gt;='Desc Stats'!$C$58,B179&lt;='Desc Stats'!$C$59),"Luxury","None"))</f>
        <v>None</v>
      </c>
    </row>
    <row r="180">
      <c r="A180" s="56" t="s">
        <v>157</v>
      </c>
      <c r="B180" s="54">
        <v>378000.0</v>
      </c>
      <c r="C180" s="7">
        <v>3.0</v>
      </c>
      <c r="D180" s="7">
        <v>2.0</v>
      </c>
      <c r="E180" s="7">
        <v>2.0</v>
      </c>
      <c r="F180" s="7" t="s">
        <v>24</v>
      </c>
      <c r="G180" s="7" t="s">
        <v>172</v>
      </c>
      <c r="H180" s="54">
        <v>2.0</v>
      </c>
      <c r="I180" s="54">
        <v>1045.0</v>
      </c>
      <c r="J180" s="55" t="s">
        <v>27</v>
      </c>
      <c r="K180" t="str">
        <f>if(and(B180&gt;='Desc Stats'!$C$56,B180&lt;='Desc Stats'!$C$57),"Affordable",if(AND(B180&gt;='Desc Stats'!$C$58,B180&lt;='Desc Stats'!$C$59),"Luxury","None"))</f>
        <v>None</v>
      </c>
    </row>
    <row r="181">
      <c r="A181" s="56" t="s">
        <v>164</v>
      </c>
      <c r="B181" s="54">
        <v>378000.0</v>
      </c>
      <c r="C181" s="7">
        <v>4.0</v>
      </c>
      <c r="D181" s="7">
        <v>2.0</v>
      </c>
      <c r="E181" s="7">
        <v>1.0</v>
      </c>
      <c r="F181" s="7" t="s">
        <v>171</v>
      </c>
      <c r="G181" s="7" t="s">
        <v>172</v>
      </c>
      <c r="H181" s="54">
        <v>2.0</v>
      </c>
      <c r="I181" s="54">
        <v>1207.0</v>
      </c>
      <c r="J181" s="55" t="s">
        <v>27</v>
      </c>
      <c r="K181" t="str">
        <f>if(and(B181&gt;='Desc Stats'!$C$56,B181&lt;='Desc Stats'!$C$57),"Affordable",if(AND(B181&gt;='Desc Stats'!$C$58,B181&lt;='Desc Stats'!$C$59),"Luxury","None"))</f>
        <v>None</v>
      </c>
    </row>
    <row r="182">
      <c r="A182" s="56" t="s">
        <v>126</v>
      </c>
      <c r="B182" s="54">
        <v>378400.0</v>
      </c>
      <c r="C182" s="7">
        <v>1.0</v>
      </c>
      <c r="D182" s="7">
        <v>1.0</v>
      </c>
      <c r="E182" s="7">
        <v>1.0</v>
      </c>
      <c r="F182" s="7" t="s">
        <v>171</v>
      </c>
      <c r="G182" s="7" t="s">
        <v>172</v>
      </c>
      <c r="H182" s="54">
        <v>2.0</v>
      </c>
      <c r="I182" s="54">
        <v>452.0</v>
      </c>
      <c r="J182" s="55" t="s">
        <v>27</v>
      </c>
      <c r="K182" t="str">
        <f>if(and(B182&gt;='Desc Stats'!$C$56,B182&lt;='Desc Stats'!$C$57),"Affordable",if(AND(B182&gt;='Desc Stats'!$C$58,B182&lt;='Desc Stats'!$C$59),"Luxury","None"))</f>
        <v>None</v>
      </c>
    </row>
    <row r="183">
      <c r="A183" s="56" t="s">
        <v>158</v>
      </c>
      <c r="B183" s="54">
        <v>379000.0</v>
      </c>
      <c r="C183" s="7">
        <v>2.0</v>
      </c>
      <c r="D183" s="7">
        <v>2.0</v>
      </c>
      <c r="E183" s="7">
        <v>3.0</v>
      </c>
      <c r="F183" s="7" t="s">
        <v>36</v>
      </c>
      <c r="G183" s="7" t="s">
        <v>172</v>
      </c>
      <c r="H183" s="54">
        <v>2.0</v>
      </c>
      <c r="I183" s="54">
        <v>800.0</v>
      </c>
      <c r="J183" s="55" t="s">
        <v>25</v>
      </c>
      <c r="K183" t="str">
        <f>if(and(B183&gt;='Desc Stats'!$C$56,B183&lt;='Desc Stats'!$C$57),"Affordable",if(AND(B183&gt;='Desc Stats'!$C$58,B183&lt;='Desc Stats'!$C$59),"Luxury","None"))</f>
        <v>None</v>
      </c>
    </row>
    <row r="184">
      <c r="A184" s="56" t="s">
        <v>126</v>
      </c>
      <c r="B184" s="54">
        <v>380000.0</v>
      </c>
      <c r="C184" s="7">
        <v>2.0</v>
      </c>
      <c r="D184" s="7">
        <v>1.0</v>
      </c>
      <c r="E184" s="7">
        <v>2.0</v>
      </c>
      <c r="F184" s="7" t="s">
        <v>171</v>
      </c>
      <c r="G184" s="7" t="s">
        <v>172</v>
      </c>
      <c r="H184" s="54">
        <v>2.0</v>
      </c>
      <c r="I184" s="54">
        <v>452.0</v>
      </c>
      <c r="J184" s="55" t="s">
        <v>27</v>
      </c>
      <c r="K184" t="str">
        <f>if(and(B184&gt;='Desc Stats'!$C$56,B184&lt;='Desc Stats'!$C$57),"Affordable",if(AND(B184&gt;='Desc Stats'!$C$58,B184&lt;='Desc Stats'!$C$59),"Luxury","None"))</f>
        <v>None</v>
      </c>
    </row>
    <row r="185">
      <c r="A185" s="56" t="s">
        <v>125</v>
      </c>
      <c r="B185" s="54">
        <v>380000.0</v>
      </c>
      <c r="C185" s="7">
        <v>3.0</v>
      </c>
      <c r="D185" s="7">
        <v>2.0</v>
      </c>
      <c r="E185" s="7">
        <v>2.0</v>
      </c>
      <c r="F185" s="7" t="s">
        <v>24</v>
      </c>
      <c r="G185" s="7" t="s">
        <v>172</v>
      </c>
      <c r="H185" s="54">
        <v>2.0</v>
      </c>
      <c r="I185" s="54">
        <v>800.0</v>
      </c>
      <c r="J185" s="55" t="s">
        <v>25</v>
      </c>
      <c r="K185" t="str">
        <f>if(and(B185&gt;='Desc Stats'!$C$56,B185&lt;='Desc Stats'!$C$57),"Affordable",if(AND(B185&gt;='Desc Stats'!$C$58,B185&lt;='Desc Stats'!$C$59),"Luxury","None"))</f>
        <v>None</v>
      </c>
    </row>
    <row r="186">
      <c r="A186" s="56" t="s">
        <v>133</v>
      </c>
      <c r="B186" s="54">
        <v>380000.0</v>
      </c>
      <c r="C186" s="7">
        <v>1.0</v>
      </c>
      <c r="D186" s="7">
        <v>2.0</v>
      </c>
      <c r="E186" s="7">
        <v>2.0</v>
      </c>
      <c r="F186" s="7" t="s">
        <v>36</v>
      </c>
      <c r="G186" s="7" t="s">
        <v>172</v>
      </c>
      <c r="H186" s="54">
        <v>2.0</v>
      </c>
      <c r="I186" s="54">
        <v>775.0</v>
      </c>
      <c r="J186" s="55" t="s">
        <v>27</v>
      </c>
      <c r="K186" t="str">
        <f>if(and(B186&gt;='Desc Stats'!$C$56,B186&lt;='Desc Stats'!$C$57),"Affordable",if(AND(B186&gt;='Desc Stats'!$C$58,B186&lt;='Desc Stats'!$C$59),"Luxury","None"))</f>
        <v>None</v>
      </c>
    </row>
    <row r="187">
      <c r="A187" s="56" t="s">
        <v>133</v>
      </c>
      <c r="B187" s="54">
        <v>380000.0</v>
      </c>
      <c r="C187" s="7">
        <v>1.0</v>
      </c>
      <c r="D187" s="7">
        <v>2.0</v>
      </c>
      <c r="E187" s="7">
        <v>1.0</v>
      </c>
      <c r="F187" s="7" t="s">
        <v>36</v>
      </c>
      <c r="G187" s="7" t="s">
        <v>172</v>
      </c>
      <c r="H187" s="54">
        <v>2.0</v>
      </c>
      <c r="I187" s="54">
        <v>775.0</v>
      </c>
      <c r="J187" t="s">
        <v>27</v>
      </c>
      <c r="K187" t="str">
        <f>if(and(B187&gt;='Desc Stats'!$C$56,B187&lt;='Desc Stats'!$C$57),"Affordable",if(AND(B187&gt;='Desc Stats'!$C$58,B187&lt;='Desc Stats'!$C$59),"Luxury","None"))</f>
        <v>None</v>
      </c>
    </row>
    <row r="188">
      <c r="A188" s="56" t="s">
        <v>133</v>
      </c>
      <c r="B188" s="54">
        <v>380000.0</v>
      </c>
      <c r="C188" s="7">
        <v>1.0</v>
      </c>
      <c r="D188" s="7">
        <v>1.0</v>
      </c>
      <c r="E188" s="7">
        <v>1.0</v>
      </c>
      <c r="F188" s="7" t="s">
        <v>36</v>
      </c>
      <c r="G188" s="7" t="s">
        <v>172</v>
      </c>
      <c r="H188" s="54">
        <v>2.0</v>
      </c>
      <c r="I188" s="54">
        <v>775.0</v>
      </c>
      <c r="J188" s="55" t="s">
        <v>25</v>
      </c>
      <c r="K188" t="str">
        <f>if(and(B188&gt;='Desc Stats'!$C$56,B188&lt;='Desc Stats'!$C$57),"Affordable",if(AND(B188&gt;='Desc Stats'!$C$58,B188&lt;='Desc Stats'!$C$59),"Luxury","None"))</f>
        <v>None</v>
      </c>
    </row>
    <row r="189">
      <c r="A189" s="56" t="s">
        <v>142</v>
      </c>
      <c r="B189" s="54">
        <v>380000.0</v>
      </c>
      <c r="C189" s="7">
        <v>3.0</v>
      </c>
      <c r="D189" s="7">
        <v>2.0</v>
      </c>
      <c r="E189" s="7">
        <v>2.0</v>
      </c>
      <c r="F189" s="7" t="s">
        <v>171</v>
      </c>
      <c r="G189" s="7" t="s">
        <v>172</v>
      </c>
      <c r="H189" s="54">
        <v>2.0</v>
      </c>
      <c r="I189" s="54">
        <v>1216.0</v>
      </c>
      <c r="J189" s="55" t="s">
        <v>27</v>
      </c>
      <c r="K189" t="str">
        <f>if(and(B189&gt;='Desc Stats'!$C$56,B189&lt;='Desc Stats'!$C$57),"Affordable",if(AND(B189&gt;='Desc Stats'!$C$58,B189&lt;='Desc Stats'!$C$59),"Luxury","None"))</f>
        <v>None</v>
      </c>
    </row>
    <row r="190">
      <c r="A190" s="56" t="s">
        <v>131</v>
      </c>
      <c r="B190" s="54">
        <v>380000.0</v>
      </c>
      <c r="C190" s="7">
        <v>4.0</v>
      </c>
      <c r="D190" s="7">
        <v>2.0</v>
      </c>
      <c r="E190" s="7">
        <v>2.0</v>
      </c>
      <c r="F190" s="7" t="s">
        <v>24</v>
      </c>
      <c r="G190" s="7" t="s">
        <v>172</v>
      </c>
      <c r="H190" s="54">
        <v>2.0</v>
      </c>
      <c r="I190" s="54">
        <v>952.0</v>
      </c>
      <c r="J190" t="s">
        <v>27</v>
      </c>
      <c r="K190" t="str">
        <f>if(and(B190&gt;='Desc Stats'!$C$56,B190&lt;='Desc Stats'!$C$57),"Affordable",if(AND(B190&gt;='Desc Stats'!$C$58,B190&lt;='Desc Stats'!$C$59),"Luxury","None"))</f>
        <v>None</v>
      </c>
    </row>
    <row r="191">
      <c r="A191" s="56" t="s">
        <v>131</v>
      </c>
      <c r="B191" s="54">
        <v>380000.0</v>
      </c>
      <c r="C191" s="7">
        <v>3.0</v>
      </c>
      <c r="D191" s="7">
        <v>2.0</v>
      </c>
      <c r="E191" s="7">
        <v>2.0</v>
      </c>
      <c r="F191" s="7" t="s">
        <v>171</v>
      </c>
      <c r="G191" s="7" t="s">
        <v>172</v>
      </c>
      <c r="H191" s="54">
        <v>2.0</v>
      </c>
      <c r="I191" s="54">
        <v>1001.0</v>
      </c>
      <c r="J191" s="55" t="s">
        <v>175</v>
      </c>
      <c r="K191" t="str">
        <f>if(and(B191&gt;='Desc Stats'!$C$56,B191&lt;='Desc Stats'!$C$57),"Affordable",if(AND(B191&gt;='Desc Stats'!$C$58,B191&lt;='Desc Stats'!$C$59),"Luxury","None"))</f>
        <v>None</v>
      </c>
    </row>
    <row r="192">
      <c r="A192" s="56" t="s">
        <v>176</v>
      </c>
      <c r="B192" s="54">
        <v>380000.0</v>
      </c>
      <c r="C192" s="7">
        <v>2.0</v>
      </c>
      <c r="D192" s="7">
        <v>2.0</v>
      </c>
      <c r="E192" s="7">
        <v>2.0</v>
      </c>
      <c r="F192" s="7" t="s">
        <v>36</v>
      </c>
      <c r="G192" s="7" t="s">
        <v>172</v>
      </c>
      <c r="H192" s="54">
        <v>2.0</v>
      </c>
      <c r="I192" s="54">
        <v>800.0</v>
      </c>
      <c r="J192" t="s">
        <v>27</v>
      </c>
      <c r="K192" t="str">
        <f>if(and(B192&gt;='Desc Stats'!$C$56,B192&lt;='Desc Stats'!$C$57),"Affordable",if(AND(B192&gt;='Desc Stats'!$C$58,B192&lt;='Desc Stats'!$C$59),"Luxury","None"))</f>
        <v>None</v>
      </c>
    </row>
    <row r="193">
      <c r="A193" s="56" t="s">
        <v>156</v>
      </c>
      <c r="B193" s="54">
        <v>380000.0</v>
      </c>
      <c r="C193" s="7">
        <v>3.0</v>
      </c>
      <c r="D193" s="7">
        <v>2.0</v>
      </c>
      <c r="E193" s="7">
        <v>6.0</v>
      </c>
      <c r="F193" s="7" t="s">
        <v>36</v>
      </c>
      <c r="G193" s="7" t="s">
        <v>172</v>
      </c>
      <c r="H193" s="54">
        <v>2.0</v>
      </c>
      <c r="I193" s="54">
        <v>1009.0</v>
      </c>
      <c r="J193" t="s">
        <v>25</v>
      </c>
      <c r="K193" t="str">
        <f>if(and(B193&gt;='Desc Stats'!$C$56,B193&lt;='Desc Stats'!$C$57),"Affordable",if(AND(B193&gt;='Desc Stats'!$C$58,B193&lt;='Desc Stats'!$C$59),"Luxury","None"))</f>
        <v>None</v>
      </c>
    </row>
    <row r="194">
      <c r="A194" s="56" t="s">
        <v>156</v>
      </c>
      <c r="B194" s="54">
        <v>380000.0</v>
      </c>
      <c r="C194" s="7">
        <v>4.0</v>
      </c>
      <c r="D194" s="7">
        <v>2.0</v>
      </c>
      <c r="E194" s="7">
        <v>2.0</v>
      </c>
      <c r="F194" s="7" t="s">
        <v>24</v>
      </c>
      <c r="G194" s="7" t="s">
        <v>172</v>
      </c>
      <c r="H194" s="54">
        <v>2.0</v>
      </c>
      <c r="I194" s="54">
        <v>950.0</v>
      </c>
      <c r="J194" t="s">
        <v>27</v>
      </c>
      <c r="K194" t="str">
        <f>if(and(B194&gt;='Desc Stats'!$C$56,B194&lt;='Desc Stats'!$C$57),"Affordable",if(AND(B194&gt;='Desc Stats'!$C$58,B194&lt;='Desc Stats'!$C$59),"Luxury","None"))</f>
        <v>None</v>
      </c>
    </row>
    <row r="195">
      <c r="A195" s="56" t="s">
        <v>156</v>
      </c>
      <c r="B195" s="54">
        <v>380000.0</v>
      </c>
      <c r="C195" s="7">
        <v>4.0</v>
      </c>
      <c r="D195" s="7">
        <v>2.0</v>
      </c>
      <c r="E195" s="7">
        <v>2.0</v>
      </c>
      <c r="F195" s="7" t="s">
        <v>24</v>
      </c>
      <c r="G195" s="7" t="s">
        <v>172</v>
      </c>
      <c r="H195" s="54">
        <v>2.0</v>
      </c>
      <c r="I195" s="54">
        <v>950.0</v>
      </c>
      <c r="J195" s="55" t="s">
        <v>175</v>
      </c>
      <c r="K195" t="str">
        <f>if(and(B195&gt;='Desc Stats'!$C$56,B195&lt;='Desc Stats'!$C$57),"Affordable",if(AND(B195&gt;='Desc Stats'!$C$58,B195&lt;='Desc Stats'!$C$59),"Luxury","None"))</f>
        <v>None</v>
      </c>
    </row>
    <row r="196">
      <c r="A196" s="56" t="s">
        <v>156</v>
      </c>
      <c r="B196" s="54">
        <v>380000.0</v>
      </c>
      <c r="C196" s="7">
        <v>2.0</v>
      </c>
      <c r="D196" s="7">
        <v>2.0</v>
      </c>
      <c r="E196" s="7">
        <v>2.0</v>
      </c>
      <c r="F196" s="7" t="s">
        <v>36</v>
      </c>
      <c r="G196" s="7" t="s">
        <v>172</v>
      </c>
      <c r="H196" s="54">
        <v>2.0</v>
      </c>
      <c r="I196" s="54">
        <v>900.0</v>
      </c>
      <c r="J196" t="s">
        <v>175</v>
      </c>
      <c r="K196" t="str">
        <f>if(and(B196&gt;='Desc Stats'!$C$56,B196&lt;='Desc Stats'!$C$57),"Affordable",if(AND(B196&gt;='Desc Stats'!$C$58,B196&lt;='Desc Stats'!$C$59),"Luxury","None"))</f>
        <v>None</v>
      </c>
    </row>
    <row r="197">
      <c r="A197" s="56" t="s">
        <v>156</v>
      </c>
      <c r="B197" s="54">
        <v>380000.0</v>
      </c>
      <c r="C197" s="7">
        <v>2.0</v>
      </c>
      <c r="D197" s="7">
        <v>2.0</v>
      </c>
      <c r="E197" s="7">
        <v>2.0</v>
      </c>
      <c r="F197" s="7" t="s">
        <v>36</v>
      </c>
      <c r="G197" s="7" t="s">
        <v>172</v>
      </c>
      <c r="H197" s="54">
        <v>2.0</v>
      </c>
      <c r="I197" s="54">
        <v>856.0</v>
      </c>
      <c r="J197" s="55" t="s">
        <v>175</v>
      </c>
      <c r="K197" t="str">
        <f>if(and(B197&gt;='Desc Stats'!$C$56,B197&lt;='Desc Stats'!$C$57),"Affordable",if(AND(B197&gt;='Desc Stats'!$C$58,B197&lt;='Desc Stats'!$C$59),"Luxury","None"))</f>
        <v>None</v>
      </c>
    </row>
    <row r="198">
      <c r="A198" s="56" t="s">
        <v>156</v>
      </c>
      <c r="B198" s="54">
        <v>380000.0</v>
      </c>
      <c r="C198" s="7">
        <v>4.0</v>
      </c>
      <c r="D198" s="7">
        <v>2.0</v>
      </c>
      <c r="E198" s="7">
        <v>1.0</v>
      </c>
      <c r="F198" s="7" t="s">
        <v>24</v>
      </c>
      <c r="G198" s="7" t="s">
        <v>172</v>
      </c>
      <c r="H198" s="54">
        <v>2.0</v>
      </c>
      <c r="I198" s="54">
        <v>1211.0</v>
      </c>
      <c r="J198" s="55" t="s">
        <v>175</v>
      </c>
      <c r="K198" t="str">
        <f>if(and(B198&gt;='Desc Stats'!$C$56,B198&lt;='Desc Stats'!$C$57),"Affordable",if(AND(B198&gt;='Desc Stats'!$C$58,B198&lt;='Desc Stats'!$C$59),"Luxury","None"))</f>
        <v>None</v>
      </c>
    </row>
    <row r="199">
      <c r="A199" s="56" t="s">
        <v>156</v>
      </c>
      <c r="B199" s="54">
        <v>380000.0</v>
      </c>
      <c r="C199" s="7">
        <v>4.0</v>
      </c>
      <c r="D199" s="7">
        <v>2.0</v>
      </c>
      <c r="E199" s="7">
        <v>1.0</v>
      </c>
      <c r="F199" s="7" t="s">
        <v>24</v>
      </c>
      <c r="G199" s="7" t="s">
        <v>172</v>
      </c>
      <c r="H199" s="54">
        <v>2.0</v>
      </c>
      <c r="I199" s="54">
        <v>950.0</v>
      </c>
      <c r="J199" s="55" t="s">
        <v>175</v>
      </c>
      <c r="K199" t="str">
        <f>if(and(B199&gt;='Desc Stats'!$C$56,B199&lt;='Desc Stats'!$C$57),"Affordable",if(AND(B199&gt;='Desc Stats'!$C$58,B199&lt;='Desc Stats'!$C$59),"Luxury","None"))</f>
        <v>None</v>
      </c>
    </row>
    <row r="200">
      <c r="A200" s="56" t="s">
        <v>160</v>
      </c>
      <c r="B200" s="54">
        <v>380000.0</v>
      </c>
      <c r="C200" s="7">
        <v>3.0</v>
      </c>
      <c r="D200" s="7">
        <v>2.0</v>
      </c>
      <c r="E200" s="7">
        <v>2.0</v>
      </c>
      <c r="F200" s="7" t="s">
        <v>24</v>
      </c>
      <c r="G200" s="7" t="s">
        <v>172</v>
      </c>
      <c r="H200" s="54">
        <v>2.0</v>
      </c>
      <c r="I200" s="54">
        <v>928.0</v>
      </c>
      <c r="J200" s="55" t="s">
        <v>184</v>
      </c>
      <c r="K200" t="str">
        <f>if(and(B200&gt;='Desc Stats'!$C$56,B200&lt;='Desc Stats'!$C$57),"Affordable",if(AND(B200&gt;='Desc Stats'!$C$58,B200&lt;='Desc Stats'!$C$59),"Luxury","None"))</f>
        <v>None</v>
      </c>
    </row>
    <row r="201">
      <c r="A201" s="56" t="s">
        <v>164</v>
      </c>
      <c r="B201" s="54">
        <v>383820.0</v>
      </c>
      <c r="C201" s="7">
        <v>3.0</v>
      </c>
      <c r="D201" s="7">
        <v>2.0</v>
      </c>
      <c r="E201" s="7">
        <v>1.0</v>
      </c>
      <c r="F201" s="7" t="s">
        <v>24</v>
      </c>
      <c r="G201" s="7" t="s">
        <v>179</v>
      </c>
      <c r="H201" s="54">
        <v>1.0</v>
      </c>
      <c r="I201" s="54">
        <v>1270.0</v>
      </c>
      <c r="J201" s="55" t="s">
        <v>175</v>
      </c>
      <c r="K201" t="str">
        <f>if(and(B201&gt;='Desc Stats'!$C$56,B201&lt;='Desc Stats'!$C$57),"Affordable",if(AND(B201&gt;='Desc Stats'!$C$58,B201&lt;='Desc Stats'!$C$59),"Luxury","None"))</f>
        <v>None</v>
      </c>
    </row>
    <row r="202">
      <c r="A202" s="56" t="s">
        <v>129</v>
      </c>
      <c r="B202" s="54">
        <v>384384.0</v>
      </c>
      <c r="C202" s="7">
        <v>2.0</v>
      </c>
      <c r="D202" s="7">
        <v>2.0</v>
      </c>
      <c r="E202" s="7">
        <v>2.0</v>
      </c>
      <c r="F202" s="7" t="s">
        <v>36</v>
      </c>
      <c r="G202" s="7" t="s">
        <v>172</v>
      </c>
      <c r="H202" s="54">
        <v>2.0</v>
      </c>
      <c r="I202" s="54">
        <v>743.0</v>
      </c>
      <c r="J202" s="55" t="s">
        <v>175</v>
      </c>
      <c r="K202" t="str">
        <f>if(and(B202&gt;='Desc Stats'!$C$56,B202&lt;='Desc Stats'!$C$57),"Affordable",if(AND(B202&gt;='Desc Stats'!$C$58,B202&lt;='Desc Stats'!$C$59),"Luxury","None"))</f>
        <v>None</v>
      </c>
    </row>
    <row r="203">
      <c r="A203" s="56" t="s">
        <v>125</v>
      </c>
      <c r="B203" s="54">
        <v>385000.0</v>
      </c>
      <c r="C203" s="7">
        <v>3.0</v>
      </c>
      <c r="D203" s="7">
        <v>2.0</v>
      </c>
      <c r="E203" s="7">
        <v>3.0</v>
      </c>
      <c r="F203" s="7" t="s">
        <v>36</v>
      </c>
      <c r="G203" s="7" t="s">
        <v>172</v>
      </c>
      <c r="H203" s="54">
        <v>2.0</v>
      </c>
      <c r="I203" s="54">
        <v>819.0</v>
      </c>
      <c r="J203" s="55" t="s">
        <v>27</v>
      </c>
      <c r="K203" t="str">
        <f>if(and(B203&gt;='Desc Stats'!$C$56,B203&lt;='Desc Stats'!$C$57),"Affordable",if(AND(B203&gt;='Desc Stats'!$C$58,B203&lt;='Desc Stats'!$C$59),"Luxury","None"))</f>
        <v>None</v>
      </c>
    </row>
    <row r="204">
      <c r="A204" s="56" t="s">
        <v>125</v>
      </c>
      <c r="B204" s="54">
        <v>385000.0</v>
      </c>
      <c r="C204" s="7">
        <v>3.0</v>
      </c>
      <c r="D204" s="7">
        <v>2.0</v>
      </c>
      <c r="E204" s="7">
        <v>2.0</v>
      </c>
      <c r="F204" s="7" t="s">
        <v>24</v>
      </c>
      <c r="G204" s="7" t="s">
        <v>172</v>
      </c>
      <c r="H204" s="54">
        <v>2.0</v>
      </c>
      <c r="I204" s="54">
        <v>960.0</v>
      </c>
      <c r="J204" s="55" t="s">
        <v>25</v>
      </c>
      <c r="K204" t="str">
        <f>if(and(B204&gt;='Desc Stats'!$C$56,B204&lt;='Desc Stats'!$C$57),"Affordable",if(AND(B204&gt;='Desc Stats'!$C$58,B204&lt;='Desc Stats'!$C$59),"Luxury","None"))</f>
        <v>None</v>
      </c>
    </row>
    <row r="205">
      <c r="A205" s="56" t="s">
        <v>142</v>
      </c>
      <c r="B205" s="54">
        <v>385000.0</v>
      </c>
      <c r="C205" s="7">
        <v>3.0</v>
      </c>
      <c r="D205" s="7">
        <v>2.0</v>
      </c>
      <c r="E205" s="7">
        <v>2.0</v>
      </c>
      <c r="F205" s="7" t="s">
        <v>171</v>
      </c>
      <c r="G205" s="7" t="s">
        <v>179</v>
      </c>
      <c r="H205" s="54">
        <v>1.0</v>
      </c>
      <c r="I205" s="54">
        <v>1221.0</v>
      </c>
      <c r="J205" s="55" t="s">
        <v>27</v>
      </c>
      <c r="K205" t="str">
        <f>if(and(B205&gt;='Desc Stats'!$C$56,B205&lt;='Desc Stats'!$C$57),"Affordable",if(AND(B205&gt;='Desc Stats'!$C$58,B205&lt;='Desc Stats'!$C$59),"Luxury","None"))</f>
        <v>None</v>
      </c>
    </row>
    <row r="206">
      <c r="A206" s="56" t="s">
        <v>148</v>
      </c>
      <c r="B206" s="54">
        <v>385000.0</v>
      </c>
      <c r="C206" s="7">
        <v>3.0</v>
      </c>
      <c r="D206" s="7">
        <v>2.0</v>
      </c>
      <c r="E206" s="7">
        <v>2.0</v>
      </c>
      <c r="F206" s="7" t="s">
        <v>36</v>
      </c>
      <c r="G206" s="7" t="s">
        <v>172</v>
      </c>
      <c r="H206" s="54">
        <v>2.0</v>
      </c>
      <c r="I206" s="54">
        <v>920.0</v>
      </c>
      <c r="J206" s="55" t="s">
        <v>25</v>
      </c>
      <c r="K206" t="str">
        <f>if(and(B206&gt;='Desc Stats'!$C$56,B206&lt;='Desc Stats'!$C$57),"Affordable",if(AND(B206&gt;='Desc Stats'!$C$58,B206&lt;='Desc Stats'!$C$59),"Luxury","None"))</f>
        <v>None</v>
      </c>
    </row>
    <row r="207">
      <c r="A207" s="56" t="s">
        <v>157</v>
      </c>
      <c r="B207" s="54">
        <v>385000.0</v>
      </c>
      <c r="C207" s="7">
        <v>3.0</v>
      </c>
      <c r="D207" s="7">
        <v>2.0</v>
      </c>
      <c r="E207" s="7">
        <v>2.0</v>
      </c>
      <c r="F207" s="7" t="s">
        <v>171</v>
      </c>
      <c r="G207" s="7" t="s">
        <v>172</v>
      </c>
      <c r="H207" s="54">
        <v>2.0</v>
      </c>
      <c r="I207" s="54">
        <v>904.0</v>
      </c>
      <c r="J207" s="55" t="s">
        <v>27</v>
      </c>
      <c r="K207" t="str">
        <f>if(and(B207&gt;='Desc Stats'!$C$56,B207&lt;='Desc Stats'!$C$57),"Affordable",if(AND(B207&gt;='Desc Stats'!$C$58,B207&lt;='Desc Stats'!$C$59),"Luxury","None"))</f>
        <v>None</v>
      </c>
    </row>
    <row r="208">
      <c r="A208" s="56" t="s">
        <v>164</v>
      </c>
      <c r="B208" s="54">
        <v>385000.0</v>
      </c>
      <c r="C208" s="7">
        <v>2.0</v>
      </c>
      <c r="D208" s="7">
        <v>2.0</v>
      </c>
      <c r="E208" s="7">
        <v>2.0</v>
      </c>
      <c r="F208" s="7" t="s">
        <v>36</v>
      </c>
      <c r="G208" s="7" t="s">
        <v>179</v>
      </c>
      <c r="H208" s="54">
        <v>1.0</v>
      </c>
      <c r="I208" s="54">
        <v>657.0</v>
      </c>
      <c r="J208" s="55" t="s">
        <v>25</v>
      </c>
      <c r="K208" t="str">
        <f>if(and(B208&gt;='Desc Stats'!$C$56,B208&lt;='Desc Stats'!$C$57),"Affordable",if(AND(B208&gt;='Desc Stats'!$C$58,B208&lt;='Desc Stats'!$C$59),"Luxury","None"))</f>
        <v>None</v>
      </c>
    </row>
    <row r="209">
      <c r="A209" s="56" t="s">
        <v>141</v>
      </c>
      <c r="B209" s="54">
        <v>388000.0</v>
      </c>
      <c r="C209" s="7">
        <v>2.0</v>
      </c>
      <c r="D209" s="7">
        <v>1.0</v>
      </c>
      <c r="E209" s="7">
        <v>5.0</v>
      </c>
      <c r="F209" s="7" t="s">
        <v>24</v>
      </c>
      <c r="G209" s="7" t="s">
        <v>172</v>
      </c>
      <c r="H209" s="54">
        <v>2.0</v>
      </c>
      <c r="I209" s="54">
        <v>700.0</v>
      </c>
      <c r="J209" s="55" t="s">
        <v>25</v>
      </c>
      <c r="K209" t="str">
        <f>if(and(B209&gt;='Desc Stats'!$C$56,B209&lt;='Desc Stats'!$C$57),"Affordable",if(AND(B209&gt;='Desc Stats'!$C$58,B209&lt;='Desc Stats'!$C$59),"Luxury","None"))</f>
        <v>None</v>
      </c>
    </row>
    <row r="210">
      <c r="A210" s="56" t="s">
        <v>131</v>
      </c>
      <c r="B210" s="54">
        <v>388000.0</v>
      </c>
      <c r="C210" s="7">
        <v>3.0</v>
      </c>
      <c r="D210" s="7">
        <v>2.0</v>
      </c>
      <c r="E210" s="7">
        <v>4.0</v>
      </c>
      <c r="F210" s="7" t="s">
        <v>24</v>
      </c>
      <c r="G210" s="7" t="s">
        <v>172</v>
      </c>
      <c r="H210" s="54">
        <v>2.0</v>
      </c>
      <c r="I210" s="54">
        <v>901.0</v>
      </c>
      <c r="J210" s="55" t="s">
        <v>175</v>
      </c>
      <c r="K210" t="str">
        <f>if(and(B210&gt;='Desc Stats'!$C$56,B210&lt;='Desc Stats'!$C$57),"Affordable",if(AND(B210&gt;='Desc Stats'!$C$58,B210&lt;='Desc Stats'!$C$59),"Luxury","None"))</f>
        <v>None</v>
      </c>
    </row>
    <row r="211">
      <c r="A211" s="56" t="s">
        <v>131</v>
      </c>
      <c r="B211" s="54">
        <v>388000.0</v>
      </c>
      <c r="C211" s="7">
        <v>3.0</v>
      </c>
      <c r="D211" s="7">
        <v>2.0</v>
      </c>
      <c r="E211" s="7">
        <v>3.0</v>
      </c>
      <c r="F211" s="7" t="s">
        <v>171</v>
      </c>
      <c r="G211" s="7" t="s">
        <v>172</v>
      </c>
      <c r="H211" s="54">
        <v>2.0</v>
      </c>
      <c r="I211" s="54">
        <v>1010.0</v>
      </c>
      <c r="J211" s="55" t="s">
        <v>27</v>
      </c>
      <c r="K211" t="str">
        <f>if(and(B211&gt;='Desc Stats'!$C$56,B211&lt;='Desc Stats'!$C$57),"Affordable",if(AND(B211&gt;='Desc Stats'!$C$58,B211&lt;='Desc Stats'!$C$59),"Luxury","None"))</f>
        <v>None</v>
      </c>
    </row>
    <row r="212">
      <c r="A212" s="56" t="s">
        <v>131</v>
      </c>
      <c r="B212" s="54">
        <v>388000.0</v>
      </c>
      <c r="C212" s="7">
        <v>3.0</v>
      </c>
      <c r="D212" s="7">
        <v>2.0</v>
      </c>
      <c r="E212" s="7">
        <v>2.0</v>
      </c>
      <c r="F212" s="7" t="s">
        <v>24</v>
      </c>
      <c r="G212" s="7" t="s">
        <v>172</v>
      </c>
      <c r="H212" s="54">
        <v>2.0</v>
      </c>
      <c r="I212" s="54">
        <v>945.0</v>
      </c>
      <c r="J212" s="55" t="s">
        <v>27</v>
      </c>
      <c r="K212" t="str">
        <f>if(and(B212&gt;='Desc Stats'!$C$56,B212&lt;='Desc Stats'!$C$57),"Affordable",if(AND(B212&gt;='Desc Stats'!$C$58,B212&lt;='Desc Stats'!$C$59),"Luxury","None"))</f>
        <v>None</v>
      </c>
    </row>
    <row r="213">
      <c r="A213" s="56" t="s">
        <v>164</v>
      </c>
      <c r="B213" s="54">
        <v>389000.0</v>
      </c>
      <c r="C213" s="7">
        <v>2.0</v>
      </c>
      <c r="D213" s="7">
        <v>1.0</v>
      </c>
      <c r="E213" s="7">
        <v>4.0</v>
      </c>
      <c r="F213" s="7" t="s">
        <v>36</v>
      </c>
      <c r="G213" s="7" t="s">
        <v>172</v>
      </c>
      <c r="H213" s="54">
        <v>2.0</v>
      </c>
      <c r="I213" s="54">
        <v>657.0</v>
      </c>
      <c r="J213" s="55" t="s">
        <v>25</v>
      </c>
      <c r="K213" t="str">
        <f>if(and(B213&gt;='Desc Stats'!$C$56,B213&lt;='Desc Stats'!$C$57),"Affordable",if(AND(B213&gt;='Desc Stats'!$C$58,B213&lt;='Desc Stats'!$C$59),"Luxury","None"))</f>
        <v>None</v>
      </c>
    </row>
    <row r="214">
      <c r="A214" s="56" t="s">
        <v>125</v>
      </c>
      <c r="B214" s="54">
        <v>390000.0</v>
      </c>
      <c r="C214" s="7">
        <v>3.0</v>
      </c>
      <c r="D214" s="7">
        <v>2.0</v>
      </c>
      <c r="E214" s="7">
        <v>2.0</v>
      </c>
      <c r="F214" s="7" t="s">
        <v>36</v>
      </c>
      <c r="G214" s="7" t="s">
        <v>172</v>
      </c>
      <c r="H214" s="54">
        <v>2.0</v>
      </c>
      <c r="I214" s="54">
        <v>819.0</v>
      </c>
      <c r="J214" s="55" t="s">
        <v>175</v>
      </c>
      <c r="K214" t="str">
        <f>if(and(B214&gt;='Desc Stats'!$C$56,B214&lt;='Desc Stats'!$C$57),"Affordable",if(AND(B214&gt;='Desc Stats'!$C$58,B214&lt;='Desc Stats'!$C$59),"Luxury","None"))</f>
        <v>None</v>
      </c>
    </row>
    <row r="215">
      <c r="A215" s="56" t="s">
        <v>125</v>
      </c>
      <c r="B215" s="54">
        <v>390000.0</v>
      </c>
      <c r="C215" s="7">
        <v>3.0</v>
      </c>
      <c r="D215" s="7">
        <v>2.0</v>
      </c>
      <c r="E215" s="7">
        <v>2.0</v>
      </c>
      <c r="F215" s="7" t="s">
        <v>24</v>
      </c>
      <c r="G215" s="7" t="s">
        <v>172</v>
      </c>
      <c r="H215" s="54">
        <v>2.0</v>
      </c>
      <c r="I215" s="54">
        <v>800.0</v>
      </c>
      <c r="J215" s="55" t="s">
        <v>175</v>
      </c>
      <c r="K215" t="str">
        <f>if(and(B215&gt;='Desc Stats'!$C$56,B215&lt;='Desc Stats'!$C$57),"Affordable",if(AND(B215&gt;='Desc Stats'!$C$58,B215&lt;='Desc Stats'!$C$59),"Luxury","None"))</f>
        <v>None</v>
      </c>
    </row>
    <row r="216">
      <c r="A216" s="56" t="s">
        <v>133</v>
      </c>
      <c r="B216" s="54">
        <v>390000.0</v>
      </c>
      <c r="C216" s="7">
        <v>3.0</v>
      </c>
      <c r="D216" s="7">
        <v>2.0</v>
      </c>
      <c r="E216" s="7">
        <v>2.0</v>
      </c>
      <c r="F216" s="7" t="s">
        <v>36</v>
      </c>
      <c r="G216" s="7" t="s">
        <v>172</v>
      </c>
      <c r="H216" s="54">
        <v>2.0</v>
      </c>
      <c r="I216" s="54">
        <v>950.0</v>
      </c>
      <c r="J216" s="55" t="s">
        <v>25</v>
      </c>
      <c r="K216" t="str">
        <f>if(and(B216&gt;='Desc Stats'!$C$56,B216&lt;='Desc Stats'!$C$57),"Affordable",if(AND(B216&gt;='Desc Stats'!$C$58,B216&lt;='Desc Stats'!$C$59),"Luxury","None"))</f>
        <v>None</v>
      </c>
    </row>
    <row r="217">
      <c r="A217" s="56" t="s">
        <v>133</v>
      </c>
      <c r="B217" s="54">
        <v>390000.0</v>
      </c>
      <c r="C217" s="7">
        <v>1.0</v>
      </c>
      <c r="D217" s="7">
        <v>2.0</v>
      </c>
      <c r="E217" s="7">
        <v>2.0</v>
      </c>
      <c r="F217" s="7" t="s">
        <v>36</v>
      </c>
      <c r="G217" s="7" t="s">
        <v>172</v>
      </c>
      <c r="H217" s="54">
        <v>2.0</v>
      </c>
      <c r="I217" s="54">
        <v>775.0</v>
      </c>
      <c r="J217" s="55" t="s">
        <v>25</v>
      </c>
      <c r="K217" t="str">
        <f>if(and(B217&gt;='Desc Stats'!$C$56,B217&lt;='Desc Stats'!$C$57),"Affordable",if(AND(B217&gt;='Desc Stats'!$C$58,B217&lt;='Desc Stats'!$C$59),"Luxury","None"))</f>
        <v>None</v>
      </c>
    </row>
    <row r="218">
      <c r="A218" s="56" t="s">
        <v>148</v>
      </c>
      <c r="B218" s="54">
        <v>390000.0</v>
      </c>
      <c r="C218" s="7">
        <v>3.0</v>
      </c>
      <c r="D218" s="7">
        <v>2.0</v>
      </c>
      <c r="E218" s="7">
        <v>1.0</v>
      </c>
      <c r="F218" s="7" t="s">
        <v>36</v>
      </c>
      <c r="G218" s="7" t="s">
        <v>172</v>
      </c>
      <c r="H218" s="54">
        <v>2.0</v>
      </c>
      <c r="I218" s="54">
        <v>935.0</v>
      </c>
      <c r="J218" s="55" t="s">
        <v>25</v>
      </c>
      <c r="K218" t="str">
        <f>if(and(B218&gt;='Desc Stats'!$C$56,B218&lt;='Desc Stats'!$C$57),"Affordable",if(AND(B218&gt;='Desc Stats'!$C$58,B218&lt;='Desc Stats'!$C$59),"Luxury","None"))</f>
        <v>None</v>
      </c>
    </row>
    <row r="219">
      <c r="A219" s="56" t="s">
        <v>156</v>
      </c>
      <c r="B219" s="54">
        <v>390000.0</v>
      </c>
      <c r="C219" s="7">
        <v>3.0</v>
      </c>
      <c r="D219" s="7">
        <v>2.0</v>
      </c>
      <c r="E219" s="7">
        <v>2.0</v>
      </c>
      <c r="F219" s="7" t="s">
        <v>36</v>
      </c>
      <c r="G219" s="7" t="s">
        <v>172</v>
      </c>
      <c r="H219" s="54">
        <v>2.0</v>
      </c>
      <c r="I219" s="54">
        <v>1009.0</v>
      </c>
      <c r="J219" s="55" t="s">
        <v>27</v>
      </c>
      <c r="K219" t="str">
        <f>if(and(B219&gt;='Desc Stats'!$C$56,B219&lt;='Desc Stats'!$C$57),"Affordable",if(AND(B219&gt;='Desc Stats'!$C$58,B219&lt;='Desc Stats'!$C$59),"Luxury","None"))</f>
        <v>None</v>
      </c>
    </row>
    <row r="220">
      <c r="A220" s="56" t="s">
        <v>156</v>
      </c>
      <c r="B220" s="54">
        <v>390000.0</v>
      </c>
      <c r="C220" s="7">
        <v>3.0</v>
      </c>
      <c r="D220" s="7">
        <v>2.0</v>
      </c>
      <c r="E220" s="7">
        <v>2.0</v>
      </c>
      <c r="F220" s="7" t="s">
        <v>36</v>
      </c>
      <c r="G220" s="7" t="s">
        <v>172</v>
      </c>
      <c r="H220" s="54">
        <v>2.0</v>
      </c>
      <c r="I220" s="54">
        <v>1009.0</v>
      </c>
      <c r="J220" s="55" t="s">
        <v>175</v>
      </c>
      <c r="K220" t="str">
        <f>if(and(B220&gt;='Desc Stats'!$C$56,B220&lt;='Desc Stats'!$C$57),"Affordable",if(AND(B220&gt;='Desc Stats'!$C$58,B220&lt;='Desc Stats'!$C$59),"Luxury","None"))</f>
        <v>None</v>
      </c>
    </row>
    <row r="221">
      <c r="A221" s="56" t="s">
        <v>156</v>
      </c>
      <c r="B221" s="54">
        <v>390000.0</v>
      </c>
      <c r="C221" s="7">
        <v>3.0</v>
      </c>
      <c r="D221" s="7">
        <v>2.0</v>
      </c>
      <c r="E221" s="7">
        <v>1.0</v>
      </c>
      <c r="F221" s="7" t="s">
        <v>182</v>
      </c>
      <c r="G221" s="7" t="s">
        <v>179</v>
      </c>
      <c r="H221" s="54">
        <v>1.0</v>
      </c>
      <c r="I221" s="54">
        <v>588.0</v>
      </c>
      <c r="J221" t="s">
        <v>27</v>
      </c>
      <c r="K221" t="str">
        <f>if(and(B221&gt;='Desc Stats'!$C$56,B221&lt;='Desc Stats'!$C$57),"Affordable",if(AND(B221&gt;='Desc Stats'!$C$58,B221&lt;='Desc Stats'!$C$59),"Luxury","None"))</f>
        <v>None</v>
      </c>
    </row>
    <row r="222">
      <c r="A222" s="56" t="s">
        <v>164</v>
      </c>
      <c r="B222" s="54">
        <v>390000.0</v>
      </c>
      <c r="C222" s="7">
        <v>3.0</v>
      </c>
      <c r="D222" s="7">
        <v>2.0</v>
      </c>
      <c r="E222" s="7">
        <v>2.0</v>
      </c>
      <c r="F222" s="7" t="s">
        <v>182</v>
      </c>
      <c r="G222" s="7" t="s">
        <v>179</v>
      </c>
      <c r="H222" s="54">
        <v>1.0</v>
      </c>
      <c r="I222" s="54">
        <v>800.0</v>
      </c>
      <c r="J222" s="55" t="s">
        <v>175</v>
      </c>
      <c r="K222" t="str">
        <f>if(and(B222&gt;='Desc Stats'!$C$56,B222&lt;='Desc Stats'!$C$57),"Affordable",if(AND(B222&gt;='Desc Stats'!$C$58,B222&lt;='Desc Stats'!$C$59),"Luxury","None"))</f>
        <v>None</v>
      </c>
    </row>
    <row r="223">
      <c r="A223" s="56" t="s">
        <v>125</v>
      </c>
      <c r="B223" s="54">
        <v>391000.0</v>
      </c>
      <c r="C223" s="7">
        <v>3.0</v>
      </c>
      <c r="D223" s="7">
        <v>2.0</v>
      </c>
      <c r="E223" s="7">
        <v>2.0</v>
      </c>
      <c r="F223" s="7" t="s">
        <v>36</v>
      </c>
      <c r="G223" s="7" t="s">
        <v>172</v>
      </c>
      <c r="H223" s="54">
        <v>2.0</v>
      </c>
      <c r="I223" s="54">
        <v>819.0</v>
      </c>
      <c r="J223" s="55" t="s">
        <v>27</v>
      </c>
      <c r="K223" t="str">
        <f>if(and(B223&gt;='Desc Stats'!$C$56,B223&lt;='Desc Stats'!$C$57),"Affordable",if(AND(B223&gt;='Desc Stats'!$C$58,B223&lt;='Desc Stats'!$C$59),"Luxury","None"))</f>
        <v>None</v>
      </c>
    </row>
    <row r="224">
      <c r="A224" s="56" t="s">
        <v>156</v>
      </c>
      <c r="B224" s="54">
        <v>392000.0</v>
      </c>
      <c r="C224" s="7">
        <v>2.0</v>
      </c>
      <c r="D224" s="7">
        <v>2.0</v>
      </c>
      <c r="E224" s="7">
        <v>2.0</v>
      </c>
      <c r="F224" s="7" t="s">
        <v>36</v>
      </c>
      <c r="G224" s="7" t="s">
        <v>172</v>
      </c>
      <c r="H224" s="54">
        <v>2.0</v>
      </c>
      <c r="I224" s="54">
        <v>657.0</v>
      </c>
      <c r="J224" s="55" t="s">
        <v>25</v>
      </c>
      <c r="K224" t="str">
        <f>if(and(B224&gt;='Desc Stats'!$C$56,B224&lt;='Desc Stats'!$C$57),"Affordable",if(AND(B224&gt;='Desc Stats'!$C$58,B224&lt;='Desc Stats'!$C$59),"Luxury","None"))</f>
        <v>None</v>
      </c>
    </row>
    <row r="225">
      <c r="A225" s="56" t="s">
        <v>26</v>
      </c>
      <c r="B225" s="54">
        <v>395000.0</v>
      </c>
      <c r="C225" s="7">
        <v>3.0</v>
      </c>
      <c r="D225" s="7">
        <v>2.0</v>
      </c>
      <c r="E225" s="7">
        <v>4.0</v>
      </c>
      <c r="F225" s="7" t="s">
        <v>171</v>
      </c>
      <c r="G225" s="7" t="s">
        <v>172</v>
      </c>
      <c r="H225" s="54">
        <v>2.0</v>
      </c>
      <c r="I225" s="54">
        <v>952.0</v>
      </c>
      <c r="J225" s="55" t="s">
        <v>25</v>
      </c>
      <c r="K225" t="str">
        <f>if(and(B225&gt;='Desc Stats'!$C$56,B225&lt;='Desc Stats'!$C$57),"Affordable",if(AND(B225&gt;='Desc Stats'!$C$58,B225&lt;='Desc Stats'!$C$59),"Luxury","None"))</f>
        <v>None</v>
      </c>
    </row>
    <row r="226">
      <c r="A226" s="56" t="s">
        <v>145</v>
      </c>
      <c r="B226" s="54">
        <v>395000.0</v>
      </c>
      <c r="C226" s="7">
        <v>3.0</v>
      </c>
      <c r="D226" s="7">
        <v>2.0</v>
      </c>
      <c r="E226" s="7">
        <v>1.0</v>
      </c>
      <c r="F226" s="7" t="s">
        <v>24</v>
      </c>
      <c r="G226" s="7" t="s">
        <v>172</v>
      </c>
      <c r="H226" s="54">
        <v>2.0</v>
      </c>
      <c r="I226" s="54">
        <v>865.0</v>
      </c>
      <c r="J226" s="55" t="s">
        <v>27</v>
      </c>
      <c r="K226" t="str">
        <f>if(and(B226&gt;='Desc Stats'!$C$56,B226&lt;='Desc Stats'!$C$57),"Affordable",if(AND(B226&gt;='Desc Stats'!$C$58,B226&lt;='Desc Stats'!$C$59),"Luxury","None"))</f>
        <v>None</v>
      </c>
    </row>
    <row r="227">
      <c r="A227" s="56" t="s">
        <v>156</v>
      </c>
      <c r="B227" s="54">
        <v>395000.0</v>
      </c>
      <c r="C227" s="7">
        <v>3.0</v>
      </c>
      <c r="D227" s="7">
        <v>2.0</v>
      </c>
      <c r="E227" s="7">
        <v>2.0</v>
      </c>
      <c r="F227" s="7" t="s">
        <v>36</v>
      </c>
      <c r="G227" s="7" t="s">
        <v>172</v>
      </c>
      <c r="H227" s="54">
        <v>2.0</v>
      </c>
      <c r="I227" s="54">
        <v>1009.0</v>
      </c>
      <c r="J227" s="55" t="s">
        <v>27</v>
      </c>
      <c r="K227" t="str">
        <f>if(and(B227&gt;='Desc Stats'!$C$56,B227&lt;='Desc Stats'!$C$57),"Affordable",if(AND(B227&gt;='Desc Stats'!$C$58,B227&lt;='Desc Stats'!$C$59),"Luxury","None"))</f>
        <v>None</v>
      </c>
    </row>
    <row r="228">
      <c r="A228" s="56" t="s">
        <v>156</v>
      </c>
      <c r="B228" s="54">
        <v>397000.0</v>
      </c>
      <c r="C228" s="7">
        <v>3.0</v>
      </c>
      <c r="D228" s="7">
        <v>2.0</v>
      </c>
      <c r="E228" s="7">
        <v>2.0</v>
      </c>
      <c r="F228" s="7" t="s">
        <v>24</v>
      </c>
      <c r="G228" s="7" t="s">
        <v>172</v>
      </c>
      <c r="H228" s="54">
        <v>2.0</v>
      </c>
      <c r="I228" s="54">
        <v>1135.0</v>
      </c>
      <c r="J228" s="55" t="s">
        <v>175</v>
      </c>
      <c r="K228" t="str">
        <f>if(and(B228&gt;='Desc Stats'!$C$56,B228&lt;='Desc Stats'!$C$57),"Affordable",if(AND(B228&gt;='Desc Stats'!$C$58,B228&lt;='Desc Stats'!$C$59),"Luxury","None"))</f>
        <v>None</v>
      </c>
    </row>
    <row r="229">
      <c r="A229" s="56" t="s">
        <v>26</v>
      </c>
      <c r="B229" s="54">
        <v>398000.0</v>
      </c>
      <c r="C229" s="7">
        <v>3.0</v>
      </c>
      <c r="D229" s="7">
        <v>2.0</v>
      </c>
      <c r="E229" s="7">
        <v>3.0</v>
      </c>
      <c r="F229" s="7" t="s">
        <v>171</v>
      </c>
      <c r="G229" s="7" t="s">
        <v>179</v>
      </c>
      <c r="H229" s="54">
        <v>1.0</v>
      </c>
      <c r="I229" s="54">
        <v>952.0</v>
      </c>
      <c r="J229" s="55" t="s">
        <v>27</v>
      </c>
      <c r="K229" t="str">
        <f>if(and(B229&gt;='Desc Stats'!$C$56,B229&lt;='Desc Stats'!$C$57),"Affordable",if(AND(B229&gt;='Desc Stats'!$C$58,B229&lt;='Desc Stats'!$C$59),"Luxury","None"))</f>
        <v>None</v>
      </c>
    </row>
    <row r="230">
      <c r="A230" s="56" t="s">
        <v>133</v>
      </c>
      <c r="B230" s="54">
        <v>398000.0</v>
      </c>
      <c r="C230" s="7">
        <v>3.0</v>
      </c>
      <c r="D230" s="7">
        <v>2.0</v>
      </c>
      <c r="E230" s="7">
        <v>2.0</v>
      </c>
      <c r="F230" s="7" t="s">
        <v>36</v>
      </c>
      <c r="G230" s="7" t="s">
        <v>172</v>
      </c>
      <c r="H230" s="54">
        <v>2.0</v>
      </c>
      <c r="I230" s="54">
        <v>950.0</v>
      </c>
      <c r="J230" s="55" t="s">
        <v>27</v>
      </c>
      <c r="K230" t="str">
        <f>if(and(B230&gt;='Desc Stats'!$C$56,B230&lt;='Desc Stats'!$C$57),"Affordable",if(AND(B230&gt;='Desc Stats'!$C$58,B230&lt;='Desc Stats'!$C$59),"Luxury","None"))</f>
        <v>None</v>
      </c>
    </row>
    <row r="231">
      <c r="A231" s="56" t="s">
        <v>131</v>
      </c>
      <c r="B231" s="54">
        <v>398000.0</v>
      </c>
      <c r="C231" s="7">
        <v>4.0</v>
      </c>
      <c r="D231" s="7">
        <v>3.0</v>
      </c>
      <c r="E231" s="7">
        <v>2.0</v>
      </c>
      <c r="F231" s="7" t="s">
        <v>24</v>
      </c>
      <c r="G231" s="7" t="s">
        <v>172</v>
      </c>
      <c r="H231" s="54">
        <v>2.0</v>
      </c>
      <c r="I231" s="54">
        <v>1027.0</v>
      </c>
      <c r="J231" s="55" t="s">
        <v>27</v>
      </c>
      <c r="K231" t="str">
        <f>if(and(B231&gt;='Desc Stats'!$C$56,B231&lt;='Desc Stats'!$C$57),"Affordable",if(AND(B231&gt;='Desc Stats'!$C$58,B231&lt;='Desc Stats'!$C$59),"Luxury","None"))</f>
        <v>None</v>
      </c>
    </row>
    <row r="232">
      <c r="A232" s="56" t="s">
        <v>156</v>
      </c>
      <c r="B232" s="54">
        <v>398000.0</v>
      </c>
      <c r="C232" s="7">
        <v>2.0</v>
      </c>
      <c r="D232" s="7">
        <v>2.0</v>
      </c>
      <c r="E232" s="7">
        <v>2.0</v>
      </c>
      <c r="F232" s="7" t="s">
        <v>24</v>
      </c>
      <c r="G232" s="7" t="s">
        <v>179</v>
      </c>
      <c r="H232" s="54">
        <v>1.0</v>
      </c>
      <c r="I232" s="54">
        <v>632.0</v>
      </c>
      <c r="J232" s="55" t="s">
        <v>25</v>
      </c>
      <c r="K232" t="str">
        <f>if(and(B232&gt;='Desc Stats'!$C$56,B232&lt;='Desc Stats'!$C$57),"Affordable",if(AND(B232&gt;='Desc Stats'!$C$58,B232&lt;='Desc Stats'!$C$59),"Luxury","None"))</f>
        <v>None</v>
      </c>
    </row>
    <row r="233">
      <c r="A233" s="56" t="s">
        <v>133</v>
      </c>
      <c r="B233" s="54">
        <v>398800.0</v>
      </c>
      <c r="C233" s="7">
        <v>1.0</v>
      </c>
      <c r="D233" s="7">
        <v>2.0</v>
      </c>
      <c r="E233" s="7">
        <v>5.0</v>
      </c>
      <c r="F233" s="7" t="s">
        <v>36</v>
      </c>
      <c r="G233" s="7" t="s">
        <v>172</v>
      </c>
      <c r="H233" s="54">
        <v>2.0</v>
      </c>
      <c r="I233" s="54">
        <v>775.0</v>
      </c>
      <c r="J233" s="55" t="s">
        <v>27</v>
      </c>
      <c r="K233" t="str">
        <f>if(and(B233&gt;='Desc Stats'!$C$56,B233&lt;='Desc Stats'!$C$57),"Affordable",if(AND(B233&gt;='Desc Stats'!$C$58,B233&lt;='Desc Stats'!$C$59),"Luxury","None"))</f>
        <v>None</v>
      </c>
    </row>
    <row r="234">
      <c r="A234" s="56" t="s">
        <v>119</v>
      </c>
      <c r="B234" s="54">
        <v>399000.0</v>
      </c>
      <c r="C234" s="7">
        <v>1.0</v>
      </c>
      <c r="D234" s="7">
        <v>1.0</v>
      </c>
      <c r="E234" s="7">
        <v>4.0</v>
      </c>
      <c r="F234" s="7" t="s">
        <v>36</v>
      </c>
      <c r="G234" s="7" t="s">
        <v>172</v>
      </c>
      <c r="H234" s="54">
        <v>2.0</v>
      </c>
      <c r="I234" s="54">
        <v>502.0</v>
      </c>
      <c r="J234" s="55" t="s">
        <v>27</v>
      </c>
      <c r="K234" t="str">
        <f>if(and(B234&gt;='Desc Stats'!$C$56,B234&lt;='Desc Stats'!$C$57),"Affordable",if(AND(B234&gt;='Desc Stats'!$C$58,B234&lt;='Desc Stats'!$C$59),"Luxury","None"))</f>
        <v>None</v>
      </c>
    </row>
    <row r="235">
      <c r="A235" s="56" t="s">
        <v>123</v>
      </c>
      <c r="B235" s="54">
        <v>399000.0</v>
      </c>
      <c r="C235" s="7">
        <v>3.0</v>
      </c>
      <c r="D235" s="7">
        <v>2.0</v>
      </c>
      <c r="E235" s="7">
        <v>2.0</v>
      </c>
      <c r="F235" s="7" t="s">
        <v>24</v>
      </c>
      <c r="G235" s="7" t="s">
        <v>179</v>
      </c>
      <c r="H235" s="54">
        <v>1.0</v>
      </c>
      <c r="I235" s="54">
        <v>1076.0</v>
      </c>
      <c r="J235" s="55" t="s">
        <v>25</v>
      </c>
      <c r="K235" t="str">
        <f>if(and(B235&gt;='Desc Stats'!$C$56,B235&lt;='Desc Stats'!$C$57),"Affordable",if(AND(B235&gt;='Desc Stats'!$C$58,B235&lt;='Desc Stats'!$C$59),"Luxury","None"))</f>
        <v>None</v>
      </c>
    </row>
    <row r="236">
      <c r="A236" s="56" t="s">
        <v>26</v>
      </c>
      <c r="B236" s="54">
        <v>399000.0</v>
      </c>
      <c r="C236" s="7">
        <v>3.0</v>
      </c>
      <c r="D236" s="7">
        <v>2.0</v>
      </c>
      <c r="E236" s="7">
        <v>3.0</v>
      </c>
      <c r="F236" s="7" t="s">
        <v>171</v>
      </c>
      <c r="G236" s="7" t="s">
        <v>172</v>
      </c>
      <c r="H236" s="54">
        <v>2.0</v>
      </c>
      <c r="I236" s="54">
        <v>1098.0</v>
      </c>
      <c r="J236" s="55" t="s">
        <v>27</v>
      </c>
      <c r="K236" t="str">
        <f>if(and(B236&gt;='Desc Stats'!$C$56,B236&lt;='Desc Stats'!$C$57),"Affordable",if(AND(B236&gt;='Desc Stats'!$C$58,B236&lt;='Desc Stats'!$C$59),"Luxury","None"))</f>
        <v>None</v>
      </c>
    </row>
    <row r="237">
      <c r="A237" s="56" t="s">
        <v>138</v>
      </c>
      <c r="B237" s="54">
        <v>399000.0</v>
      </c>
      <c r="C237" s="7">
        <v>1.0</v>
      </c>
      <c r="D237" s="7">
        <v>1.0</v>
      </c>
      <c r="E237" s="7">
        <v>6.0</v>
      </c>
      <c r="F237" s="7" t="s">
        <v>36</v>
      </c>
      <c r="G237" s="7" t="s">
        <v>172</v>
      </c>
      <c r="H237" s="54">
        <v>2.0</v>
      </c>
      <c r="I237" s="54">
        <v>520.0</v>
      </c>
      <c r="J237" s="55" t="s">
        <v>27</v>
      </c>
      <c r="K237" t="str">
        <f>if(and(B237&gt;='Desc Stats'!$C$56,B237&lt;='Desc Stats'!$C$57),"Affordable",if(AND(B237&gt;='Desc Stats'!$C$58,B237&lt;='Desc Stats'!$C$59),"Luxury","None"))</f>
        <v>None</v>
      </c>
    </row>
    <row r="238">
      <c r="A238" s="56" t="s">
        <v>26</v>
      </c>
      <c r="B238" s="54">
        <v>400000.0</v>
      </c>
      <c r="C238" s="7">
        <v>4.0</v>
      </c>
      <c r="D238" s="7">
        <v>3.0</v>
      </c>
      <c r="E238" s="7">
        <v>2.0</v>
      </c>
      <c r="F238" s="7" t="s">
        <v>24</v>
      </c>
      <c r="G238" s="7" t="s">
        <v>172</v>
      </c>
      <c r="H238" s="54">
        <v>2.0</v>
      </c>
      <c r="I238" s="54">
        <v>1465.0</v>
      </c>
      <c r="J238" t="s">
        <v>27</v>
      </c>
      <c r="K238" t="str">
        <f>if(and(B238&gt;='Desc Stats'!$C$56,B238&lt;='Desc Stats'!$C$57),"Affordable",if(AND(B238&gt;='Desc Stats'!$C$58,B238&lt;='Desc Stats'!$C$59),"Luxury","None"))</f>
        <v>None</v>
      </c>
    </row>
    <row r="239">
      <c r="A239" s="56" t="s">
        <v>125</v>
      </c>
      <c r="B239" s="54">
        <v>400000.0</v>
      </c>
      <c r="C239" s="7">
        <v>3.0</v>
      </c>
      <c r="D239" s="7">
        <v>2.0</v>
      </c>
      <c r="E239" s="7">
        <v>2.0</v>
      </c>
      <c r="F239" s="7" t="s">
        <v>24</v>
      </c>
      <c r="G239" s="7" t="s">
        <v>172</v>
      </c>
      <c r="H239" s="54">
        <v>2.0</v>
      </c>
      <c r="I239" s="54">
        <v>798.0</v>
      </c>
      <c r="J239" s="55" t="s">
        <v>27</v>
      </c>
      <c r="K239" t="str">
        <f>if(and(B239&gt;='Desc Stats'!$C$56,B239&lt;='Desc Stats'!$C$57),"Affordable",if(AND(B239&gt;='Desc Stats'!$C$58,B239&lt;='Desc Stats'!$C$59),"Luxury","None"))</f>
        <v>None</v>
      </c>
    </row>
    <row r="240">
      <c r="A240" s="56" t="s">
        <v>125</v>
      </c>
      <c r="B240" s="54">
        <v>400000.0</v>
      </c>
      <c r="C240" s="7">
        <v>2.0</v>
      </c>
      <c r="D240" s="7">
        <v>2.0</v>
      </c>
      <c r="E240" s="7">
        <v>2.0</v>
      </c>
      <c r="F240" s="7" t="s">
        <v>24</v>
      </c>
      <c r="G240" s="7" t="s">
        <v>172</v>
      </c>
      <c r="H240" s="54">
        <v>2.0</v>
      </c>
      <c r="I240" s="54">
        <v>854.0</v>
      </c>
      <c r="J240" s="55" t="s">
        <v>175</v>
      </c>
      <c r="K240" t="str">
        <f>if(and(B240&gt;='Desc Stats'!$C$56,B240&lt;='Desc Stats'!$C$57),"Affordable",if(AND(B240&gt;='Desc Stats'!$C$58,B240&lt;='Desc Stats'!$C$59),"Luxury","None"))</f>
        <v>None</v>
      </c>
    </row>
    <row r="241">
      <c r="A241" s="56" t="s">
        <v>125</v>
      </c>
      <c r="B241" s="54">
        <v>400000.0</v>
      </c>
      <c r="C241" s="7">
        <v>3.0</v>
      </c>
      <c r="D241" s="7">
        <v>2.0</v>
      </c>
      <c r="E241" s="7">
        <v>1.0</v>
      </c>
      <c r="F241" s="7" t="s">
        <v>24</v>
      </c>
      <c r="G241" s="7" t="s">
        <v>172</v>
      </c>
      <c r="H241" s="54">
        <v>2.0</v>
      </c>
      <c r="I241" s="54">
        <v>920.0</v>
      </c>
      <c r="J241" s="55" t="s">
        <v>25</v>
      </c>
      <c r="K241" t="str">
        <f>if(and(B241&gt;='Desc Stats'!$C$56,B241&lt;='Desc Stats'!$C$57),"Affordable",if(AND(B241&gt;='Desc Stats'!$C$58,B241&lt;='Desc Stats'!$C$59),"Luxury","None"))</f>
        <v>None</v>
      </c>
    </row>
    <row r="242">
      <c r="A242" s="56" t="s">
        <v>125</v>
      </c>
      <c r="B242" s="54">
        <v>400000.0</v>
      </c>
      <c r="C242" s="7">
        <v>2.0</v>
      </c>
      <c r="D242" s="7">
        <v>2.0</v>
      </c>
      <c r="E242" s="7">
        <v>1.0</v>
      </c>
      <c r="F242" s="7" t="s">
        <v>24</v>
      </c>
      <c r="G242" s="7" t="s">
        <v>172</v>
      </c>
      <c r="H242" s="54">
        <v>2.0</v>
      </c>
      <c r="I242" s="54">
        <v>825.0</v>
      </c>
      <c r="J242" s="55" t="s">
        <v>175</v>
      </c>
      <c r="K242" t="str">
        <f>if(and(B242&gt;='Desc Stats'!$C$56,B242&lt;='Desc Stats'!$C$57),"Affordable",if(AND(B242&gt;='Desc Stats'!$C$58,B242&lt;='Desc Stats'!$C$59),"Luxury","None"))</f>
        <v>None</v>
      </c>
    </row>
    <row r="243">
      <c r="A243" s="56" t="s">
        <v>133</v>
      </c>
      <c r="B243" s="54">
        <v>400000.0</v>
      </c>
      <c r="C243" s="7">
        <v>3.0</v>
      </c>
      <c r="D243" s="7">
        <v>2.0</v>
      </c>
      <c r="E243" s="7">
        <v>4.0</v>
      </c>
      <c r="F243" s="7" t="s">
        <v>24</v>
      </c>
      <c r="G243" s="7" t="s">
        <v>179</v>
      </c>
      <c r="H243" s="54">
        <v>1.0</v>
      </c>
      <c r="I243" s="54">
        <v>1175.0</v>
      </c>
      <c r="J243" s="55" t="s">
        <v>27</v>
      </c>
      <c r="K243" t="str">
        <f>if(and(B243&gt;='Desc Stats'!$C$56,B243&lt;='Desc Stats'!$C$57),"Affordable",if(AND(B243&gt;='Desc Stats'!$C$58,B243&lt;='Desc Stats'!$C$59),"Luxury","None"))</f>
        <v>None</v>
      </c>
    </row>
    <row r="244">
      <c r="A244" s="56" t="s">
        <v>133</v>
      </c>
      <c r="B244" s="54">
        <v>400000.0</v>
      </c>
      <c r="C244" s="7">
        <v>3.0</v>
      </c>
      <c r="D244" s="7">
        <v>2.0</v>
      </c>
      <c r="E244" s="7">
        <v>2.0</v>
      </c>
      <c r="F244" s="7" t="s">
        <v>24</v>
      </c>
      <c r="G244" s="7" t="s">
        <v>172</v>
      </c>
      <c r="H244" s="54">
        <v>2.0</v>
      </c>
      <c r="I244" s="54">
        <v>1100.0</v>
      </c>
      <c r="J244" s="55" t="s">
        <v>27</v>
      </c>
      <c r="K244" t="str">
        <f>if(and(B244&gt;='Desc Stats'!$C$56,B244&lt;='Desc Stats'!$C$57),"Affordable",if(AND(B244&gt;='Desc Stats'!$C$58,B244&lt;='Desc Stats'!$C$59),"Luxury","None"))</f>
        <v>None</v>
      </c>
    </row>
    <row r="245">
      <c r="A245" s="56" t="s">
        <v>133</v>
      </c>
      <c r="B245" s="54">
        <v>400000.0</v>
      </c>
      <c r="C245" s="7">
        <v>1.0</v>
      </c>
      <c r="D245" s="7">
        <v>2.0</v>
      </c>
      <c r="E245" s="7">
        <v>2.0</v>
      </c>
      <c r="F245" s="7" t="s">
        <v>36</v>
      </c>
      <c r="G245" s="7" t="s">
        <v>172</v>
      </c>
      <c r="H245" s="54">
        <v>2.0</v>
      </c>
      <c r="I245" s="54">
        <v>775.0</v>
      </c>
      <c r="J245" s="55" t="s">
        <v>175</v>
      </c>
      <c r="K245" t="str">
        <f>if(and(B245&gt;='Desc Stats'!$C$56,B245&lt;='Desc Stats'!$C$57),"Affordable",if(AND(B245&gt;='Desc Stats'!$C$58,B245&lt;='Desc Stats'!$C$59),"Luxury","None"))</f>
        <v>None</v>
      </c>
    </row>
    <row r="246">
      <c r="A246" s="56" t="s">
        <v>142</v>
      </c>
      <c r="B246" s="54">
        <v>400000.0</v>
      </c>
      <c r="C246" s="7">
        <v>3.0</v>
      </c>
      <c r="D246" s="7">
        <v>2.0</v>
      </c>
      <c r="E246" s="7">
        <v>2.0</v>
      </c>
      <c r="F246" s="7" t="s">
        <v>24</v>
      </c>
      <c r="G246" s="7" t="s">
        <v>172</v>
      </c>
      <c r="H246" s="54">
        <v>2.0</v>
      </c>
      <c r="I246" s="54">
        <v>1100.0</v>
      </c>
      <c r="J246" s="55" t="s">
        <v>27</v>
      </c>
      <c r="K246" t="str">
        <f>if(and(B246&gt;='Desc Stats'!$C$56,B246&lt;='Desc Stats'!$C$57),"Affordable",if(AND(B246&gt;='Desc Stats'!$C$58,B246&lt;='Desc Stats'!$C$59),"Luxury","None"))</f>
        <v>None</v>
      </c>
    </row>
    <row r="247">
      <c r="A247" s="56" t="s">
        <v>142</v>
      </c>
      <c r="B247" s="54">
        <v>400000.0</v>
      </c>
      <c r="C247" s="7">
        <v>3.0</v>
      </c>
      <c r="D247" s="7">
        <v>2.0</v>
      </c>
      <c r="E247" s="7">
        <v>2.0</v>
      </c>
      <c r="F247" s="7" t="s">
        <v>24</v>
      </c>
      <c r="G247" s="7" t="s">
        <v>179</v>
      </c>
      <c r="H247" s="54">
        <v>1.0</v>
      </c>
      <c r="I247" s="54">
        <v>1100.0</v>
      </c>
      <c r="J247" s="55" t="s">
        <v>27</v>
      </c>
      <c r="K247" t="str">
        <f>if(and(B247&gt;='Desc Stats'!$C$56,B247&lt;='Desc Stats'!$C$57),"Affordable",if(AND(B247&gt;='Desc Stats'!$C$58,B247&lt;='Desc Stats'!$C$59),"Luxury","None"))</f>
        <v>None</v>
      </c>
    </row>
    <row r="248">
      <c r="A248" s="56" t="s">
        <v>142</v>
      </c>
      <c r="B248" s="54">
        <v>400000.0</v>
      </c>
      <c r="C248" s="7">
        <v>3.0</v>
      </c>
      <c r="D248" s="7">
        <v>2.0</v>
      </c>
      <c r="E248" s="7">
        <v>2.0</v>
      </c>
      <c r="F248" s="7" t="s">
        <v>24</v>
      </c>
      <c r="G248" s="7" t="s">
        <v>172</v>
      </c>
      <c r="H248" s="54">
        <v>2.0</v>
      </c>
      <c r="I248" s="54">
        <v>1050.0</v>
      </c>
      <c r="J248" s="55" t="s">
        <v>27</v>
      </c>
      <c r="K248" t="str">
        <f>if(and(B248&gt;='Desc Stats'!$C$56,B248&lt;='Desc Stats'!$C$57),"Affordable",if(AND(B248&gt;='Desc Stats'!$C$58,B248&lt;='Desc Stats'!$C$59),"Luxury","None"))</f>
        <v>None</v>
      </c>
    </row>
    <row r="249">
      <c r="A249" s="56" t="s">
        <v>152</v>
      </c>
      <c r="B249" s="54">
        <v>400000.0</v>
      </c>
      <c r="C249" s="7">
        <v>3.0</v>
      </c>
      <c r="D249" s="7">
        <v>2.0</v>
      </c>
      <c r="E249" s="7">
        <v>3.0</v>
      </c>
      <c r="F249" s="7" t="s">
        <v>24</v>
      </c>
      <c r="G249" s="7" t="s">
        <v>172</v>
      </c>
      <c r="H249" s="54">
        <v>2.0</v>
      </c>
      <c r="I249" s="54">
        <v>850.0</v>
      </c>
      <c r="J249" s="55" t="s">
        <v>27</v>
      </c>
      <c r="K249" t="str">
        <f>if(and(B249&gt;='Desc Stats'!$C$56,B249&lt;='Desc Stats'!$C$57),"Affordable",if(AND(B249&gt;='Desc Stats'!$C$58,B249&lt;='Desc Stats'!$C$59),"Luxury","None"))</f>
        <v>None</v>
      </c>
    </row>
    <row r="250">
      <c r="A250" s="56" t="s">
        <v>156</v>
      </c>
      <c r="B250" s="54">
        <v>400000.0</v>
      </c>
      <c r="C250" s="7">
        <v>4.0</v>
      </c>
      <c r="D250" s="7">
        <v>2.0</v>
      </c>
      <c r="E250" s="7">
        <v>2.0</v>
      </c>
      <c r="F250" s="7" t="s">
        <v>24</v>
      </c>
      <c r="G250" s="7" t="s">
        <v>172</v>
      </c>
      <c r="H250" s="54">
        <v>2.0</v>
      </c>
      <c r="I250" s="54">
        <v>1272.0</v>
      </c>
      <c r="J250" s="55" t="s">
        <v>27</v>
      </c>
      <c r="K250" t="str">
        <f>if(and(B250&gt;='Desc Stats'!$C$56,B250&lt;='Desc Stats'!$C$57),"Affordable",if(AND(B250&gt;='Desc Stats'!$C$58,B250&lt;='Desc Stats'!$C$59),"Luxury","None"))</f>
        <v>None</v>
      </c>
    </row>
    <row r="251">
      <c r="A251" s="56" t="s">
        <v>156</v>
      </c>
      <c r="B251" s="54">
        <v>400000.0</v>
      </c>
      <c r="C251" s="7">
        <v>4.0</v>
      </c>
      <c r="D251" s="7">
        <v>2.0</v>
      </c>
      <c r="E251" s="7">
        <v>2.0</v>
      </c>
      <c r="F251" s="7" t="s">
        <v>24</v>
      </c>
      <c r="G251" s="7" t="s">
        <v>172</v>
      </c>
      <c r="H251" s="54">
        <v>2.0</v>
      </c>
      <c r="I251" s="54">
        <v>1135.0</v>
      </c>
      <c r="J251" t="s">
        <v>27</v>
      </c>
      <c r="K251" t="str">
        <f>if(and(B251&gt;='Desc Stats'!$C$56,B251&lt;='Desc Stats'!$C$57),"Affordable",if(AND(B251&gt;='Desc Stats'!$C$58,B251&lt;='Desc Stats'!$C$59),"Luxury","None"))</f>
        <v>None</v>
      </c>
    </row>
    <row r="252">
      <c r="A252" s="56" t="s">
        <v>156</v>
      </c>
      <c r="B252" s="54">
        <v>400000.0</v>
      </c>
      <c r="C252" s="7">
        <v>3.0</v>
      </c>
      <c r="D252" s="7">
        <v>2.0</v>
      </c>
      <c r="E252" s="7">
        <v>2.0</v>
      </c>
      <c r="F252" s="7" t="s">
        <v>36</v>
      </c>
      <c r="G252" s="7" t="s">
        <v>172</v>
      </c>
      <c r="H252" s="54">
        <v>2.0</v>
      </c>
      <c r="I252" s="54">
        <v>842.0</v>
      </c>
      <c r="J252" t="s">
        <v>175</v>
      </c>
      <c r="K252" t="str">
        <f>if(and(B252&gt;='Desc Stats'!$C$56,B252&lt;='Desc Stats'!$C$57),"Affordable",if(AND(B252&gt;='Desc Stats'!$C$58,B252&lt;='Desc Stats'!$C$59),"Luxury","None"))</f>
        <v>None</v>
      </c>
    </row>
    <row r="253">
      <c r="A253" s="56" t="s">
        <v>156</v>
      </c>
      <c r="B253" s="54">
        <v>400000.0</v>
      </c>
      <c r="C253" s="7">
        <v>2.0</v>
      </c>
      <c r="D253" s="7">
        <v>2.0</v>
      </c>
      <c r="E253" s="7">
        <v>2.0</v>
      </c>
      <c r="F253" s="7" t="s">
        <v>36</v>
      </c>
      <c r="G253" s="7" t="s">
        <v>172</v>
      </c>
      <c r="H253" s="54">
        <v>2.0</v>
      </c>
      <c r="I253" s="54">
        <v>856.0</v>
      </c>
      <c r="J253" s="55" t="s">
        <v>27</v>
      </c>
      <c r="K253" t="str">
        <f>if(and(B253&gt;='Desc Stats'!$C$56,B253&lt;='Desc Stats'!$C$57),"Affordable",if(AND(B253&gt;='Desc Stats'!$C$58,B253&lt;='Desc Stats'!$C$59),"Luxury","None"))</f>
        <v>None</v>
      </c>
    </row>
    <row r="254">
      <c r="A254" s="56" t="s">
        <v>156</v>
      </c>
      <c r="B254" s="54">
        <v>400000.0</v>
      </c>
      <c r="C254" s="7">
        <v>4.0</v>
      </c>
      <c r="D254" s="7">
        <v>2.0</v>
      </c>
      <c r="E254" s="7">
        <v>1.0</v>
      </c>
      <c r="F254" s="7" t="s">
        <v>24</v>
      </c>
      <c r="G254" s="7" t="s">
        <v>172</v>
      </c>
      <c r="H254" s="54">
        <v>2.0</v>
      </c>
      <c r="I254" s="54">
        <v>1272.0</v>
      </c>
      <c r="J254" s="55" t="s">
        <v>27</v>
      </c>
      <c r="K254" t="str">
        <f>if(and(B254&gt;='Desc Stats'!$C$56,B254&lt;='Desc Stats'!$C$57),"Affordable",if(AND(B254&gt;='Desc Stats'!$C$58,B254&lt;='Desc Stats'!$C$59),"Luxury","None"))</f>
        <v>None</v>
      </c>
    </row>
    <row r="255">
      <c r="A255" s="56" t="s">
        <v>176</v>
      </c>
      <c r="B255" s="54">
        <v>402000.0</v>
      </c>
      <c r="C255" s="7">
        <v>2.0</v>
      </c>
      <c r="D255" s="7">
        <v>2.0</v>
      </c>
      <c r="E255" s="7">
        <v>2.0</v>
      </c>
      <c r="F255" s="7" t="s">
        <v>36</v>
      </c>
      <c r="G255" s="7" t="s">
        <v>172</v>
      </c>
      <c r="H255" s="54">
        <v>2.0</v>
      </c>
      <c r="I255" s="54">
        <v>850.0</v>
      </c>
      <c r="J255" s="55" t="s">
        <v>27</v>
      </c>
      <c r="K255" t="str">
        <f>if(and(B255&gt;='Desc Stats'!$C$56,B255&lt;='Desc Stats'!$C$57),"Affordable",if(AND(B255&gt;='Desc Stats'!$C$58,B255&lt;='Desc Stats'!$C$59),"Luxury","None"))</f>
        <v>None</v>
      </c>
    </row>
    <row r="256">
      <c r="A256" s="56" t="s">
        <v>125</v>
      </c>
      <c r="B256" s="54">
        <v>403000.0</v>
      </c>
      <c r="C256" s="7">
        <v>2.0</v>
      </c>
      <c r="D256" s="7">
        <v>2.0</v>
      </c>
      <c r="E256" s="7">
        <v>4.0</v>
      </c>
      <c r="F256" s="7" t="s">
        <v>24</v>
      </c>
      <c r="G256" s="7" t="s">
        <v>172</v>
      </c>
      <c r="H256" s="54">
        <v>2.0</v>
      </c>
      <c r="I256" s="54">
        <v>825.0</v>
      </c>
      <c r="J256" s="55" t="s">
        <v>27</v>
      </c>
      <c r="K256" t="str">
        <f>if(and(B256&gt;='Desc Stats'!$C$56,B256&lt;='Desc Stats'!$C$57),"Affordable",if(AND(B256&gt;='Desc Stats'!$C$58,B256&lt;='Desc Stats'!$C$59),"Luxury","None"))</f>
        <v>None</v>
      </c>
    </row>
    <row r="257">
      <c r="A257" s="56" t="s">
        <v>26</v>
      </c>
      <c r="B257" s="54">
        <v>408000.0</v>
      </c>
      <c r="C257" s="7">
        <v>3.0</v>
      </c>
      <c r="D257" s="7">
        <v>2.0</v>
      </c>
      <c r="E257" s="7">
        <v>3.0</v>
      </c>
      <c r="F257" s="7" t="s">
        <v>171</v>
      </c>
      <c r="G257" s="7" t="s">
        <v>172</v>
      </c>
      <c r="H257" s="54">
        <v>2.0</v>
      </c>
      <c r="I257" s="54">
        <v>952.0</v>
      </c>
      <c r="J257" s="55" t="s">
        <v>27</v>
      </c>
      <c r="K257" t="str">
        <f>if(and(B257&gt;='Desc Stats'!$C$56,B257&lt;='Desc Stats'!$C$57),"Affordable",if(AND(B257&gt;='Desc Stats'!$C$58,B257&lt;='Desc Stats'!$C$59),"Luxury","None"))</f>
        <v>None</v>
      </c>
    </row>
    <row r="258">
      <c r="A258" s="56" t="s">
        <v>125</v>
      </c>
      <c r="B258" s="54">
        <v>408000.0</v>
      </c>
      <c r="C258" s="7">
        <v>2.0</v>
      </c>
      <c r="D258" s="7">
        <v>2.0</v>
      </c>
      <c r="E258" s="7">
        <v>4.0</v>
      </c>
      <c r="F258" s="7" t="s">
        <v>24</v>
      </c>
      <c r="G258" s="7" t="s">
        <v>172</v>
      </c>
      <c r="H258" s="54">
        <v>2.0</v>
      </c>
      <c r="I258" s="54">
        <v>825.0</v>
      </c>
      <c r="J258" s="55" t="s">
        <v>25</v>
      </c>
      <c r="K258" t="str">
        <f>if(and(B258&gt;='Desc Stats'!$C$56,B258&lt;='Desc Stats'!$C$57),"Affordable",if(AND(B258&gt;='Desc Stats'!$C$58,B258&lt;='Desc Stats'!$C$59),"Luxury","None"))</f>
        <v>None</v>
      </c>
    </row>
    <row r="259">
      <c r="A259" s="56" t="s">
        <v>157</v>
      </c>
      <c r="B259" s="54">
        <v>408000.0</v>
      </c>
      <c r="C259" s="7">
        <v>3.0</v>
      </c>
      <c r="D259" s="7">
        <v>2.0</v>
      </c>
      <c r="E259" s="7">
        <v>3.0</v>
      </c>
      <c r="F259" s="7" t="s">
        <v>24</v>
      </c>
      <c r="G259" s="7" t="s">
        <v>172</v>
      </c>
      <c r="H259" s="54">
        <v>2.0</v>
      </c>
      <c r="I259" s="54">
        <v>946.0</v>
      </c>
      <c r="J259" t="s">
        <v>27</v>
      </c>
      <c r="K259" t="str">
        <f>if(and(B259&gt;='Desc Stats'!$C$56,B259&lt;='Desc Stats'!$C$57),"Affordable",if(AND(B259&gt;='Desc Stats'!$C$58,B259&lt;='Desc Stats'!$C$59),"Luxury","None"))</f>
        <v>None</v>
      </c>
    </row>
    <row r="260">
      <c r="A260" s="56" t="s">
        <v>121</v>
      </c>
      <c r="B260" s="54">
        <v>410000.0</v>
      </c>
      <c r="C260" s="7">
        <v>1.0</v>
      </c>
      <c r="D260" s="7">
        <v>1.0</v>
      </c>
      <c r="E260" s="7">
        <v>1.0</v>
      </c>
      <c r="F260" s="7" t="s">
        <v>36</v>
      </c>
      <c r="G260" s="7" t="s">
        <v>172</v>
      </c>
      <c r="H260" s="54">
        <v>2.0</v>
      </c>
      <c r="I260" s="54">
        <v>689.0</v>
      </c>
      <c r="J260" s="55" t="s">
        <v>175</v>
      </c>
      <c r="K260" t="str">
        <f>if(and(B260&gt;='Desc Stats'!$C$56,B260&lt;='Desc Stats'!$C$57),"Affordable",if(AND(B260&gt;='Desc Stats'!$C$58,B260&lt;='Desc Stats'!$C$59),"Luxury","None"))</f>
        <v>None</v>
      </c>
    </row>
    <row r="261">
      <c r="A261" s="56" t="s">
        <v>123</v>
      </c>
      <c r="B261" s="54">
        <v>410000.0</v>
      </c>
      <c r="C261" s="7">
        <v>4.0</v>
      </c>
      <c r="D261" s="7">
        <v>2.0</v>
      </c>
      <c r="E261" s="7">
        <v>3.0</v>
      </c>
      <c r="F261" s="7" t="s">
        <v>36</v>
      </c>
      <c r="G261" s="7" t="s">
        <v>172</v>
      </c>
      <c r="H261" s="54">
        <v>2.0</v>
      </c>
      <c r="I261" s="54">
        <v>918.0</v>
      </c>
      <c r="J261" s="55" t="s">
        <v>27</v>
      </c>
      <c r="K261" t="str">
        <f>if(and(B261&gt;='Desc Stats'!$C$56,B261&lt;='Desc Stats'!$C$57),"Affordable",if(AND(B261&gt;='Desc Stats'!$C$58,B261&lt;='Desc Stats'!$C$59),"Luxury","None"))</f>
        <v>None</v>
      </c>
    </row>
    <row r="262">
      <c r="A262" s="56" t="s">
        <v>125</v>
      </c>
      <c r="B262" s="54">
        <v>410000.0</v>
      </c>
      <c r="C262" s="7">
        <v>2.0</v>
      </c>
      <c r="D262" s="7">
        <v>2.0</v>
      </c>
      <c r="E262" s="7">
        <v>3.0</v>
      </c>
      <c r="F262" s="7" t="s">
        <v>24</v>
      </c>
      <c r="G262" s="7" t="s">
        <v>172</v>
      </c>
      <c r="H262" s="54">
        <v>2.0</v>
      </c>
      <c r="I262" s="54">
        <v>885.0</v>
      </c>
      <c r="J262" s="55" t="s">
        <v>27</v>
      </c>
      <c r="K262" t="str">
        <f>if(and(B262&gt;='Desc Stats'!$C$56,B262&lt;='Desc Stats'!$C$57),"Affordable",if(AND(B262&gt;='Desc Stats'!$C$58,B262&lt;='Desc Stats'!$C$59),"Luxury","None"))</f>
        <v>None</v>
      </c>
    </row>
    <row r="263">
      <c r="A263" s="56" t="s">
        <v>125</v>
      </c>
      <c r="B263" s="54">
        <v>410000.0</v>
      </c>
      <c r="C263" s="7">
        <v>3.0</v>
      </c>
      <c r="D263" s="7">
        <v>2.0</v>
      </c>
      <c r="E263" s="7">
        <v>2.0</v>
      </c>
      <c r="F263" s="7" t="s">
        <v>24</v>
      </c>
      <c r="G263" s="7" t="s">
        <v>172</v>
      </c>
      <c r="H263" s="54">
        <v>2.0</v>
      </c>
      <c r="I263" s="54">
        <v>1005.0</v>
      </c>
      <c r="J263" s="55" t="s">
        <v>27</v>
      </c>
      <c r="K263" t="str">
        <f>if(and(B263&gt;='Desc Stats'!$C$56,B263&lt;='Desc Stats'!$C$57),"Affordable",if(AND(B263&gt;='Desc Stats'!$C$58,B263&lt;='Desc Stats'!$C$59),"Luxury","None"))</f>
        <v>None</v>
      </c>
    </row>
    <row r="264">
      <c r="A264" s="56" t="s">
        <v>173</v>
      </c>
      <c r="B264" s="54">
        <v>410000.0</v>
      </c>
      <c r="C264" s="7">
        <v>3.0</v>
      </c>
      <c r="D264" s="7">
        <v>2.0</v>
      </c>
      <c r="E264" s="7">
        <v>2.0</v>
      </c>
      <c r="F264" s="7" t="s">
        <v>24</v>
      </c>
      <c r="G264" s="7" t="s">
        <v>172</v>
      </c>
      <c r="H264" s="54">
        <v>2.0</v>
      </c>
      <c r="I264" s="54">
        <v>1166.0</v>
      </c>
      <c r="J264" s="55" t="s">
        <v>27</v>
      </c>
      <c r="K264" t="str">
        <f>if(and(B264&gt;='Desc Stats'!$C$56,B264&lt;='Desc Stats'!$C$57),"Affordable",if(AND(B264&gt;='Desc Stats'!$C$58,B264&lt;='Desc Stats'!$C$59),"Luxury","None"))</f>
        <v>None</v>
      </c>
    </row>
    <row r="265">
      <c r="A265" s="56" t="s">
        <v>133</v>
      </c>
      <c r="B265" s="54">
        <v>410000.0</v>
      </c>
      <c r="C265" s="7">
        <v>2.0</v>
      </c>
      <c r="D265" s="7">
        <v>2.0</v>
      </c>
      <c r="E265" s="7">
        <v>2.0</v>
      </c>
      <c r="F265" s="7" t="s">
        <v>36</v>
      </c>
      <c r="G265" s="7" t="s">
        <v>172</v>
      </c>
      <c r="H265" s="54">
        <v>2.0</v>
      </c>
      <c r="I265" s="54">
        <v>722.0</v>
      </c>
      <c r="J265" s="55" t="s">
        <v>175</v>
      </c>
      <c r="K265" t="str">
        <f>if(and(B265&gt;='Desc Stats'!$C$56,B265&lt;='Desc Stats'!$C$57),"Affordable",if(AND(B265&gt;='Desc Stats'!$C$58,B265&lt;='Desc Stats'!$C$59),"Luxury","None"))</f>
        <v>None</v>
      </c>
    </row>
    <row r="266">
      <c r="A266" s="56" t="s">
        <v>142</v>
      </c>
      <c r="B266" s="54">
        <v>410000.0</v>
      </c>
      <c r="C266" s="7">
        <v>3.0</v>
      </c>
      <c r="D266" s="7">
        <v>2.0</v>
      </c>
      <c r="E266" s="7">
        <v>2.0</v>
      </c>
      <c r="F266" s="7" t="s">
        <v>24</v>
      </c>
      <c r="G266" s="7" t="s">
        <v>172</v>
      </c>
      <c r="H266" s="54">
        <v>2.0</v>
      </c>
      <c r="I266" s="54">
        <v>1050.0</v>
      </c>
      <c r="J266" s="55" t="s">
        <v>27</v>
      </c>
      <c r="K266" t="str">
        <f>if(and(B266&gt;='Desc Stats'!$C$56,B266&lt;='Desc Stats'!$C$57),"Affordable",if(AND(B266&gt;='Desc Stats'!$C$58,B266&lt;='Desc Stats'!$C$59),"Luxury","None"))</f>
        <v>None</v>
      </c>
    </row>
    <row r="267">
      <c r="A267" s="56" t="s">
        <v>154</v>
      </c>
      <c r="B267" s="54">
        <v>410000.0</v>
      </c>
      <c r="C267" s="7">
        <v>3.0</v>
      </c>
      <c r="D267" s="7">
        <v>2.0</v>
      </c>
      <c r="E267" s="7">
        <v>3.0</v>
      </c>
      <c r="F267" s="7" t="s">
        <v>171</v>
      </c>
      <c r="G267" s="7" t="s">
        <v>172</v>
      </c>
      <c r="H267" s="54">
        <v>2.0</v>
      </c>
      <c r="I267" s="54">
        <v>926.0</v>
      </c>
      <c r="J267" s="55" t="s">
        <v>27</v>
      </c>
      <c r="K267" t="str">
        <f>if(and(B267&gt;='Desc Stats'!$C$56,B267&lt;='Desc Stats'!$C$57),"Affordable",if(AND(B267&gt;='Desc Stats'!$C$58,B267&lt;='Desc Stats'!$C$59),"Luxury","None"))</f>
        <v>None</v>
      </c>
    </row>
    <row r="268">
      <c r="A268" s="56" t="s">
        <v>129</v>
      </c>
      <c r="B268" s="54">
        <v>410000.0</v>
      </c>
      <c r="C268" s="7">
        <v>3.0</v>
      </c>
      <c r="D268" s="7">
        <v>2.0</v>
      </c>
      <c r="E268" s="7">
        <v>2.0</v>
      </c>
      <c r="F268" s="7" t="s">
        <v>36</v>
      </c>
      <c r="G268" s="7" t="s">
        <v>172</v>
      </c>
      <c r="H268" s="54">
        <v>2.0</v>
      </c>
      <c r="I268" s="54">
        <v>819.0</v>
      </c>
      <c r="J268" t="s">
        <v>25</v>
      </c>
      <c r="K268" t="str">
        <f>if(and(B268&gt;='Desc Stats'!$C$56,B268&lt;='Desc Stats'!$C$57),"Affordable",if(AND(B268&gt;='Desc Stats'!$C$58,B268&lt;='Desc Stats'!$C$59),"Luxury","None"))</f>
        <v>None</v>
      </c>
    </row>
    <row r="269">
      <c r="A269" s="56" t="s">
        <v>156</v>
      </c>
      <c r="B269" s="54">
        <v>410000.0</v>
      </c>
      <c r="C269" s="7">
        <v>4.0</v>
      </c>
      <c r="D269" s="7">
        <v>2.0</v>
      </c>
      <c r="E269" s="7">
        <v>2.0</v>
      </c>
      <c r="F269" s="7" t="s">
        <v>24</v>
      </c>
      <c r="G269" s="7" t="s">
        <v>172</v>
      </c>
      <c r="H269" s="54">
        <v>2.0</v>
      </c>
      <c r="I269" s="54">
        <v>1272.0</v>
      </c>
      <c r="J269" s="55" t="s">
        <v>27</v>
      </c>
      <c r="K269" t="str">
        <f>if(and(B269&gt;='Desc Stats'!$C$56,B269&lt;='Desc Stats'!$C$57),"Affordable",if(AND(B269&gt;='Desc Stats'!$C$58,B269&lt;='Desc Stats'!$C$59),"Luxury","None"))</f>
        <v>None</v>
      </c>
    </row>
    <row r="270">
      <c r="A270" s="56" t="s">
        <v>156</v>
      </c>
      <c r="B270" s="54">
        <v>410000.0</v>
      </c>
      <c r="C270" s="7">
        <v>4.0</v>
      </c>
      <c r="D270" s="7">
        <v>2.0</v>
      </c>
      <c r="E270" s="7">
        <v>2.0</v>
      </c>
      <c r="F270" s="7" t="s">
        <v>24</v>
      </c>
      <c r="G270" s="7" t="s">
        <v>172</v>
      </c>
      <c r="H270" s="54">
        <v>2.0</v>
      </c>
      <c r="I270" s="54">
        <v>1272.0</v>
      </c>
      <c r="J270" t="s">
        <v>27</v>
      </c>
      <c r="K270" t="str">
        <f>if(and(B270&gt;='Desc Stats'!$C$56,B270&lt;='Desc Stats'!$C$57),"Affordable",if(AND(B270&gt;='Desc Stats'!$C$58,B270&lt;='Desc Stats'!$C$59),"Luxury","None"))</f>
        <v>None</v>
      </c>
    </row>
    <row r="271">
      <c r="A271" s="56" t="s">
        <v>156</v>
      </c>
      <c r="B271" s="54">
        <v>410000.0</v>
      </c>
      <c r="C271" s="7">
        <v>4.0</v>
      </c>
      <c r="D271" s="7">
        <v>2.0</v>
      </c>
      <c r="E271" s="7">
        <v>2.0</v>
      </c>
      <c r="F271" s="7" t="s">
        <v>24</v>
      </c>
      <c r="G271" s="7" t="s">
        <v>172</v>
      </c>
      <c r="H271" s="54">
        <v>2.0</v>
      </c>
      <c r="I271" s="54">
        <v>1272.0</v>
      </c>
      <c r="J271" s="55" t="s">
        <v>27</v>
      </c>
      <c r="K271" t="str">
        <f>if(and(B271&gt;='Desc Stats'!$C$56,B271&lt;='Desc Stats'!$C$57),"Affordable",if(AND(B271&gt;='Desc Stats'!$C$58,B271&lt;='Desc Stats'!$C$59),"Luxury","None"))</f>
        <v>None</v>
      </c>
    </row>
    <row r="272">
      <c r="A272" s="56" t="s">
        <v>156</v>
      </c>
      <c r="B272" s="54">
        <v>410000.0</v>
      </c>
      <c r="C272" s="7">
        <v>4.0</v>
      </c>
      <c r="D272" s="7">
        <v>2.0</v>
      </c>
      <c r="E272" s="7">
        <v>2.0</v>
      </c>
      <c r="F272" s="7" t="s">
        <v>24</v>
      </c>
      <c r="G272" s="7" t="s">
        <v>172</v>
      </c>
      <c r="H272" s="54">
        <v>2.0</v>
      </c>
      <c r="I272" s="54">
        <v>1272.0</v>
      </c>
      <c r="J272" s="55" t="s">
        <v>27</v>
      </c>
      <c r="K272" t="str">
        <f>if(and(B272&gt;='Desc Stats'!$C$56,B272&lt;='Desc Stats'!$C$57),"Affordable",if(AND(B272&gt;='Desc Stats'!$C$58,B272&lt;='Desc Stats'!$C$59),"Luxury","None"))</f>
        <v>None</v>
      </c>
    </row>
    <row r="273">
      <c r="A273" s="56" t="s">
        <v>156</v>
      </c>
      <c r="B273" s="54">
        <v>410000.0</v>
      </c>
      <c r="C273" s="7">
        <v>4.0</v>
      </c>
      <c r="D273" s="7">
        <v>2.0</v>
      </c>
      <c r="E273" s="7">
        <v>2.0</v>
      </c>
      <c r="F273" s="7" t="s">
        <v>24</v>
      </c>
      <c r="G273" s="7" t="s">
        <v>172</v>
      </c>
      <c r="H273" s="54">
        <v>2.0</v>
      </c>
      <c r="I273" s="54">
        <v>1207.0</v>
      </c>
      <c r="J273" s="55" t="s">
        <v>27</v>
      </c>
      <c r="K273" t="str">
        <f>if(and(B273&gt;='Desc Stats'!$C$56,B273&lt;='Desc Stats'!$C$57),"Affordable",if(AND(B273&gt;='Desc Stats'!$C$58,B273&lt;='Desc Stats'!$C$59),"Luxury","None"))</f>
        <v>None</v>
      </c>
    </row>
    <row r="274">
      <c r="A274" s="56" t="s">
        <v>157</v>
      </c>
      <c r="B274" s="54">
        <v>410000.0</v>
      </c>
      <c r="C274" s="7">
        <v>3.0</v>
      </c>
      <c r="D274" s="7">
        <v>2.0</v>
      </c>
      <c r="E274" s="7">
        <v>2.0</v>
      </c>
      <c r="F274" s="7" t="s">
        <v>181</v>
      </c>
      <c r="G274" s="7" t="s">
        <v>179</v>
      </c>
      <c r="H274" s="54">
        <v>1.0</v>
      </c>
      <c r="I274" s="54">
        <v>770.0</v>
      </c>
      <c r="J274" s="55" t="s">
        <v>27</v>
      </c>
      <c r="K274" t="str">
        <f>if(and(B274&gt;='Desc Stats'!$C$56,B274&lt;='Desc Stats'!$C$57),"Affordable",if(AND(B274&gt;='Desc Stats'!$C$58,B274&lt;='Desc Stats'!$C$59),"Luxury","None"))</f>
        <v>None</v>
      </c>
    </row>
    <row r="275">
      <c r="A275" s="56" t="s">
        <v>157</v>
      </c>
      <c r="B275" s="54">
        <v>410000.0</v>
      </c>
      <c r="C275" s="7">
        <v>3.0</v>
      </c>
      <c r="D275" s="7">
        <v>2.0</v>
      </c>
      <c r="E275" s="7">
        <v>1.0</v>
      </c>
      <c r="F275" s="7" t="s">
        <v>183</v>
      </c>
      <c r="G275" s="7" t="s">
        <v>179</v>
      </c>
      <c r="H275" s="54">
        <v>1.0</v>
      </c>
      <c r="I275" s="54">
        <v>784.0</v>
      </c>
      <c r="J275" s="55" t="s">
        <v>27</v>
      </c>
      <c r="K275" t="str">
        <f>if(and(B275&gt;='Desc Stats'!$C$56,B275&lt;='Desc Stats'!$C$57),"Affordable",if(AND(B275&gt;='Desc Stats'!$C$58,B275&lt;='Desc Stats'!$C$59),"Luxury","None"))</f>
        <v>None</v>
      </c>
    </row>
    <row r="276">
      <c r="A276" s="56" t="s">
        <v>160</v>
      </c>
      <c r="B276" s="54">
        <v>410000.0</v>
      </c>
      <c r="C276" s="7">
        <v>2.0</v>
      </c>
      <c r="D276" s="7">
        <v>1.0</v>
      </c>
      <c r="E276" s="7">
        <v>2.0</v>
      </c>
      <c r="F276" s="7" t="s">
        <v>24</v>
      </c>
      <c r="G276" s="7" t="s">
        <v>172</v>
      </c>
      <c r="H276" s="54">
        <v>2.0</v>
      </c>
      <c r="I276" s="54">
        <v>680.0</v>
      </c>
      <c r="J276" s="55" t="s">
        <v>27</v>
      </c>
      <c r="K276" t="str">
        <f>if(and(B276&gt;='Desc Stats'!$C$56,B276&lt;='Desc Stats'!$C$57),"Affordable",if(AND(B276&gt;='Desc Stats'!$C$58,B276&lt;='Desc Stats'!$C$59),"Luxury","None"))</f>
        <v>None</v>
      </c>
    </row>
    <row r="277">
      <c r="A277" s="56" t="s">
        <v>125</v>
      </c>
      <c r="B277" s="54">
        <v>412000.0</v>
      </c>
      <c r="C277" s="7">
        <v>3.0</v>
      </c>
      <c r="D277" s="7">
        <v>2.0</v>
      </c>
      <c r="E277" s="7">
        <v>2.0</v>
      </c>
      <c r="F277" s="7" t="s">
        <v>24</v>
      </c>
      <c r="G277" s="7" t="s">
        <v>172</v>
      </c>
      <c r="H277" s="54">
        <v>2.0</v>
      </c>
      <c r="I277" s="54">
        <v>966.0</v>
      </c>
      <c r="J277" t="s">
        <v>27</v>
      </c>
      <c r="K277" t="str">
        <f>if(and(B277&gt;='Desc Stats'!$C$56,B277&lt;='Desc Stats'!$C$57),"Affordable",if(AND(B277&gt;='Desc Stats'!$C$58,B277&lt;='Desc Stats'!$C$59),"Luxury","None"))</f>
        <v>None</v>
      </c>
    </row>
    <row r="278">
      <c r="A278" s="56" t="s">
        <v>129</v>
      </c>
      <c r="B278" s="54">
        <v>414600.0</v>
      </c>
      <c r="C278" s="7">
        <v>3.0</v>
      </c>
      <c r="D278" s="7">
        <v>2.0</v>
      </c>
      <c r="E278" s="7">
        <v>2.0</v>
      </c>
      <c r="F278" s="7" t="s">
        <v>36</v>
      </c>
      <c r="G278" s="7" t="s">
        <v>172</v>
      </c>
      <c r="H278" s="54">
        <v>2.0</v>
      </c>
      <c r="I278" s="54">
        <v>850.0</v>
      </c>
      <c r="J278" t="s">
        <v>25</v>
      </c>
      <c r="K278" t="str">
        <f>if(and(B278&gt;='Desc Stats'!$C$56,B278&lt;='Desc Stats'!$C$57),"Affordable",if(AND(B278&gt;='Desc Stats'!$C$58,B278&lt;='Desc Stats'!$C$59),"Luxury","None"))</f>
        <v>None</v>
      </c>
    </row>
    <row r="279">
      <c r="A279" s="56" t="s">
        <v>125</v>
      </c>
      <c r="B279" s="54">
        <v>415000.0</v>
      </c>
      <c r="C279" s="7">
        <v>3.0</v>
      </c>
      <c r="D279" s="7">
        <v>2.0</v>
      </c>
      <c r="E279" s="7">
        <v>3.0</v>
      </c>
      <c r="F279" s="7" t="s">
        <v>24</v>
      </c>
      <c r="G279" s="7" t="s">
        <v>172</v>
      </c>
      <c r="H279" s="54">
        <v>2.0</v>
      </c>
      <c r="I279" s="54">
        <v>927.0</v>
      </c>
      <c r="J279" s="55" t="s">
        <v>27</v>
      </c>
      <c r="K279" t="str">
        <f>if(and(B279&gt;='Desc Stats'!$C$56,B279&lt;='Desc Stats'!$C$57),"Affordable",if(AND(B279&gt;='Desc Stats'!$C$58,B279&lt;='Desc Stats'!$C$59),"Luxury","None"))</f>
        <v>None</v>
      </c>
    </row>
    <row r="280">
      <c r="A280" s="56" t="s">
        <v>125</v>
      </c>
      <c r="B280" s="54">
        <v>415000.0</v>
      </c>
      <c r="C280" s="7">
        <v>3.0</v>
      </c>
      <c r="D280" s="7">
        <v>2.0</v>
      </c>
      <c r="E280" s="7">
        <v>2.0</v>
      </c>
      <c r="F280" s="7" t="s">
        <v>24</v>
      </c>
      <c r="G280" s="7" t="s">
        <v>172</v>
      </c>
      <c r="H280" s="54">
        <v>2.0</v>
      </c>
      <c r="I280" s="54">
        <v>927.0</v>
      </c>
      <c r="J280" s="55" t="s">
        <v>25</v>
      </c>
      <c r="K280" t="str">
        <f>if(and(B280&gt;='Desc Stats'!$C$56,B280&lt;='Desc Stats'!$C$57),"Affordable",if(AND(B280&gt;='Desc Stats'!$C$58,B280&lt;='Desc Stats'!$C$59),"Luxury","None"))</f>
        <v>None</v>
      </c>
    </row>
    <row r="281">
      <c r="A281" s="56" t="s">
        <v>125</v>
      </c>
      <c r="B281" s="54">
        <v>415000.0</v>
      </c>
      <c r="C281" s="7">
        <v>3.0</v>
      </c>
      <c r="D281" s="7">
        <v>2.0</v>
      </c>
      <c r="E281" s="7">
        <v>2.0</v>
      </c>
      <c r="F281" s="7" t="s">
        <v>24</v>
      </c>
      <c r="G281" s="7" t="s">
        <v>172</v>
      </c>
      <c r="H281" s="54">
        <v>2.0</v>
      </c>
      <c r="I281" s="54">
        <v>920.0</v>
      </c>
      <c r="J281" s="55" t="s">
        <v>25</v>
      </c>
      <c r="K281" t="str">
        <f>if(and(B281&gt;='Desc Stats'!$C$56,B281&lt;='Desc Stats'!$C$57),"Affordable",if(AND(B281&gt;='Desc Stats'!$C$58,B281&lt;='Desc Stats'!$C$59),"Luxury","None"))</f>
        <v>None</v>
      </c>
    </row>
    <row r="282">
      <c r="A282" s="56" t="s">
        <v>125</v>
      </c>
      <c r="B282" s="54">
        <v>415000.0</v>
      </c>
      <c r="C282" s="7">
        <v>1.0</v>
      </c>
      <c r="D282" s="7">
        <v>1.0</v>
      </c>
      <c r="E282" s="7">
        <v>1.0</v>
      </c>
      <c r="F282" s="7" t="s">
        <v>36</v>
      </c>
      <c r="G282" s="7" t="s">
        <v>172</v>
      </c>
      <c r="H282" s="54">
        <v>2.0</v>
      </c>
      <c r="I282" s="54">
        <v>600.0</v>
      </c>
      <c r="J282" s="55" t="s">
        <v>25</v>
      </c>
      <c r="K282" t="str">
        <f>if(and(B282&gt;='Desc Stats'!$C$56,B282&lt;='Desc Stats'!$C$57),"Affordable",if(AND(B282&gt;='Desc Stats'!$C$58,B282&lt;='Desc Stats'!$C$59),"Luxury","None"))</f>
        <v>None</v>
      </c>
    </row>
    <row r="283">
      <c r="A283" s="56" t="s">
        <v>133</v>
      </c>
      <c r="B283" s="54">
        <v>415000.0</v>
      </c>
      <c r="C283" s="7">
        <v>3.0</v>
      </c>
      <c r="D283" s="7">
        <v>2.0</v>
      </c>
      <c r="E283" s="7">
        <v>2.0</v>
      </c>
      <c r="F283" s="7" t="s">
        <v>24</v>
      </c>
      <c r="G283" s="7" t="s">
        <v>179</v>
      </c>
      <c r="H283" s="54">
        <v>1.0</v>
      </c>
      <c r="I283" s="54">
        <v>1010.0</v>
      </c>
      <c r="J283" t="s">
        <v>27</v>
      </c>
      <c r="K283" t="str">
        <f>if(and(B283&gt;='Desc Stats'!$C$56,B283&lt;='Desc Stats'!$C$57),"Affordable",if(AND(B283&gt;='Desc Stats'!$C$58,B283&lt;='Desc Stats'!$C$59),"Luxury","None"))</f>
        <v>None</v>
      </c>
    </row>
    <row r="284">
      <c r="A284" s="56" t="s">
        <v>131</v>
      </c>
      <c r="B284" s="54">
        <v>415000.0</v>
      </c>
      <c r="C284" s="7">
        <v>4.0</v>
      </c>
      <c r="D284" s="7">
        <v>2.0</v>
      </c>
      <c r="E284" s="7">
        <v>3.0</v>
      </c>
      <c r="F284" s="7" t="s">
        <v>24</v>
      </c>
      <c r="G284" s="7" t="s">
        <v>172</v>
      </c>
      <c r="H284" s="54">
        <v>2.0</v>
      </c>
      <c r="I284" s="54">
        <v>932.0</v>
      </c>
      <c r="J284" s="55" t="s">
        <v>175</v>
      </c>
      <c r="K284" t="str">
        <f>if(and(B284&gt;='Desc Stats'!$C$56,B284&lt;='Desc Stats'!$C$57),"Affordable",if(AND(B284&gt;='Desc Stats'!$C$58,B284&lt;='Desc Stats'!$C$59),"Luxury","None"))</f>
        <v>None</v>
      </c>
    </row>
    <row r="285">
      <c r="A285" s="56" t="s">
        <v>160</v>
      </c>
      <c r="B285" s="54">
        <v>415000.0</v>
      </c>
      <c r="C285" s="7">
        <v>1.0</v>
      </c>
      <c r="D285" s="7">
        <v>1.0</v>
      </c>
      <c r="E285" s="7">
        <v>2.0</v>
      </c>
      <c r="F285" s="7" t="s">
        <v>36</v>
      </c>
      <c r="G285" s="7" t="s">
        <v>172</v>
      </c>
      <c r="H285" s="54">
        <v>2.0</v>
      </c>
      <c r="I285" s="54">
        <v>578.0</v>
      </c>
      <c r="J285" s="55" t="s">
        <v>25</v>
      </c>
      <c r="K285" t="str">
        <f>if(and(B285&gt;='Desc Stats'!$C$56,B285&lt;='Desc Stats'!$C$57),"Affordable",if(AND(B285&gt;='Desc Stats'!$C$58,B285&lt;='Desc Stats'!$C$59),"Luxury","None"))</f>
        <v>None</v>
      </c>
    </row>
    <row r="286">
      <c r="A286" s="56" t="s">
        <v>156</v>
      </c>
      <c r="B286" s="54">
        <v>416000.0</v>
      </c>
      <c r="C286" s="7">
        <v>3.0</v>
      </c>
      <c r="D286" s="7">
        <v>2.0</v>
      </c>
      <c r="E286" s="7">
        <v>1.0</v>
      </c>
      <c r="F286" s="7" t="s">
        <v>24</v>
      </c>
      <c r="G286" s="7" t="s">
        <v>172</v>
      </c>
      <c r="H286" s="54">
        <v>2.0</v>
      </c>
      <c r="I286" s="54">
        <v>1021.0</v>
      </c>
      <c r="J286" s="55" t="s">
        <v>175</v>
      </c>
      <c r="K286" t="str">
        <f>if(and(B286&gt;='Desc Stats'!$C$56,B286&lt;='Desc Stats'!$C$57),"Affordable",if(AND(B286&gt;='Desc Stats'!$C$58,B286&lt;='Desc Stats'!$C$59),"Luxury","None"))</f>
        <v>None</v>
      </c>
    </row>
    <row r="287">
      <c r="A287" s="56" t="s">
        <v>156</v>
      </c>
      <c r="B287" s="54">
        <v>418000.0</v>
      </c>
      <c r="C287" s="7">
        <v>2.0</v>
      </c>
      <c r="D287" s="7">
        <v>2.0</v>
      </c>
      <c r="E287" s="7">
        <v>1.0</v>
      </c>
      <c r="F287" s="7" t="s">
        <v>36</v>
      </c>
      <c r="G287" s="7" t="s">
        <v>172</v>
      </c>
      <c r="H287" s="54">
        <v>2.0</v>
      </c>
      <c r="I287" s="54">
        <v>900.0</v>
      </c>
      <c r="J287" s="55" t="s">
        <v>175</v>
      </c>
      <c r="K287" t="str">
        <f>if(and(B287&gt;='Desc Stats'!$C$56,B287&lt;='Desc Stats'!$C$57),"Affordable",if(AND(B287&gt;='Desc Stats'!$C$58,B287&lt;='Desc Stats'!$C$59),"Luxury","None"))</f>
        <v>None</v>
      </c>
    </row>
    <row r="288">
      <c r="A288" s="56" t="s">
        <v>156</v>
      </c>
      <c r="B288" s="54">
        <v>419000.0</v>
      </c>
      <c r="C288" s="7">
        <v>4.0</v>
      </c>
      <c r="D288" s="7">
        <v>2.0</v>
      </c>
      <c r="E288" s="7">
        <v>3.0</v>
      </c>
      <c r="F288" s="7" t="s">
        <v>24</v>
      </c>
      <c r="G288" s="7" t="s">
        <v>172</v>
      </c>
      <c r="H288" s="54">
        <v>2.0</v>
      </c>
      <c r="I288" s="54">
        <v>950.0</v>
      </c>
      <c r="J288" s="55" t="s">
        <v>184</v>
      </c>
      <c r="K288" t="str">
        <f>if(and(B288&gt;='Desc Stats'!$C$56,B288&lt;='Desc Stats'!$C$57),"Affordable",if(AND(B288&gt;='Desc Stats'!$C$58,B288&lt;='Desc Stats'!$C$59),"Luxury","None"))</f>
        <v>None</v>
      </c>
    </row>
    <row r="289">
      <c r="A289" s="56" t="s">
        <v>121</v>
      </c>
      <c r="B289" s="54">
        <v>420000.0</v>
      </c>
      <c r="C289" s="7">
        <v>1.0</v>
      </c>
      <c r="D289" s="7">
        <v>1.0</v>
      </c>
      <c r="E289" s="7">
        <v>1.0</v>
      </c>
      <c r="F289" s="7" t="s">
        <v>36</v>
      </c>
      <c r="G289" s="7" t="s">
        <v>172</v>
      </c>
      <c r="H289" s="54">
        <v>2.0</v>
      </c>
      <c r="I289" s="54">
        <v>689.0</v>
      </c>
      <c r="J289" s="55" t="s">
        <v>25</v>
      </c>
      <c r="K289" t="str">
        <f>if(and(B289&gt;='Desc Stats'!$C$56,B289&lt;='Desc Stats'!$C$57),"Affordable",if(AND(B289&gt;='Desc Stats'!$C$58,B289&lt;='Desc Stats'!$C$59),"Luxury","None"))</f>
        <v>None</v>
      </c>
    </row>
    <row r="290">
      <c r="A290" s="56" t="s">
        <v>123</v>
      </c>
      <c r="B290" s="54">
        <v>420000.0</v>
      </c>
      <c r="C290" s="7">
        <v>4.0</v>
      </c>
      <c r="D290" s="7">
        <v>2.0</v>
      </c>
      <c r="E290" s="7">
        <v>2.0</v>
      </c>
      <c r="F290" s="7" t="s">
        <v>24</v>
      </c>
      <c r="G290" s="7" t="s">
        <v>172</v>
      </c>
      <c r="H290" s="54">
        <v>2.0</v>
      </c>
      <c r="I290" s="54">
        <v>1076.0</v>
      </c>
      <c r="J290" s="55" t="s">
        <v>27</v>
      </c>
      <c r="K290" t="str">
        <f>if(and(B290&gt;='Desc Stats'!$C$56,B290&lt;='Desc Stats'!$C$57),"Affordable",if(AND(B290&gt;='Desc Stats'!$C$58,B290&lt;='Desc Stats'!$C$59),"Luxury","None"))</f>
        <v>None</v>
      </c>
    </row>
    <row r="291">
      <c r="A291" s="56" t="s">
        <v>126</v>
      </c>
      <c r="B291" s="54">
        <v>420000.0</v>
      </c>
      <c r="C291" s="7">
        <v>2.0</v>
      </c>
      <c r="D291" s="7">
        <v>1.0</v>
      </c>
      <c r="E291" s="7">
        <v>2.0</v>
      </c>
      <c r="F291" s="7" t="s">
        <v>171</v>
      </c>
      <c r="G291" s="7" t="s">
        <v>172</v>
      </c>
      <c r="H291" s="54">
        <v>2.0</v>
      </c>
      <c r="I291" s="54">
        <v>495.0</v>
      </c>
      <c r="J291" s="55" t="s">
        <v>27</v>
      </c>
      <c r="K291" t="str">
        <f>if(and(B291&gt;='Desc Stats'!$C$56,B291&lt;='Desc Stats'!$C$57),"Affordable",if(AND(B291&gt;='Desc Stats'!$C$58,B291&lt;='Desc Stats'!$C$59),"Luxury","None"))</f>
        <v>None</v>
      </c>
    </row>
    <row r="292">
      <c r="A292" s="56" t="s">
        <v>26</v>
      </c>
      <c r="B292" s="54">
        <v>420000.0</v>
      </c>
      <c r="C292" s="7">
        <v>3.0</v>
      </c>
      <c r="D292" s="7">
        <v>2.0</v>
      </c>
      <c r="E292" s="7">
        <v>2.0</v>
      </c>
      <c r="F292" s="7" t="s">
        <v>171</v>
      </c>
      <c r="G292" s="7" t="s">
        <v>172</v>
      </c>
      <c r="H292" s="54">
        <v>2.0</v>
      </c>
      <c r="I292" s="54">
        <v>1008.0</v>
      </c>
      <c r="J292" s="55" t="s">
        <v>27</v>
      </c>
      <c r="K292" t="str">
        <f>if(and(B292&gt;='Desc Stats'!$C$56,B292&lt;='Desc Stats'!$C$57),"Affordable",if(AND(B292&gt;='Desc Stats'!$C$58,B292&lt;='Desc Stats'!$C$59),"Luxury","None"))</f>
        <v>None</v>
      </c>
    </row>
    <row r="293">
      <c r="A293" s="56" t="s">
        <v>125</v>
      </c>
      <c r="B293" s="54">
        <v>420000.0</v>
      </c>
      <c r="C293" s="7">
        <v>2.0</v>
      </c>
      <c r="D293" s="7">
        <v>2.0</v>
      </c>
      <c r="E293" s="7">
        <v>2.0</v>
      </c>
      <c r="F293" s="7" t="s">
        <v>24</v>
      </c>
      <c r="G293" s="7" t="s">
        <v>172</v>
      </c>
      <c r="H293" s="54">
        <v>2.0</v>
      </c>
      <c r="I293" s="54">
        <v>1072.0</v>
      </c>
      <c r="J293" s="55" t="s">
        <v>27</v>
      </c>
      <c r="K293" t="str">
        <f>if(and(B293&gt;='Desc Stats'!$C$56,B293&lt;='Desc Stats'!$C$57),"Affordable",if(AND(B293&gt;='Desc Stats'!$C$58,B293&lt;='Desc Stats'!$C$59),"Luxury","None"))</f>
        <v>None</v>
      </c>
    </row>
    <row r="294">
      <c r="A294" s="56" t="s">
        <v>125</v>
      </c>
      <c r="B294" s="54">
        <v>420000.0</v>
      </c>
      <c r="C294" s="7">
        <v>2.0</v>
      </c>
      <c r="D294" s="7">
        <v>2.0</v>
      </c>
      <c r="E294" s="7">
        <v>1.0</v>
      </c>
      <c r="F294" s="7" t="s">
        <v>24</v>
      </c>
      <c r="G294" s="7" t="s">
        <v>172</v>
      </c>
      <c r="H294" s="54">
        <v>2.0</v>
      </c>
      <c r="I294" s="54">
        <v>900.0</v>
      </c>
      <c r="J294" t="s">
        <v>27</v>
      </c>
      <c r="K294" t="str">
        <f>if(and(B294&gt;='Desc Stats'!$C$56,B294&lt;='Desc Stats'!$C$57),"Affordable",if(AND(B294&gt;='Desc Stats'!$C$58,B294&lt;='Desc Stats'!$C$59),"Luxury","None"))</f>
        <v>None</v>
      </c>
    </row>
    <row r="295">
      <c r="A295" s="56" t="s">
        <v>141</v>
      </c>
      <c r="B295" s="54">
        <v>420000.0</v>
      </c>
      <c r="C295" s="7">
        <v>3.0</v>
      </c>
      <c r="D295" s="7">
        <v>2.0</v>
      </c>
      <c r="E295" s="7">
        <v>2.0</v>
      </c>
      <c r="F295" s="7" t="s">
        <v>36</v>
      </c>
      <c r="G295" s="7" t="s">
        <v>172</v>
      </c>
      <c r="H295" s="54">
        <v>2.0</v>
      </c>
      <c r="I295" s="54">
        <v>1020.0</v>
      </c>
      <c r="J295" s="55" t="s">
        <v>27</v>
      </c>
      <c r="K295" t="str">
        <f>if(and(B295&gt;='Desc Stats'!$C$56,B295&lt;='Desc Stats'!$C$57),"Affordable",if(AND(B295&gt;='Desc Stats'!$C$58,B295&lt;='Desc Stats'!$C$59),"Luxury","None"))</f>
        <v>None</v>
      </c>
    </row>
    <row r="296">
      <c r="A296" s="56" t="s">
        <v>133</v>
      </c>
      <c r="B296" s="54">
        <v>420000.0</v>
      </c>
      <c r="C296" s="7">
        <v>3.0</v>
      </c>
      <c r="D296" s="7">
        <v>2.0</v>
      </c>
      <c r="E296" s="7">
        <v>2.0</v>
      </c>
      <c r="F296" s="7" t="s">
        <v>36</v>
      </c>
      <c r="G296" s="7" t="s">
        <v>172</v>
      </c>
      <c r="H296" s="54">
        <v>2.0</v>
      </c>
      <c r="I296" s="54">
        <v>780.0</v>
      </c>
      <c r="J296" s="55" t="s">
        <v>25</v>
      </c>
      <c r="K296" t="str">
        <f>if(and(B296&gt;='Desc Stats'!$C$56,B296&lt;='Desc Stats'!$C$57),"Affordable",if(AND(B296&gt;='Desc Stats'!$C$58,B296&lt;='Desc Stats'!$C$59),"Luxury","None"))</f>
        <v>None</v>
      </c>
    </row>
    <row r="297">
      <c r="A297" s="56" t="s">
        <v>154</v>
      </c>
      <c r="B297" s="54">
        <v>420000.0</v>
      </c>
      <c r="C297" s="7">
        <v>3.0</v>
      </c>
      <c r="D297" s="7">
        <v>1.0</v>
      </c>
      <c r="E297" s="7">
        <v>2.0</v>
      </c>
      <c r="F297" s="7" t="s">
        <v>171</v>
      </c>
      <c r="G297" s="7" t="s">
        <v>172</v>
      </c>
      <c r="H297" s="54">
        <v>2.0</v>
      </c>
      <c r="I297" s="54">
        <v>750.0</v>
      </c>
      <c r="J297" s="55" t="s">
        <v>27</v>
      </c>
      <c r="K297" t="str">
        <f>if(and(B297&gt;='Desc Stats'!$C$56,B297&lt;='Desc Stats'!$C$57),"Affordable",if(AND(B297&gt;='Desc Stats'!$C$58,B297&lt;='Desc Stats'!$C$59),"Luxury","None"))</f>
        <v>None</v>
      </c>
    </row>
    <row r="298">
      <c r="A298" s="56" t="s">
        <v>156</v>
      </c>
      <c r="B298" s="54">
        <v>420000.0</v>
      </c>
      <c r="C298" s="7">
        <v>4.0</v>
      </c>
      <c r="D298" s="7">
        <v>2.0</v>
      </c>
      <c r="E298" s="7">
        <v>1.0</v>
      </c>
      <c r="F298" s="7" t="s">
        <v>24</v>
      </c>
      <c r="G298" s="7" t="s">
        <v>179</v>
      </c>
      <c r="H298" s="54">
        <v>1.0</v>
      </c>
      <c r="I298" s="54">
        <v>1207.0</v>
      </c>
      <c r="J298" s="55" t="s">
        <v>175</v>
      </c>
      <c r="K298" t="str">
        <f>if(and(B298&gt;='Desc Stats'!$C$56,B298&lt;='Desc Stats'!$C$57),"Affordable",if(AND(B298&gt;='Desc Stats'!$C$58,B298&lt;='Desc Stats'!$C$59),"Luxury","None"))</f>
        <v>None</v>
      </c>
    </row>
    <row r="299">
      <c r="A299" s="56" t="s">
        <v>157</v>
      </c>
      <c r="B299" s="54">
        <v>420000.0</v>
      </c>
      <c r="C299" s="7">
        <v>3.0</v>
      </c>
      <c r="D299" s="7">
        <v>2.0</v>
      </c>
      <c r="E299" s="7">
        <v>3.0</v>
      </c>
      <c r="F299" s="7" t="s">
        <v>181</v>
      </c>
      <c r="G299" s="7" t="s">
        <v>179</v>
      </c>
      <c r="H299" s="54">
        <v>1.0</v>
      </c>
      <c r="I299" s="54">
        <v>840.0</v>
      </c>
      <c r="J299" s="55" t="s">
        <v>27</v>
      </c>
      <c r="K299" t="str">
        <f>if(and(B299&gt;='Desc Stats'!$C$56,B299&lt;='Desc Stats'!$C$57),"Affordable",if(AND(B299&gt;='Desc Stats'!$C$58,B299&lt;='Desc Stats'!$C$59),"Luxury","None"))</f>
        <v>None</v>
      </c>
    </row>
    <row r="300">
      <c r="A300" s="56" t="s">
        <v>158</v>
      </c>
      <c r="B300" s="54">
        <v>420000.0</v>
      </c>
      <c r="C300" s="7">
        <v>2.0</v>
      </c>
      <c r="D300" s="7">
        <v>2.0</v>
      </c>
      <c r="E300" s="7">
        <v>3.0</v>
      </c>
      <c r="F300" s="7" t="s">
        <v>36</v>
      </c>
      <c r="G300" s="7" t="s">
        <v>172</v>
      </c>
      <c r="H300" s="54">
        <v>2.0</v>
      </c>
      <c r="I300" s="54">
        <v>695.0</v>
      </c>
      <c r="J300" s="55" t="s">
        <v>25</v>
      </c>
      <c r="K300" t="str">
        <f>if(and(B300&gt;='Desc Stats'!$C$56,B300&lt;='Desc Stats'!$C$57),"Affordable",if(AND(B300&gt;='Desc Stats'!$C$58,B300&lt;='Desc Stats'!$C$59),"Luxury","None"))</f>
        <v>None</v>
      </c>
    </row>
    <row r="301">
      <c r="A301" s="56" t="s">
        <v>160</v>
      </c>
      <c r="B301" s="54">
        <v>420000.0</v>
      </c>
      <c r="C301" s="7">
        <v>1.0</v>
      </c>
      <c r="D301" s="7">
        <v>1.0</v>
      </c>
      <c r="E301" s="7">
        <v>2.0</v>
      </c>
      <c r="F301" s="7" t="s">
        <v>36</v>
      </c>
      <c r="G301" s="7" t="s">
        <v>172</v>
      </c>
      <c r="H301" s="54">
        <v>2.0</v>
      </c>
      <c r="I301" s="54">
        <v>578.0</v>
      </c>
      <c r="J301" s="55" t="s">
        <v>25</v>
      </c>
      <c r="K301" t="str">
        <f>if(and(B301&gt;='Desc Stats'!$C$56,B301&lt;='Desc Stats'!$C$57),"Affordable",if(AND(B301&gt;='Desc Stats'!$C$58,B301&lt;='Desc Stats'!$C$59),"Luxury","None"))</f>
        <v>None</v>
      </c>
    </row>
    <row r="302">
      <c r="A302" s="56" t="s">
        <v>26</v>
      </c>
      <c r="B302" s="54">
        <v>425000.0</v>
      </c>
      <c r="C302" s="7">
        <v>4.0</v>
      </c>
      <c r="D302" s="7">
        <v>2.0</v>
      </c>
      <c r="E302" s="7">
        <v>3.0</v>
      </c>
      <c r="F302" s="7" t="s">
        <v>24</v>
      </c>
      <c r="G302" s="7" t="s">
        <v>179</v>
      </c>
      <c r="H302" s="54">
        <v>1.0</v>
      </c>
      <c r="I302" s="54">
        <v>1080.0</v>
      </c>
      <c r="J302" s="55" t="s">
        <v>25</v>
      </c>
      <c r="K302" t="str">
        <f>if(and(B302&gt;='Desc Stats'!$C$56,B302&lt;='Desc Stats'!$C$57),"Affordable",if(AND(B302&gt;='Desc Stats'!$C$58,B302&lt;='Desc Stats'!$C$59),"Luxury","None"))</f>
        <v>None</v>
      </c>
    </row>
    <row r="303">
      <c r="A303" s="56" t="s">
        <v>26</v>
      </c>
      <c r="B303" s="54">
        <v>425000.0</v>
      </c>
      <c r="C303" s="7">
        <v>4.0</v>
      </c>
      <c r="D303" s="7">
        <v>2.0</v>
      </c>
      <c r="E303" s="7">
        <v>1.0</v>
      </c>
      <c r="F303" s="7" t="s">
        <v>24</v>
      </c>
      <c r="G303" s="7" t="s">
        <v>179</v>
      </c>
      <c r="H303" s="54">
        <v>1.0</v>
      </c>
      <c r="I303" s="54">
        <v>1087.0</v>
      </c>
      <c r="J303" s="55" t="s">
        <v>27</v>
      </c>
      <c r="K303" t="str">
        <f>if(and(B303&gt;='Desc Stats'!$C$56,B303&lt;='Desc Stats'!$C$57),"Affordable",if(AND(B303&gt;='Desc Stats'!$C$58,B303&lt;='Desc Stats'!$C$59),"Luxury","None"))</f>
        <v>None</v>
      </c>
    </row>
    <row r="304">
      <c r="A304" s="56" t="s">
        <v>133</v>
      </c>
      <c r="B304" s="54">
        <v>425000.0</v>
      </c>
      <c r="C304" s="7">
        <v>3.0</v>
      </c>
      <c r="D304" s="7">
        <v>2.0</v>
      </c>
      <c r="E304" s="7">
        <v>2.0</v>
      </c>
      <c r="F304" s="7" t="s">
        <v>36</v>
      </c>
      <c r="G304" s="7" t="s">
        <v>172</v>
      </c>
      <c r="H304" s="54">
        <v>2.0</v>
      </c>
      <c r="I304" s="54">
        <v>950.0</v>
      </c>
      <c r="J304" s="55" t="s">
        <v>27</v>
      </c>
      <c r="K304" t="str">
        <f>if(and(B304&gt;='Desc Stats'!$C$56,B304&lt;='Desc Stats'!$C$57),"Affordable",if(AND(B304&gt;='Desc Stats'!$C$58,B304&lt;='Desc Stats'!$C$59),"Luxury","None"))</f>
        <v>None</v>
      </c>
    </row>
    <row r="305">
      <c r="A305" s="56" t="s">
        <v>131</v>
      </c>
      <c r="B305" s="54">
        <v>425000.0</v>
      </c>
      <c r="C305" s="7">
        <v>3.0</v>
      </c>
      <c r="D305" s="7">
        <v>2.0</v>
      </c>
      <c r="E305" s="7">
        <v>2.0</v>
      </c>
      <c r="F305" s="7" t="s">
        <v>36</v>
      </c>
      <c r="G305" s="7" t="s">
        <v>172</v>
      </c>
      <c r="H305" s="54">
        <v>2.0</v>
      </c>
      <c r="I305" s="54">
        <v>1137.0</v>
      </c>
      <c r="J305" s="55" t="s">
        <v>175</v>
      </c>
      <c r="K305" t="str">
        <f>if(and(B305&gt;='Desc Stats'!$C$56,B305&lt;='Desc Stats'!$C$57),"Affordable",if(AND(B305&gt;='Desc Stats'!$C$58,B305&lt;='Desc Stats'!$C$59),"Luxury","None"))</f>
        <v>None</v>
      </c>
    </row>
    <row r="306">
      <c r="A306" s="56" t="s">
        <v>156</v>
      </c>
      <c r="B306" s="54">
        <v>425000.0</v>
      </c>
      <c r="C306" s="7">
        <v>3.0</v>
      </c>
      <c r="D306" s="7">
        <v>2.0</v>
      </c>
      <c r="E306" s="7">
        <v>5.0</v>
      </c>
      <c r="F306" s="7" t="s">
        <v>24</v>
      </c>
      <c r="G306" s="7" t="s">
        <v>172</v>
      </c>
      <c r="H306" s="54">
        <v>2.0</v>
      </c>
      <c r="I306" s="54">
        <v>1231.0</v>
      </c>
      <c r="J306" t="s">
        <v>27</v>
      </c>
      <c r="K306" t="str">
        <f>if(and(B306&gt;='Desc Stats'!$C$56,B306&lt;='Desc Stats'!$C$57),"Affordable",if(AND(B306&gt;='Desc Stats'!$C$58,B306&lt;='Desc Stats'!$C$59),"Luxury","None"))</f>
        <v>None</v>
      </c>
    </row>
    <row r="307">
      <c r="A307" s="56" t="s">
        <v>156</v>
      </c>
      <c r="B307" s="54">
        <v>425000.0</v>
      </c>
      <c r="C307" s="7">
        <v>3.0</v>
      </c>
      <c r="D307" s="7">
        <v>2.0</v>
      </c>
      <c r="E307" s="7">
        <v>3.0</v>
      </c>
      <c r="F307" s="7" t="s">
        <v>24</v>
      </c>
      <c r="G307" s="7" t="s">
        <v>172</v>
      </c>
      <c r="H307" s="54">
        <v>2.0</v>
      </c>
      <c r="I307" s="54">
        <v>1231.0</v>
      </c>
      <c r="J307" s="55" t="s">
        <v>27</v>
      </c>
      <c r="K307" t="str">
        <f>if(and(B307&gt;='Desc Stats'!$C$56,B307&lt;='Desc Stats'!$C$57),"Affordable",if(AND(B307&gt;='Desc Stats'!$C$58,B307&lt;='Desc Stats'!$C$59),"Luxury","None"))</f>
        <v>None</v>
      </c>
    </row>
    <row r="308">
      <c r="A308" s="56" t="s">
        <v>156</v>
      </c>
      <c r="B308" s="54">
        <v>425000.0</v>
      </c>
      <c r="C308" s="7">
        <v>4.0</v>
      </c>
      <c r="D308" s="7">
        <v>2.0</v>
      </c>
      <c r="E308" s="7">
        <v>2.0</v>
      </c>
      <c r="F308" s="7" t="s">
        <v>36</v>
      </c>
      <c r="G308" s="7" t="s">
        <v>179</v>
      </c>
      <c r="H308" s="54">
        <v>1.0</v>
      </c>
      <c r="I308" s="54">
        <v>918.0</v>
      </c>
      <c r="J308" s="55" t="s">
        <v>27</v>
      </c>
      <c r="K308" t="str">
        <f>if(and(B308&gt;='Desc Stats'!$C$56,B308&lt;='Desc Stats'!$C$57),"Affordable",if(AND(B308&gt;='Desc Stats'!$C$58,B308&lt;='Desc Stats'!$C$59),"Luxury","None"))</f>
        <v>None</v>
      </c>
    </row>
    <row r="309">
      <c r="A309" s="56" t="s">
        <v>156</v>
      </c>
      <c r="B309" s="54">
        <v>425000.0</v>
      </c>
      <c r="C309" s="7">
        <v>3.0</v>
      </c>
      <c r="D309" s="7">
        <v>2.0</v>
      </c>
      <c r="E309" s="7">
        <v>2.0</v>
      </c>
      <c r="F309" s="7" t="s">
        <v>36</v>
      </c>
      <c r="G309" s="7" t="s">
        <v>172</v>
      </c>
      <c r="H309" s="54">
        <v>2.0</v>
      </c>
      <c r="I309" s="54">
        <v>1009.0</v>
      </c>
      <c r="J309" s="55" t="s">
        <v>25</v>
      </c>
      <c r="K309" t="str">
        <f>if(and(B309&gt;='Desc Stats'!$C$56,B309&lt;='Desc Stats'!$C$57),"Affordable",if(AND(B309&gt;='Desc Stats'!$C$58,B309&lt;='Desc Stats'!$C$59),"Luxury","None"))</f>
        <v>None</v>
      </c>
    </row>
    <row r="310">
      <c r="A310" s="56" t="s">
        <v>156</v>
      </c>
      <c r="B310" s="54">
        <v>425000.0</v>
      </c>
      <c r="C310" s="7">
        <v>3.0</v>
      </c>
      <c r="D310" s="7">
        <v>2.0</v>
      </c>
      <c r="E310" s="7">
        <v>2.0</v>
      </c>
      <c r="F310" s="7" t="s">
        <v>36</v>
      </c>
      <c r="G310" s="7" t="s">
        <v>172</v>
      </c>
      <c r="H310" s="54">
        <v>2.0</v>
      </c>
      <c r="I310" s="54">
        <v>842.0</v>
      </c>
      <c r="J310" t="s">
        <v>27</v>
      </c>
      <c r="K310" t="str">
        <f>if(and(B310&gt;='Desc Stats'!$C$56,B310&lt;='Desc Stats'!$C$57),"Affordable",if(AND(B310&gt;='Desc Stats'!$C$58,B310&lt;='Desc Stats'!$C$59),"Luxury","None"))</f>
        <v>None</v>
      </c>
    </row>
    <row r="311">
      <c r="A311" s="56" t="s">
        <v>157</v>
      </c>
      <c r="B311" s="54">
        <v>425000.0</v>
      </c>
      <c r="C311" s="7">
        <v>3.0</v>
      </c>
      <c r="D311" s="7">
        <v>2.0</v>
      </c>
      <c r="E311" s="7">
        <v>2.0</v>
      </c>
      <c r="F311" s="7" t="s">
        <v>24</v>
      </c>
      <c r="G311" s="7" t="s">
        <v>172</v>
      </c>
      <c r="H311" s="54">
        <v>2.0</v>
      </c>
      <c r="I311" s="54">
        <v>1129.0</v>
      </c>
      <c r="J311" s="55" t="s">
        <v>175</v>
      </c>
      <c r="K311" t="str">
        <f>if(and(B311&gt;='Desc Stats'!$C$56,B311&lt;='Desc Stats'!$C$57),"Affordable",if(AND(B311&gt;='Desc Stats'!$C$58,B311&lt;='Desc Stats'!$C$59),"Luxury","None"))</f>
        <v>None</v>
      </c>
    </row>
    <row r="312">
      <c r="A312" s="56" t="s">
        <v>160</v>
      </c>
      <c r="B312" s="54">
        <v>425000.0</v>
      </c>
      <c r="C312" s="7">
        <v>1.0</v>
      </c>
      <c r="D312" s="7">
        <v>1.0</v>
      </c>
      <c r="E312" s="7">
        <v>12.0</v>
      </c>
      <c r="F312" s="7" t="s">
        <v>36</v>
      </c>
      <c r="G312" s="7" t="s">
        <v>172</v>
      </c>
      <c r="H312" s="54">
        <v>2.0</v>
      </c>
      <c r="I312" s="54">
        <v>572.0</v>
      </c>
      <c r="J312" s="55" t="s">
        <v>25</v>
      </c>
      <c r="K312" t="str">
        <f>if(and(B312&gt;='Desc Stats'!$C$56,B312&lt;='Desc Stats'!$C$57),"Affordable",if(AND(B312&gt;='Desc Stats'!$C$58,B312&lt;='Desc Stats'!$C$59),"Luxury","None"))</f>
        <v>None</v>
      </c>
    </row>
    <row r="313">
      <c r="A313" s="56" t="s">
        <v>164</v>
      </c>
      <c r="B313" s="54">
        <v>425000.0</v>
      </c>
      <c r="C313" s="7">
        <v>3.0</v>
      </c>
      <c r="D313" s="7">
        <v>2.0</v>
      </c>
      <c r="E313" s="7">
        <v>2.0</v>
      </c>
      <c r="F313" s="7" t="s">
        <v>36</v>
      </c>
      <c r="G313" s="7" t="s">
        <v>172</v>
      </c>
      <c r="H313" s="54">
        <v>2.0</v>
      </c>
      <c r="I313" s="54">
        <v>880.0</v>
      </c>
      <c r="J313" s="55" t="s">
        <v>27</v>
      </c>
      <c r="K313" t="str">
        <f>if(and(B313&gt;='Desc Stats'!$C$56,B313&lt;='Desc Stats'!$C$57),"Affordable",if(AND(B313&gt;='Desc Stats'!$C$58,B313&lt;='Desc Stats'!$C$59),"Luxury","None"))</f>
        <v>None</v>
      </c>
    </row>
    <row r="314">
      <c r="A314" s="56" t="s">
        <v>119</v>
      </c>
      <c r="B314" s="54">
        <v>428000.0</v>
      </c>
      <c r="C314" s="7">
        <v>1.0</v>
      </c>
      <c r="D314" s="7">
        <v>1.0</v>
      </c>
      <c r="E314" s="7">
        <v>1.0</v>
      </c>
      <c r="F314" s="7" t="s">
        <v>36</v>
      </c>
      <c r="G314" s="7" t="s">
        <v>172</v>
      </c>
      <c r="H314" s="54">
        <v>2.0</v>
      </c>
      <c r="I314" s="54">
        <v>465.0</v>
      </c>
      <c r="J314" s="55" t="s">
        <v>27</v>
      </c>
      <c r="K314" t="str">
        <f>if(and(B314&gt;='Desc Stats'!$C$56,B314&lt;='Desc Stats'!$C$57),"Affordable",if(AND(B314&gt;='Desc Stats'!$C$58,B314&lt;='Desc Stats'!$C$59),"Luxury","None"))</f>
        <v>None</v>
      </c>
    </row>
    <row r="315">
      <c r="A315" s="56" t="s">
        <v>125</v>
      </c>
      <c r="B315" s="54">
        <v>428000.0</v>
      </c>
      <c r="C315" s="7">
        <v>3.0</v>
      </c>
      <c r="D315" s="7">
        <v>2.0</v>
      </c>
      <c r="E315" s="7">
        <v>2.0</v>
      </c>
      <c r="F315" s="7" t="s">
        <v>24</v>
      </c>
      <c r="G315" s="7" t="s">
        <v>172</v>
      </c>
      <c r="H315" s="54">
        <v>2.0</v>
      </c>
      <c r="I315" s="54">
        <v>900.0</v>
      </c>
      <c r="J315" s="55" t="s">
        <v>27</v>
      </c>
      <c r="K315" t="str">
        <f>if(and(B315&gt;='Desc Stats'!$C$56,B315&lt;='Desc Stats'!$C$57),"Affordable",if(AND(B315&gt;='Desc Stats'!$C$58,B315&lt;='Desc Stats'!$C$59),"Luxury","None"))</f>
        <v>None</v>
      </c>
    </row>
    <row r="316">
      <c r="A316" s="56" t="s">
        <v>156</v>
      </c>
      <c r="B316" s="54">
        <v>428000.0</v>
      </c>
      <c r="C316" s="7">
        <v>4.0</v>
      </c>
      <c r="D316" s="7">
        <v>2.0</v>
      </c>
      <c r="E316" s="7">
        <v>4.0</v>
      </c>
      <c r="F316" s="7" t="s">
        <v>36</v>
      </c>
      <c r="G316" s="7" t="s">
        <v>172</v>
      </c>
      <c r="H316" s="54">
        <v>2.0</v>
      </c>
      <c r="I316" s="54">
        <v>918.0</v>
      </c>
      <c r="J316" t="s">
        <v>175</v>
      </c>
      <c r="K316" t="str">
        <f>if(and(B316&gt;='Desc Stats'!$C$56,B316&lt;='Desc Stats'!$C$57),"Affordable",if(AND(B316&gt;='Desc Stats'!$C$58,B316&lt;='Desc Stats'!$C$59),"Luxury","None"))</f>
        <v>None</v>
      </c>
    </row>
    <row r="317">
      <c r="A317" s="56" t="s">
        <v>156</v>
      </c>
      <c r="B317" s="54">
        <v>428000.0</v>
      </c>
      <c r="C317" s="7">
        <v>4.0</v>
      </c>
      <c r="D317" s="7">
        <v>2.0</v>
      </c>
      <c r="E317" s="7">
        <v>2.0</v>
      </c>
      <c r="F317" s="7" t="s">
        <v>36</v>
      </c>
      <c r="G317" s="7" t="s">
        <v>172</v>
      </c>
      <c r="H317" s="54">
        <v>2.0</v>
      </c>
      <c r="I317" s="54">
        <v>918.0</v>
      </c>
      <c r="J317" s="55" t="s">
        <v>27</v>
      </c>
      <c r="K317" t="str">
        <f>if(and(B317&gt;='Desc Stats'!$C$56,B317&lt;='Desc Stats'!$C$57),"Affordable",if(AND(B317&gt;='Desc Stats'!$C$58,B317&lt;='Desc Stats'!$C$59),"Luxury","None"))</f>
        <v>None</v>
      </c>
    </row>
    <row r="318">
      <c r="A318" s="56" t="s">
        <v>156</v>
      </c>
      <c r="B318" s="54">
        <v>428000.0</v>
      </c>
      <c r="C318" s="7">
        <v>4.0</v>
      </c>
      <c r="D318" s="7">
        <v>2.0</v>
      </c>
      <c r="E318" s="7">
        <v>2.0</v>
      </c>
      <c r="F318" s="7" t="s">
        <v>36</v>
      </c>
      <c r="G318" s="7" t="s">
        <v>172</v>
      </c>
      <c r="H318" s="54">
        <v>2.0</v>
      </c>
      <c r="I318" s="54">
        <v>918.0</v>
      </c>
      <c r="J318" s="55" t="s">
        <v>25</v>
      </c>
      <c r="K318" t="str">
        <f>if(and(B318&gt;='Desc Stats'!$C$56,B318&lt;='Desc Stats'!$C$57),"Affordable",if(AND(B318&gt;='Desc Stats'!$C$58,B318&lt;='Desc Stats'!$C$59),"Luxury","None"))</f>
        <v>None</v>
      </c>
    </row>
    <row r="319">
      <c r="A319" s="56" t="s">
        <v>156</v>
      </c>
      <c r="B319" s="54">
        <v>428000.0</v>
      </c>
      <c r="C319" s="7">
        <v>4.0</v>
      </c>
      <c r="D319" s="7">
        <v>2.0</v>
      </c>
      <c r="E319" s="7">
        <v>1.0</v>
      </c>
      <c r="F319" s="7" t="s">
        <v>36</v>
      </c>
      <c r="G319" s="7" t="s">
        <v>172</v>
      </c>
      <c r="H319" s="54">
        <v>2.0</v>
      </c>
      <c r="I319" s="54">
        <v>918.0</v>
      </c>
      <c r="J319" s="55" t="s">
        <v>175</v>
      </c>
      <c r="K319" t="str">
        <f>if(and(B319&gt;='Desc Stats'!$C$56,B319&lt;='Desc Stats'!$C$57),"Affordable",if(AND(B319&gt;='Desc Stats'!$C$58,B319&lt;='Desc Stats'!$C$59),"Luxury","None"))</f>
        <v>None</v>
      </c>
    </row>
    <row r="320">
      <c r="A320" s="56" t="s">
        <v>156</v>
      </c>
      <c r="B320" s="54">
        <v>428000.0</v>
      </c>
      <c r="C320" s="7">
        <v>3.0</v>
      </c>
      <c r="D320" s="7">
        <v>2.0</v>
      </c>
      <c r="E320" s="7">
        <v>1.0</v>
      </c>
      <c r="F320" s="7" t="s">
        <v>36</v>
      </c>
      <c r="G320" s="7" t="s">
        <v>172</v>
      </c>
      <c r="H320" s="54">
        <v>2.0</v>
      </c>
      <c r="I320" s="54">
        <v>918.0</v>
      </c>
      <c r="J320" s="55" t="s">
        <v>27</v>
      </c>
      <c r="K320" t="str">
        <f>if(and(B320&gt;='Desc Stats'!$C$56,B320&lt;='Desc Stats'!$C$57),"Affordable",if(AND(B320&gt;='Desc Stats'!$C$58,B320&lt;='Desc Stats'!$C$59),"Luxury","None"))</f>
        <v>None</v>
      </c>
    </row>
    <row r="321">
      <c r="A321" s="56" t="s">
        <v>123</v>
      </c>
      <c r="B321" s="54">
        <v>430000.0</v>
      </c>
      <c r="C321" s="7">
        <v>3.0</v>
      </c>
      <c r="D321" s="7">
        <v>2.0</v>
      </c>
      <c r="E321" s="7">
        <v>2.0</v>
      </c>
      <c r="F321" s="7" t="s">
        <v>24</v>
      </c>
      <c r="G321" s="7" t="s">
        <v>172</v>
      </c>
      <c r="H321" s="54">
        <v>2.0</v>
      </c>
      <c r="I321" s="54">
        <v>1076.0</v>
      </c>
      <c r="J321" s="55" t="s">
        <v>175</v>
      </c>
      <c r="K321" t="str">
        <f>if(and(B321&gt;='Desc Stats'!$C$56,B321&lt;='Desc Stats'!$C$57),"Affordable",if(AND(B321&gt;='Desc Stats'!$C$58,B321&lt;='Desc Stats'!$C$59),"Luxury","None"))</f>
        <v>None</v>
      </c>
    </row>
    <row r="322">
      <c r="A322" s="56" t="s">
        <v>132</v>
      </c>
      <c r="B322" s="54">
        <v>430000.0</v>
      </c>
      <c r="C322" s="7">
        <v>3.0</v>
      </c>
      <c r="D322" s="7">
        <v>2.0</v>
      </c>
      <c r="E322" s="7">
        <v>4.0</v>
      </c>
      <c r="F322" s="7" t="s">
        <v>171</v>
      </c>
      <c r="G322" s="7" t="s">
        <v>172</v>
      </c>
      <c r="H322" s="54">
        <v>2.0</v>
      </c>
      <c r="I322" s="54">
        <v>950.0</v>
      </c>
      <c r="J322" s="55" t="s">
        <v>27</v>
      </c>
      <c r="K322" t="str">
        <f>if(and(B322&gt;='Desc Stats'!$C$56,B322&lt;='Desc Stats'!$C$57),"Affordable",if(AND(B322&gt;='Desc Stats'!$C$58,B322&lt;='Desc Stats'!$C$59),"Luxury","None"))</f>
        <v>None</v>
      </c>
    </row>
    <row r="323">
      <c r="A323" s="56" t="s">
        <v>26</v>
      </c>
      <c r="B323" s="54">
        <v>430000.0</v>
      </c>
      <c r="C323" s="7">
        <v>3.0</v>
      </c>
      <c r="D323" s="7">
        <v>2.0</v>
      </c>
      <c r="E323" s="7">
        <v>2.0</v>
      </c>
      <c r="F323" s="7" t="s">
        <v>171</v>
      </c>
      <c r="G323" s="7" t="s">
        <v>172</v>
      </c>
      <c r="H323" s="54">
        <v>2.0</v>
      </c>
      <c r="I323" s="54">
        <v>1048.0</v>
      </c>
      <c r="J323" s="55" t="s">
        <v>25</v>
      </c>
      <c r="K323" t="str">
        <f>if(and(B323&gt;='Desc Stats'!$C$56,B323&lt;='Desc Stats'!$C$57),"Affordable",if(AND(B323&gt;='Desc Stats'!$C$58,B323&lt;='Desc Stats'!$C$59),"Luxury","None"))</f>
        <v>None</v>
      </c>
    </row>
    <row r="324">
      <c r="A324" s="56" t="s">
        <v>125</v>
      </c>
      <c r="B324" s="54">
        <v>430000.0</v>
      </c>
      <c r="C324" s="7">
        <v>3.0</v>
      </c>
      <c r="D324" s="7">
        <v>2.0</v>
      </c>
      <c r="E324" s="7">
        <v>2.0</v>
      </c>
      <c r="F324" s="7" t="s">
        <v>24</v>
      </c>
      <c r="G324" s="7" t="s">
        <v>172</v>
      </c>
      <c r="H324" s="54">
        <v>2.0</v>
      </c>
      <c r="I324" s="54">
        <v>1307.0</v>
      </c>
      <c r="J324" s="55" t="s">
        <v>27</v>
      </c>
      <c r="K324" t="str">
        <f>if(and(B324&gt;='Desc Stats'!$C$56,B324&lt;='Desc Stats'!$C$57),"Affordable",if(AND(B324&gt;='Desc Stats'!$C$58,B324&lt;='Desc Stats'!$C$59),"Luxury","None"))</f>
        <v>None</v>
      </c>
    </row>
    <row r="325">
      <c r="A325" s="56" t="s">
        <v>125</v>
      </c>
      <c r="B325" s="54">
        <v>430000.0</v>
      </c>
      <c r="C325" s="7">
        <v>3.0</v>
      </c>
      <c r="D325" s="7">
        <v>2.0</v>
      </c>
      <c r="E325" s="7">
        <v>2.0</v>
      </c>
      <c r="F325" s="7" t="s">
        <v>24</v>
      </c>
      <c r="G325" s="7" t="s">
        <v>172</v>
      </c>
      <c r="H325" s="54">
        <v>2.0</v>
      </c>
      <c r="I325" s="54">
        <v>905.0</v>
      </c>
      <c r="J325" s="55" t="s">
        <v>175</v>
      </c>
      <c r="K325" t="str">
        <f>if(and(B325&gt;='Desc Stats'!$C$56,B325&lt;='Desc Stats'!$C$57),"Affordable",if(AND(B325&gt;='Desc Stats'!$C$58,B325&lt;='Desc Stats'!$C$59),"Luxury","None"))</f>
        <v>None</v>
      </c>
    </row>
    <row r="326">
      <c r="A326" s="56" t="s">
        <v>125</v>
      </c>
      <c r="B326" s="54">
        <v>430000.0</v>
      </c>
      <c r="C326" s="7">
        <v>3.0</v>
      </c>
      <c r="D326" s="7">
        <v>2.0</v>
      </c>
      <c r="E326" s="7">
        <v>1.0</v>
      </c>
      <c r="F326" s="7" t="s">
        <v>24</v>
      </c>
      <c r="G326" s="7" t="s">
        <v>172</v>
      </c>
      <c r="H326" s="54">
        <v>2.0</v>
      </c>
      <c r="I326" s="54">
        <v>930.0</v>
      </c>
      <c r="J326" s="55" t="s">
        <v>27</v>
      </c>
      <c r="K326" t="str">
        <f>if(and(B326&gt;='Desc Stats'!$C$56,B326&lt;='Desc Stats'!$C$57),"Affordable",if(AND(B326&gt;='Desc Stats'!$C$58,B326&lt;='Desc Stats'!$C$59),"Luxury","None"))</f>
        <v>None</v>
      </c>
    </row>
    <row r="327">
      <c r="A327" s="56" t="s">
        <v>133</v>
      </c>
      <c r="B327" s="54">
        <v>430000.0</v>
      </c>
      <c r="C327" s="7">
        <v>1.0</v>
      </c>
      <c r="D327" s="7">
        <v>2.0</v>
      </c>
      <c r="E327" s="7">
        <v>2.0</v>
      </c>
      <c r="F327" s="7" t="s">
        <v>36</v>
      </c>
      <c r="G327" s="7" t="s">
        <v>172</v>
      </c>
      <c r="H327" s="54">
        <v>2.0</v>
      </c>
      <c r="I327" s="54">
        <v>775.0</v>
      </c>
      <c r="J327" s="55" t="s">
        <v>25</v>
      </c>
      <c r="K327" t="str">
        <f>if(and(B327&gt;='Desc Stats'!$C$56,B327&lt;='Desc Stats'!$C$57),"Affordable",if(AND(B327&gt;='Desc Stats'!$C$58,B327&lt;='Desc Stats'!$C$59),"Luxury","None"))</f>
        <v>None</v>
      </c>
    </row>
    <row r="328">
      <c r="A328" s="56" t="s">
        <v>142</v>
      </c>
      <c r="B328" s="54">
        <v>430000.0</v>
      </c>
      <c r="C328" s="7">
        <v>3.0</v>
      </c>
      <c r="D328" s="7">
        <v>2.0</v>
      </c>
      <c r="E328" s="7">
        <v>2.0</v>
      </c>
      <c r="F328" s="7" t="s">
        <v>171</v>
      </c>
      <c r="G328" s="7" t="s">
        <v>172</v>
      </c>
      <c r="H328" s="54">
        <v>2.0</v>
      </c>
      <c r="I328" s="54">
        <v>1221.0</v>
      </c>
      <c r="J328" s="55" t="s">
        <v>25</v>
      </c>
      <c r="K328" t="str">
        <f>if(and(B328&gt;='Desc Stats'!$C$56,B328&lt;='Desc Stats'!$C$57),"Affordable",if(AND(B328&gt;='Desc Stats'!$C$58,B328&lt;='Desc Stats'!$C$59),"Luxury","None"))</f>
        <v>None</v>
      </c>
    </row>
    <row r="329">
      <c r="A329" s="56" t="s">
        <v>143</v>
      </c>
      <c r="B329" s="54">
        <v>430000.0</v>
      </c>
      <c r="C329" s="7">
        <v>1.0</v>
      </c>
      <c r="D329" s="7">
        <v>1.0</v>
      </c>
      <c r="E329" s="7">
        <v>3.0</v>
      </c>
      <c r="F329" s="7" t="s">
        <v>36</v>
      </c>
      <c r="G329" s="7" t="s">
        <v>172</v>
      </c>
      <c r="H329" s="54">
        <v>2.0</v>
      </c>
      <c r="I329" s="54">
        <v>500.0</v>
      </c>
      <c r="J329" s="55" t="s">
        <v>175</v>
      </c>
      <c r="K329" t="str">
        <f>if(and(B329&gt;='Desc Stats'!$C$56,B329&lt;='Desc Stats'!$C$57),"Affordable",if(AND(B329&gt;='Desc Stats'!$C$58,B329&lt;='Desc Stats'!$C$59),"Luxury","None"))</f>
        <v>None</v>
      </c>
    </row>
    <row r="330">
      <c r="A330" s="56" t="s">
        <v>143</v>
      </c>
      <c r="B330" s="54">
        <v>430000.0</v>
      </c>
      <c r="C330" s="7">
        <v>1.0</v>
      </c>
      <c r="D330" s="7">
        <v>1.0</v>
      </c>
      <c r="E330" s="7">
        <v>1.0</v>
      </c>
      <c r="F330" s="7" t="s">
        <v>36</v>
      </c>
      <c r="G330" s="7" t="s">
        <v>172</v>
      </c>
      <c r="H330" s="54">
        <v>2.0</v>
      </c>
      <c r="I330" s="54">
        <v>500.0</v>
      </c>
      <c r="J330" s="55" t="s">
        <v>27</v>
      </c>
      <c r="K330" t="str">
        <f>if(and(B330&gt;='Desc Stats'!$C$56,B330&lt;='Desc Stats'!$C$57),"Affordable",if(AND(B330&gt;='Desc Stats'!$C$58,B330&lt;='Desc Stats'!$C$59),"Luxury","None"))</f>
        <v>None</v>
      </c>
    </row>
    <row r="331">
      <c r="A331" s="56" t="s">
        <v>131</v>
      </c>
      <c r="B331" s="54">
        <v>430000.0</v>
      </c>
      <c r="C331" s="7">
        <v>3.0</v>
      </c>
      <c r="D331" s="7">
        <v>2.0</v>
      </c>
      <c r="E331" s="7">
        <v>2.0</v>
      </c>
      <c r="F331" s="7" t="s">
        <v>24</v>
      </c>
      <c r="G331" s="7" t="s">
        <v>172</v>
      </c>
      <c r="H331" s="54">
        <v>2.0</v>
      </c>
      <c r="I331" s="54">
        <v>1150.0</v>
      </c>
      <c r="J331" s="55" t="s">
        <v>27</v>
      </c>
      <c r="K331" t="str">
        <f>if(and(B331&gt;='Desc Stats'!$C$56,B331&lt;='Desc Stats'!$C$57),"Affordable",if(AND(B331&gt;='Desc Stats'!$C$58,B331&lt;='Desc Stats'!$C$59),"Luxury","None"))</f>
        <v>None</v>
      </c>
    </row>
    <row r="332">
      <c r="A332" s="56" t="s">
        <v>148</v>
      </c>
      <c r="B332" s="54">
        <v>430000.0</v>
      </c>
      <c r="C332" s="7">
        <v>3.0</v>
      </c>
      <c r="D332" s="7">
        <v>2.0</v>
      </c>
      <c r="E332" s="7">
        <v>1.0</v>
      </c>
      <c r="F332" s="7" t="s">
        <v>36</v>
      </c>
      <c r="G332" s="7" t="s">
        <v>172</v>
      </c>
      <c r="H332" s="54">
        <v>2.0</v>
      </c>
      <c r="I332" s="54">
        <v>935.0</v>
      </c>
      <c r="J332" s="55" t="s">
        <v>27</v>
      </c>
      <c r="K332" t="str">
        <f>if(and(B332&gt;='Desc Stats'!$C$56,B332&lt;='Desc Stats'!$C$57),"Affordable",if(AND(B332&gt;='Desc Stats'!$C$58,B332&lt;='Desc Stats'!$C$59),"Luxury","None"))</f>
        <v>None</v>
      </c>
    </row>
    <row r="333">
      <c r="A333" s="56" t="s">
        <v>154</v>
      </c>
      <c r="B333" s="54">
        <v>430000.0</v>
      </c>
      <c r="C333" s="7">
        <v>3.0</v>
      </c>
      <c r="D333" s="7">
        <v>2.0</v>
      </c>
      <c r="E333" s="7">
        <v>2.0</v>
      </c>
      <c r="F333" s="7" t="s">
        <v>171</v>
      </c>
      <c r="G333" s="7" t="s">
        <v>172</v>
      </c>
      <c r="H333" s="54">
        <v>2.0</v>
      </c>
      <c r="I333" s="54">
        <v>995.0</v>
      </c>
      <c r="J333" s="55" t="s">
        <v>27</v>
      </c>
      <c r="K333" t="str">
        <f>if(and(B333&gt;='Desc Stats'!$C$56,B333&lt;='Desc Stats'!$C$57),"Affordable",if(AND(B333&gt;='Desc Stats'!$C$58,B333&lt;='Desc Stats'!$C$59),"Luxury","None"))</f>
        <v>None</v>
      </c>
    </row>
    <row r="334">
      <c r="A334" s="56" t="s">
        <v>156</v>
      </c>
      <c r="B334" s="54">
        <v>430000.0</v>
      </c>
      <c r="C334" s="7">
        <v>4.0</v>
      </c>
      <c r="D334" s="7">
        <v>2.0</v>
      </c>
      <c r="E334" s="7">
        <v>3.0</v>
      </c>
      <c r="F334" s="7" t="s">
        <v>24</v>
      </c>
      <c r="G334" s="7" t="s">
        <v>172</v>
      </c>
      <c r="H334" s="54">
        <v>2.0</v>
      </c>
      <c r="I334" s="54">
        <v>1272.0</v>
      </c>
      <c r="J334" s="55" t="s">
        <v>27</v>
      </c>
      <c r="K334" t="str">
        <f>if(and(B334&gt;='Desc Stats'!$C$56,B334&lt;='Desc Stats'!$C$57),"Affordable",if(AND(B334&gt;='Desc Stats'!$C$58,B334&lt;='Desc Stats'!$C$59),"Luxury","None"))</f>
        <v>None</v>
      </c>
    </row>
    <row r="335">
      <c r="A335" s="56" t="s">
        <v>156</v>
      </c>
      <c r="B335" s="54">
        <v>430000.0</v>
      </c>
      <c r="C335" s="7">
        <v>4.0</v>
      </c>
      <c r="D335" s="7">
        <v>2.0</v>
      </c>
      <c r="E335" s="7">
        <v>2.0</v>
      </c>
      <c r="F335" s="7" t="s">
        <v>24</v>
      </c>
      <c r="G335" s="7" t="s">
        <v>172</v>
      </c>
      <c r="H335" s="54">
        <v>2.0</v>
      </c>
      <c r="I335" s="54">
        <v>1272.0</v>
      </c>
      <c r="J335" s="55" t="s">
        <v>27</v>
      </c>
      <c r="K335" t="str">
        <f>if(and(B335&gt;='Desc Stats'!$C$56,B335&lt;='Desc Stats'!$C$57),"Affordable",if(AND(B335&gt;='Desc Stats'!$C$58,B335&lt;='Desc Stats'!$C$59),"Luxury","None"))</f>
        <v>None</v>
      </c>
    </row>
    <row r="336">
      <c r="A336" s="56" t="s">
        <v>156</v>
      </c>
      <c r="B336" s="54">
        <v>430000.0</v>
      </c>
      <c r="C336" s="7">
        <v>4.0</v>
      </c>
      <c r="D336" s="7">
        <v>2.0</v>
      </c>
      <c r="E336" s="7">
        <v>2.0</v>
      </c>
      <c r="F336" s="7" t="s">
        <v>24</v>
      </c>
      <c r="G336" s="7" t="s">
        <v>172</v>
      </c>
      <c r="H336" s="54">
        <v>2.0</v>
      </c>
      <c r="I336" s="54">
        <v>1166.0</v>
      </c>
      <c r="J336" s="55" t="s">
        <v>27</v>
      </c>
      <c r="K336" t="str">
        <f>if(and(B336&gt;='Desc Stats'!$C$56,B336&lt;='Desc Stats'!$C$57),"Affordable",if(AND(B336&gt;='Desc Stats'!$C$58,B336&lt;='Desc Stats'!$C$59),"Luxury","None"))</f>
        <v>None</v>
      </c>
    </row>
    <row r="337">
      <c r="A337" s="56" t="s">
        <v>156</v>
      </c>
      <c r="B337" s="54">
        <v>430000.0</v>
      </c>
      <c r="C337" s="7">
        <v>2.0</v>
      </c>
      <c r="D337" s="7">
        <v>2.0</v>
      </c>
      <c r="E337" s="7">
        <v>2.0</v>
      </c>
      <c r="F337" s="7" t="s">
        <v>36</v>
      </c>
      <c r="G337" s="7" t="s">
        <v>172</v>
      </c>
      <c r="H337" s="54">
        <v>2.0</v>
      </c>
      <c r="I337" s="54">
        <v>943.0</v>
      </c>
      <c r="J337" s="55" t="s">
        <v>175</v>
      </c>
      <c r="K337" t="str">
        <f>if(and(B337&gt;='Desc Stats'!$C$56,B337&lt;='Desc Stats'!$C$57),"Affordable",if(AND(B337&gt;='Desc Stats'!$C$58,B337&lt;='Desc Stats'!$C$59),"Luxury","None"))</f>
        <v>None</v>
      </c>
    </row>
    <row r="338">
      <c r="A338" s="56" t="s">
        <v>140</v>
      </c>
      <c r="B338" s="54">
        <v>430000.0</v>
      </c>
      <c r="C338" s="7">
        <v>3.0</v>
      </c>
      <c r="D338" s="7">
        <v>2.0</v>
      </c>
      <c r="E338" s="7">
        <v>2.0</v>
      </c>
      <c r="F338" s="7" t="s">
        <v>36</v>
      </c>
      <c r="G338" s="7" t="s">
        <v>172</v>
      </c>
      <c r="H338" s="54">
        <v>2.0</v>
      </c>
      <c r="I338" s="54">
        <v>500.0</v>
      </c>
      <c r="J338" s="55" t="s">
        <v>27</v>
      </c>
      <c r="K338" t="str">
        <f>if(and(B338&gt;='Desc Stats'!$C$56,B338&lt;='Desc Stats'!$C$57),"Affordable",if(AND(B338&gt;='Desc Stats'!$C$58,B338&lt;='Desc Stats'!$C$59),"Luxury","None"))</f>
        <v>None</v>
      </c>
    </row>
    <row r="339">
      <c r="A339" s="56" t="s">
        <v>160</v>
      </c>
      <c r="B339" s="54">
        <v>430000.0</v>
      </c>
      <c r="C339" s="7">
        <v>2.0</v>
      </c>
      <c r="D339" s="7">
        <v>2.0</v>
      </c>
      <c r="E339" s="7">
        <v>2.0</v>
      </c>
      <c r="F339" s="7" t="s">
        <v>36</v>
      </c>
      <c r="G339" s="7" t="s">
        <v>172</v>
      </c>
      <c r="H339" s="54">
        <v>2.0</v>
      </c>
      <c r="I339" s="54">
        <v>578.0</v>
      </c>
      <c r="J339" s="55" t="s">
        <v>25</v>
      </c>
      <c r="K339" t="str">
        <f>if(and(B339&gt;='Desc Stats'!$C$56,B339&lt;='Desc Stats'!$C$57),"Affordable",if(AND(B339&gt;='Desc Stats'!$C$58,B339&lt;='Desc Stats'!$C$59),"Luxury","None"))</f>
        <v>None</v>
      </c>
    </row>
    <row r="340">
      <c r="A340" s="56" t="s">
        <v>164</v>
      </c>
      <c r="B340" s="54">
        <v>430000.0</v>
      </c>
      <c r="C340" s="7">
        <v>3.0</v>
      </c>
      <c r="D340" s="7">
        <v>2.0</v>
      </c>
      <c r="E340" s="7">
        <v>3.0</v>
      </c>
      <c r="F340" s="7" t="s">
        <v>24</v>
      </c>
      <c r="G340" s="7" t="s">
        <v>172</v>
      </c>
      <c r="H340" s="54">
        <v>2.0</v>
      </c>
      <c r="I340" s="54">
        <v>1150.0</v>
      </c>
      <c r="J340" t="s">
        <v>27</v>
      </c>
      <c r="K340" t="str">
        <f>if(and(B340&gt;='Desc Stats'!$C$56,B340&lt;='Desc Stats'!$C$57),"Affordable",if(AND(B340&gt;='Desc Stats'!$C$58,B340&lt;='Desc Stats'!$C$59),"Luxury","None"))</f>
        <v>None</v>
      </c>
    </row>
    <row r="341">
      <c r="A341" s="56" t="s">
        <v>164</v>
      </c>
      <c r="B341" s="54">
        <v>430000.0</v>
      </c>
      <c r="C341" s="7">
        <v>4.0</v>
      </c>
      <c r="D341" s="7">
        <v>2.0</v>
      </c>
      <c r="E341" s="7">
        <v>2.0</v>
      </c>
      <c r="F341" s="7" t="s">
        <v>171</v>
      </c>
      <c r="G341" s="7" t="s">
        <v>179</v>
      </c>
      <c r="H341" s="54">
        <v>1.0</v>
      </c>
      <c r="I341" s="54">
        <v>1173.0</v>
      </c>
      <c r="J341" s="55" t="s">
        <v>27</v>
      </c>
      <c r="K341" t="str">
        <f>if(and(B341&gt;='Desc Stats'!$C$56,B341&lt;='Desc Stats'!$C$57),"Affordable",if(AND(B341&gt;='Desc Stats'!$C$58,B341&lt;='Desc Stats'!$C$59),"Luxury","None"))</f>
        <v>None</v>
      </c>
    </row>
    <row r="342">
      <c r="A342" s="56" t="s">
        <v>164</v>
      </c>
      <c r="B342" s="54">
        <v>430000.0</v>
      </c>
      <c r="C342" s="7">
        <v>3.0</v>
      </c>
      <c r="D342" s="7">
        <v>2.0</v>
      </c>
      <c r="E342" s="7">
        <v>2.0</v>
      </c>
      <c r="F342" s="7" t="s">
        <v>36</v>
      </c>
      <c r="G342" s="7" t="s">
        <v>172</v>
      </c>
      <c r="H342" s="54">
        <v>2.0</v>
      </c>
      <c r="I342" s="54">
        <v>880.0</v>
      </c>
      <c r="J342" s="55" t="s">
        <v>175</v>
      </c>
      <c r="K342" t="str">
        <f>if(and(B342&gt;='Desc Stats'!$C$56,B342&lt;='Desc Stats'!$C$57),"Affordable",if(AND(B342&gt;='Desc Stats'!$C$58,B342&lt;='Desc Stats'!$C$59),"Luxury","None"))</f>
        <v>None</v>
      </c>
    </row>
    <row r="343">
      <c r="A343" s="56" t="s">
        <v>164</v>
      </c>
      <c r="B343" s="54">
        <v>430000.0</v>
      </c>
      <c r="C343" s="7">
        <v>3.0</v>
      </c>
      <c r="D343" s="7">
        <v>2.0</v>
      </c>
      <c r="E343" s="7">
        <v>1.0</v>
      </c>
      <c r="F343" s="7" t="s">
        <v>24</v>
      </c>
      <c r="G343" s="7" t="s">
        <v>172</v>
      </c>
      <c r="H343" s="54">
        <v>2.0</v>
      </c>
      <c r="I343" s="54">
        <v>1150.0</v>
      </c>
      <c r="J343" s="55" t="s">
        <v>27</v>
      </c>
      <c r="K343" t="str">
        <f>if(and(B343&gt;='Desc Stats'!$C$56,B343&lt;='Desc Stats'!$C$57),"Affordable",if(AND(B343&gt;='Desc Stats'!$C$58,B343&lt;='Desc Stats'!$C$59),"Luxury","None"))</f>
        <v>None</v>
      </c>
    </row>
    <row r="344">
      <c r="A344" s="56" t="s">
        <v>164</v>
      </c>
      <c r="B344" s="54">
        <v>430000.0</v>
      </c>
      <c r="C344" s="7">
        <v>3.0</v>
      </c>
      <c r="D344" s="7">
        <v>2.0</v>
      </c>
      <c r="E344" s="7">
        <v>1.0</v>
      </c>
      <c r="F344" s="7" t="s">
        <v>24</v>
      </c>
      <c r="G344" s="7" t="s">
        <v>172</v>
      </c>
      <c r="H344" s="54">
        <v>2.0</v>
      </c>
      <c r="I344" s="54">
        <v>1108.0</v>
      </c>
      <c r="J344" t="s">
        <v>27</v>
      </c>
      <c r="K344" t="str">
        <f>if(and(B344&gt;='Desc Stats'!$C$56,B344&lt;='Desc Stats'!$C$57),"Affordable",if(AND(B344&gt;='Desc Stats'!$C$58,B344&lt;='Desc Stats'!$C$59),"Luxury","None"))</f>
        <v>None</v>
      </c>
    </row>
    <row r="345">
      <c r="A345" s="56" t="s">
        <v>164</v>
      </c>
      <c r="B345" s="54">
        <v>430000.0</v>
      </c>
      <c r="C345" s="7">
        <v>2.0</v>
      </c>
      <c r="D345" s="7">
        <v>2.0</v>
      </c>
      <c r="E345" s="7">
        <v>1.0</v>
      </c>
      <c r="F345" s="7" t="s">
        <v>24</v>
      </c>
      <c r="G345" s="7" t="s">
        <v>172</v>
      </c>
      <c r="H345" s="54">
        <v>2.0</v>
      </c>
      <c r="I345" s="54">
        <v>1100.0</v>
      </c>
      <c r="J345" s="55" t="s">
        <v>27</v>
      </c>
      <c r="K345" t="str">
        <f>if(and(B345&gt;='Desc Stats'!$C$56,B345&lt;='Desc Stats'!$C$57),"Affordable",if(AND(B345&gt;='Desc Stats'!$C$58,B345&lt;='Desc Stats'!$C$59),"Luxury","None"))</f>
        <v>None</v>
      </c>
    </row>
    <row r="346">
      <c r="A346" s="56" t="s">
        <v>125</v>
      </c>
      <c r="B346" s="54">
        <v>431000.0</v>
      </c>
      <c r="C346" s="7">
        <v>3.0</v>
      </c>
      <c r="D346" s="7">
        <v>2.0</v>
      </c>
      <c r="E346" s="7">
        <v>2.0</v>
      </c>
      <c r="F346" s="7" t="s">
        <v>36</v>
      </c>
      <c r="G346" s="7" t="s">
        <v>172</v>
      </c>
      <c r="H346" s="54">
        <v>2.0</v>
      </c>
      <c r="I346" s="54">
        <v>819.0</v>
      </c>
      <c r="J346" s="55" t="s">
        <v>27</v>
      </c>
      <c r="K346" t="str">
        <f>if(and(B346&gt;='Desc Stats'!$C$56,B346&lt;='Desc Stats'!$C$57),"Affordable",if(AND(B346&gt;='Desc Stats'!$C$58,B346&lt;='Desc Stats'!$C$59),"Luxury","None"))</f>
        <v>None</v>
      </c>
    </row>
    <row r="347">
      <c r="A347" s="56" t="s">
        <v>157</v>
      </c>
      <c r="B347" s="54">
        <v>432000.0</v>
      </c>
      <c r="C347" s="7">
        <v>3.0</v>
      </c>
      <c r="D347" s="7">
        <v>2.0</v>
      </c>
      <c r="E347" s="7">
        <v>1.0</v>
      </c>
      <c r="F347" s="7" t="s">
        <v>24</v>
      </c>
      <c r="G347" s="7" t="s">
        <v>172</v>
      </c>
      <c r="H347" s="54">
        <v>2.0</v>
      </c>
      <c r="I347" s="54">
        <v>1090.0</v>
      </c>
      <c r="J347" s="55" t="s">
        <v>25</v>
      </c>
      <c r="K347" t="str">
        <f>if(and(B347&gt;='Desc Stats'!$C$56,B347&lt;='Desc Stats'!$C$57),"Affordable",if(AND(B347&gt;='Desc Stats'!$C$58,B347&lt;='Desc Stats'!$C$59),"Luxury","None"))</f>
        <v>None</v>
      </c>
    </row>
    <row r="348">
      <c r="A348" s="56" t="s">
        <v>121</v>
      </c>
      <c r="B348" s="54">
        <v>435000.0</v>
      </c>
      <c r="C348" s="7">
        <v>1.0</v>
      </c>
      <c r="D348" s="7">
        <v>1.0</v>
      </c>
      <c r="E348" s="7">
        <v>1.0</v>
      </c>
      <c r="F348" s="7" t="s">
        <v>36</v>
      </c>
      <c r="G348" s="7" t="s">
        <v>172</v>
      </c>
      <c r="H348" s="54">
        <v>2.0</v>
      </c>
      <c r="I348" s="54">
        <v>613.0</v>
      </c>
      <c r="J348" s="55" t="s">
        <v>25</v>
      </c>
      <c r="K348" t="str">
        <f>if(and(B348&gt;='Desc Stats'!$C$56,B348&lt;='Desc Stats'!$C$57),"Affordable",if(AND(B348&gt;='Desc Stats'!$C$58,B348&lt;='Desc Stats'!$C$59),"Luxury","None"))</f>
        <v>None</v>
      </c>
    </row>
    <row r="349">
      <c r="A349" s="56" t="s">
        <v>128</v>
      </c>
      <c r="B349" s="54">
        <v>435000.0</v>
      </c>
      <c r="C349" s="7">
        <v>3.0</v>
      </c>
      <c r="D349" s="7">
        <v>2.0</v>
      </c>
      <c r="E349" s="7">
        <v>2.0</v>
      </c>
      <c r="F349" s="7" t="s">
        <v>24</v>
      </c>
      <c r="G349" s="7" t="s">
        <v>172</v>
      </c>
      <c r="H349" s="54">
        <v>2.0</v>
      </c>
      <c r="I349" s="54">
        <v>1405.0</v>
      </c>
      <c r="J349" s="55" t="s">
        <v>27</v>
      </c>
      <c r="K349" t="str">
        <f>if(and(B349&gt;='Desc Stats'!$C$56,B349&lt;='Desc Stats'!$C$57),"Affordable",if(AND(B349&gt;='Desc Stats'!$C$58,B349&lt;='Desc Stats'!$C$59),"Luxury","None"))</f>
        <v>None</v>
      </c>
    </row>
    <row r="350">
      <c r="A350" s="56" t="s">
        <v>26</v>
      </c>
      <c r="B350" s="54">
        <v>435000.0</v>
      </c>
      <c r="C350" s="7">
        <v>4.0</v>
      </c>
      <c r="D350" s="7">
        <v>2.0</v>
      </c>
      <c r="E350" s="7">
        <v>1.0</v>
      </c>
      <c r="F350" s="7" t="s">
        <v>24</v>
      </c>
      <c r="G350" s="7" t="s">
        <v>172</v>
      </c>
      <c r="H350" s="54">
        <v>2.0</v>
      </c>
      <c r="I350" s="54">
        <v>1050.0</v>
      </c>
      <c r="J350" t="s">
        <v>27</v>
      </c>
      <c r="K350" t="str">
        <f>if(and(B350&gt;='Desc Stats'!$C$56,B350&lt;='Desc Stats'!$C$57),"Affordable",if(AND(B350&gt;='Desc Stats'!$C$58,B350&lt;='Desc Stats'!$C$59),"Luxury","None"))</f>
        <v>None</v>
      </c>
    </row>
    <row r="351">
      <c r="A351" s="56" t="s">
        <v>133</v>
      </c>
      <c r="B351" s="54">
        <v>435000.0</v>
      </c>
      <c r="C351" s="7">
        <v>3.0</v>
      </c>
      <c r="D351" s="7">
        <v>2.0</v>
      </c>
      <c r="E351" s="7">
        <v>1.0</v>
      </c>
      <c r="F351" s="7" t="s">
        <v>36</v>
      </c>
      <c r="G351" s="7" t="s">
        <v>172</v>
      </c>
      <c r="H351" s="54">
        <v>2.0</v>
      </c>
      <c r="I351" s="54">
        <v>950.0</v>
      </c>
      <c r="J351" s="55" t="s">
        <v>27</v>
      </c>
      <c r="K351" t="str">
        <f>if(and(B351&gt;='Desc Stats'!$C$56,B351&lt;='Desc Stats'!$C$57),"Affordable",if(AND(B351&gt;='Desc Stats'!$C$58,B351&lt;='Desc Stats'!$C$59),"Luxury","None"))</f>
        <v>None</v>
      </c>
    </row>
    <row r="352">
      <c r="A352" s="56" t="s">
        <v>156</v>
      </c>
      <c r="B352" s="54">
        <v>435000.0</v>
      </c>
      <c r="C352" s="7">
        <v>4.0</v>
      </c>
      <c r="D352" s="7">
        <v>2.0</v>
      </c>
      <c r="E352" s="7">
        <v>3.0</v>
      </c>
      <c r="F352" s="7" t="s">
        <v>36</v>
      </c>
      <c r="G352" s="7" t="s">
        <v>172</v>
      </c>
      <c r="H352" s="54">
        <v>2.0</v>
      </c>
      <c r="I352" s="54">
        <v>918.0</v>
      </c>
      <c r="J352" s="55" t="s">
        <v>25</v>
      </c>
      <c r="K352" t="str">
        <f>if(and(B352&gt;='Desc Stats'!$C$56,B352&lt;='Desc Stats'!$C$57),"Affordable",if(AND(B352&gt;='Desc Stats'!$C$58,B352&lt;='Desc Stats'!$C$59),"Luxury","None"))</f>
        <v>None</v>
      </c>
    </row>
    <row r="353">
      <c r="A353" s="56" t="s">
        <v>156</v>
      </c>
      <c r="B353" s="54">
        <v>435000.0</v>
      </c>
      <c r="C353" s="7">
        <v>3.0</v>
      </c>
      <c r="D353" s="7">
        <v>2.0</v>
      </c>
      <c r="E353" s="7">
        <v>2.0</v>
      </c>
      <c r="F353" s="7" t="s">
        <v>36</v>
      </c>
      <c r="G353" s="7" t="s">
        <v>172</v>
      </c>
      <c r="H353" s="54">
        <v>2.0</v>
      </c>
      <c r="I353" s="54">
        <v>845.0</v>
      </c>
      <c r="J353" s="55" t="s">
        <v>27</v>
      </c>
      <c r="K353" t="str">
        <f>if(and(B353&gt;='Desc Stats'!$C$56,B353&lt;='Desc Stats'!$C$57),"Affordable",if(AND(B353&gt;='Desc Stats'!$C$58,B353&lt;='Desc Stats'!$C$59),"Luxury","None"))</f>
        <v>None</v>
      </c>
    </row>
    <row r="354">
      <c r="A354" s="56" t="s">
        <v>160</v>
      </c>
      <c r="B354" s="54">
        <v>437400.0</v>
      </c>
      <c r="C354" s="7">
        <v>3.0</v>
      </c>
      <c r="D354" s="7">
        <v>2.0</v>
      </c>
      <c r="E354" s="7">
        <v>2.0</v>
      </c>
      <c r="F354" s="7" t="s">
        <v>36</v>
      </c>
      <c r="G354" s="7" t="s">
        <v>172</v>
      </c>
      <c r="H354" s="54">
        <v>2.0</v>
      </c>
      <c r="I354" s="54">
        <v>945.0</v>
      </c>
      <c r="J354" s="55" t="s">
        <v>27</v>
      </c>
      <c r="K354" t="str">
        <f>if(and(B354&gt;='Desc Stats'!$C$56,B354&lt;='Desc Stats'!$C$57),"Affordable",if(AND(B354&gt;='Desc Stats'!$C$58,B354&lt;='Desc Stats'!$C$59),"Luxury","None"))</f>
        <v>None</v>
      </c>
    </row>
    <row r="355">
      <c r="A355" s="56" t="s">
        <v>26</v>
      </c>
      <c r="B355" s="54">
        <v>438000.0</v>
      </c>
      <c r="C355" s="7">
        <v>3.0</v>
      </c>
      <c r="D355" s="7">
        <v>2.0</v>
      </c>
      <c r="E355" s="7">
        <v>4.0</v>
      </c>
      <c r="F355" s="7" t="s">
        <v>171</v>
      </c>
      <c r="G355" s="7" t="s">
        <v>172</v>
      </c>
      <c r="H355" s="54">
        <v>2.0</v>
      </c>
      <c r="I355" s="54">
        <v>1018.0</v>
      </c>
      <c r="J355" s="55" t="s">
        <v>27</v>
      </c>
      <c r="K355" t="str">
        <f>if(and(B355&gt;='Desc Stats'!$C$56,B355&lt;='Desc Stats'!$C$57),"Affordable",if(AND(B355&gt;='Desc Stats'!$C$58,B355&lt;='Desc Stats'!$C$59),"Luxury","None"))</f>
        <v>None</v>
      </c>
    </row>
    <row r="356">
      <c r="A356" s="56" t="s">
        <v>129</v>
      </c>
      <c r="B356" s="54">
        <v>438000.0</v>
      </c>
      <c r="C356" s="7">
        <v>3.0</v>
      </c>
      <c r="D356" s="7">
        <v>2.0</v>
      </c>
      <c r="E356" s="7">
        <v>2.0</v>
      </c>
      <c r="F356" s="7" t="s">
        <v>24</v>
      </c>
      <c r="G356" s="7" t="s">
        <v>179</v>
      </c>
      <c r="H356" s="54">
        <v>1.0</v>
      </c>
      <c r="I356" s="54">
        <v>1034.0</v>
      </c>
      <c r="J356" t="s">
        <v>27</v>
      </c>
      <c r="K356" t="str">
        <f>if(and(B356&gt;='Desc Stats'!$C$56,B356&lt;='Desc Stats'!$C$57),"Affordable",if(AND(B356&gt;='Desc Stats'!$C$58,B356&lt;='Desc Stats'!$C$59),"Luxury","None"))</f>
        <v>None</v>
      </c>
    </row>
    <row r="357">
      <c r="A357" s="56" t="s">
        <v>145</v>
      </c>
      <c r="B357" s="54">
        <v>439000.0</v>
      </c>
      <c r="C357" s="7">
        <v>4.0</v>
      </c>
      <c r="D357" s="7">
        <v>2.0</v>
      </c>
      <c r="E357" s="7">
        <v>3.0</v>
      </c>
      <c r="F357" s="7" t="s">
        <v>24</v>
      </c>
      <c r="G357" s="7" t="s">
        <v>172</v>
      </c>
      <c r="H357" s="54">
        <v>2.0</v>
      </c>
      <c r="I357" s="54">
        <v>1065.0</v>
      </c>
      <c r="J357" s="55" t="s">
        <v>175</v>
      </c>
      <c r="K357" t="str">
        <f>if(and(B357&gt;='Desc Stats'!$C$56,B357&lt;='Desc Stats'!$C$57),"Affordable",if(AND(B357&gt;='Desc Stats'!$C$58,B357&lt;='Desc Stats'!$C$59),"Luxury","None"))</f>
        <v>None</v>
      </c>
    </row>
    <row r="358">
      <c r="A358" s="56" t="s">
        <v>164</v>
      </c>
      <c r="B358" s="54">
        <v>439000.0</v>
      </c>
      <c r="C358" s="7">
        <v>2.0</v>
      </c>
      <c r="D358" s="7">
        <v>2.0</v>
      </c>
      <c r="E358" s="7">
        <v>1.0</v>
      </c>
      <c r="F358" s="7" t="s">
        <v>36</v>
      </c>
      <c r="G358" s="7" t="s">
        <v>172</v>
      </c>
      <c r="H358" s="54">
        <v>2.0</v>
      </c>
      <c r="I358" s="54">
        <v>725.0</v>
      </c>
      <c r="J358" s="55" t="s">
        <v>27</v>
      </c>
      <c r="K358" t="str">
        <f>if(and(B358&gt;='Desc Stats'!$C$56,B358&lt;='Desc Stats'!$C$57),"Affordable",if(AND(B358&gt;='Desc Stats'!$C$58,B358&lt;='Desc Stats'!$C$59),"Luxury","None"))</f>
        <v>None</v>
      </c>
    </row>
    <row r="359">
      <c r="A359" s="56" t="s">
        <v>125</v>
      </c>
      <c r="B359" s="54">
        <v>440000.0</v>
      </c>
      <c r="C359" s="7">
        <v>3.0</v>
      </c>
      <c r="D359" s="7">
        <v>2.0</v>
      </c>
      <c r="E359" s="7">
        <v>2.0</v>
      </c>
      <c r="F359" s="7" t="s">
        <v>180</v>
      </c>
      <c r="G359" s="7" t="s">
        <v>179</v>
      </c>
      <c r="H359" s="54">
        <v>1.0</v>
      </c>
      <c r="I359" s="54">
        <v>1470.0</v>
      </c>
      <c r="J359" s="55" t="s">
        <v>27</v>
      </c>
      <c r="K359" t="str">
        <f>if(and(B359&gt;='Desc Stats'!$C$56,B359&lt;='Desc Stats'!$C$57),"Affordable",if(AND(B359&gt;='Desc Stats'!$C$58,B359&lt;='Desc Stats'!$C$59),"Luxury","None"))</f>
        <v>None</v>
      </c>
    </row>
    <row r="360">
      <c r="A360" s="56" t="s">
        <v>141</v>
      </c>
      <c r="B360" s="54">
        <v>440000.0</v>
      </c>
      <c r="C360" s="7">
        <v>2.0</v>
      </c>
      <c r="D360" s="7">
        <v>1.0</v>
      </c>
      <c r="E360" s="7">
        <v>1.0</v>
      </c>
      <c r="F360" s="7" t="s">
        <v>24</v>
      </c>
      <c r="G360" s="7" t="s">
        <v>172</v>
      </c>
      <c r="H360" s="54">
        <v>2.0</v>
      </c>
      <c r="I360" s="54">
        <v>698.0</v>
      </c>
      <c r="J360" t="s">
        <v>27</v>
      </c>
      <c r="K360" t="str">
        <f>if(and(B360&gt;='Desc Stats'!$C$56,B360&lt;='Desc Stats'!$C$57),"Affordable",if(AND(B360&gt;='Desc Stats'!$C$58,B360&lt;='Desc Stats'!$C$59),"Luxury","None"))</f>
        <v>None</v>
      </c>
    </row>
    <row r="361">
      <c r="A361" s="56" t="s">
        <v>145</v>
      </c>
      <c r="B361" s="54">
        <v>440000.0</v>
      </c>
      <c r="C361" s="7">
        <v>4.0</v>
      </c>
      <c r="D361" s="7">
        <v>2.0</v>
      </c>
      <c r="E361" s="7">
        <v>2.0</v>
      </c>
      <c r="F361" s="7" t="s">
        <v>24</v>
      </c>
      <c r="G361" s="7" t="s">
        <v>172</v>
      </c>
      <c r="H361" s="54">
        <v>2.0</v>
      </c>
      <c r="I361" s="54">
        <v>1065.0</v>
      </c>
      <c r="J361" s="55" t="s">
        <v>27</v>
      </c>
      <c r="K361" t="str">
        <f>if(and(B361&gt;='Desc Stats'!$C$56,B361&lt;='Desc Stats'!$C$57),"Affordable",if(AND(B361&gt;='Desc Stats'!$C$58,B361&lt;='Desc Stats'!$C$59),"Luxury","None"))</f>
        <v>None</v>
      </c>
    </row>
    <row r="362">
      <c r="A362" s="56" t="s">
        <v>152</v>
      </c>
      <c r="B362" s="54">
        <v>440000.0</v>
      </c>
      <c r="C362" s="7">
        <v>2.0</v>
      </c>
      <c r="D362" s="7">
        <v>1.0</v>
      </c>
      <c r="E362" s="7">
        <v>1.0</v>
      </c>
      <c r="F362" s="7" t="s">
        <v>36</v>
      </c>
      <c r="G362" s="7" t="s">
        <v>172</v>
      </c>
      <c r="H362" s="54">
        <v>2.0</v>
      </c>
      <c r="I362" s="54">
        <v>650.0</v>
      </c>
      <c r="J362" s="55" t="s">
        <v>27</v>
      </c>
      <c r="K362" t="str">
        <f>if(and(B362&gt;='Desc Stats'!$C$56,B362&lt;='Desc Stats'!$C$57),"Affordable",if(AND(B362&gt;='Desc Stats'!$C$58,B362&lt;='Desc Stats'!$C$59),"Luxury","None"))</f>
        <v>None</v>
      </c>
    </row>
    <row r="363">
      <c r="A363" s="56" t="s">
        <v>156</v>
      </c>
      <c r="B363" s="54">
        <v>440000.0</v>
      </c>
      <c r="C363" s="7">
        <v>4.0</v>
      </c>
      <c r="D363" s="7">
        <v>2.0</v>
      </c>
      <c r="E363" s="7">
        <v>2.0</v>
      </c>
      <c r="F363" s="7" t="s">
        <v>24</v>
      </c>
      <c r="G363" s="7" t="s">
        <v>172</v>
      </c>
      <c r="H363" s="54">
        <v>2.0</v>
      </c>
      <c r="I363" s="54">
        <v>1272.0</v>
      </c>
      <c r="J363" s="55" t="s">
        <v>27</v>
      </c>
      <c r="K363" t="str">
        <f>if(and(B363&gt;='Desc Stats'!$C$56,B363&lt;='Desc Stats'!$C$57),"Affordable",if(AND(B363&gt;='Desc Stats'!$C$58,B363&lt;='Desc Stats'!$C$59),"Luxury","None"))</f>
        <v>None</v>
      </c>
    </row>
    <row r="364">
      <c r="A364" s="56" t="s">
        <v>160</v>
      </c>
      <c r="B364" s="54">
        <v>440000.0</v>
      </c>
      <c r="C364" s="7">
        <v>1.0</v>
      </c>
      <c r="D364" s="7">
        <v>1.0</v>
      </c>
      <c r="E364" s="7">
        <v>2.0</v>
      </c>
      <c r="F364" s="7" t="s">
        <v>24</v>
      </c>
      <c r="G364" s="7" t="s">
        <v>172</v>
      </c>
      <c r="H364" s="54">
        <v>2.0</v>
      </c>
      <c r="I364" s="54">
        <v>680.0</v>
      </c>
      <c r="J364" s="55" t="s">
        <v>27</v>
      </c>
      <c r="K364" t="str">
        <f>if(and(B364&gt;='Desc Stats'!$C$56,B364&lt;='Desc Stats'!$C$57),"Affordable",if(AND(B364&gt;='Desc Stats'!$C$58,B364&lt;='Desc Stats'!$C$59),"Luxury","None"))</f>
        <v>None</v>
      </c>
    </row>
    <row r="365">
      <c r="A365" s="56" t="s">
        <v>164</v>
      </c>
      <c r="B365" s="54">
        <v>440000.0</v>
      </c>
      <c r="C365" s="7">
        <v>4.0</v>
      </c>
      <c r="D365" s="7">
        <v>3.0</v>
      </c>
      <c r="E365" s="7">
        <v>2.0</v>
      </c>
      <c r="F365" s="7" t="s">
        <v>24</v>
      </c>
      <c r="G365" s="7" t="s">
        <v>172</v>
      </c>
      <c r="H365" s="54">
        <v>2.0</v>
      </c>
      <c r="I365" s="54">
        <v>1267.0</v>
      </c>
      <c r="J365" t="s">
        <v>27</v>
      </c>
      <c r="K365" t="str">
        <f>if(and(B365&gt;='Desc Stats'!$C$56,B365&lt;='Desc Stats'!$C$57),"Affordable",if(AND(B365&gt;='Desc Stats'!$C$58,B365&lt;='Desc Stats'!$C$59),"Luxury","None"))</f>
        <v>None</v>
      </c>
    </row>
    <row r="366">
      <c r="A366" s="56" t="s">
        <v>164</v>
      </c>
      <c r="B366" s="54">
        <v>440000.0</v>
      </c>
      <c r="C366" s="7">
        <v>4.0</v>
      </c>
      <c r="D366" s="7">
        <v>3.0</v>
      </c>
      <c r="E366" s="7">
        <v>2.0</v>
      </c>
      <c r="F366" s="7" t="s">
        <v>24</v>
      </c>
      <c r="G366" s="7" t="s">
        <v>172</v>
      </c>
      <c r="H366" s="54">
        <v>2.0</v>
      </c>
      <c r="I366" s="54">
        <v>1267.0</v>
      </c>
      <c r="J366" t="s">
        <v>27</v>
      </c>
      <c r="K366" t="str">
        <f>if(and(B366&gt;='Desc Stats'!$C$56,B366&lt;='Desc Stats'!$C$57),"Affordable",if(AND(B366&gt;='Desc Stats'!$C$58,B366&lt;='Desc Stats'!$C$59),"Luxury","None"))</f>
        <v>None</v>
      </c>
    </row>
    <row r="367">
      <c r="A367" s="56" t="s">
        <v>164</v>
      </c>
      <c r="B367" s="54">
        <v>440000.0</v>
      </c>
      <c r="C367" s="7">
        <v>3.0</v>
      </c>
      <c r="D367" s="7">
        <v>2.0</v>
      </c>
      <c r="E367" s="7">
        <v>2.0</v>
      </c>
      <c r="F367" s="7" t="s">
        <v>24</v>
      </c>
      <c r="G367" s="7" t="s">
        <v>172</v>
      </c>
      <c r="H367" s="54">
        <v>2.0</v>
      </c>
      <c r="I367" s="54">
        <v>1150.0</v>
      </c>
      <c r="J367" s="55" t="s">
        <v>27</v>
      </c>
      <c r="K367" t="str">
        <f>if(and(B367&gt;='Desc Stats'!$C$56,B367&lt;='Desc Stats'!$C$57),"Affordable",if(AND(B367&gt;='Desc Stats'!$C$58,B367&lt;='Desc Stats'!$C$59),"Luxury","None"))</f>
        <v>None</v>
      </c>
    </row>
    <row r="368">
      <c r="A368" s="56" t="s">
        <v>164</v>
      </c>
      <c r="B368" s="54">
        <v>440000.0</v>
      </c>
      <c r="C368" s="7">
        <v>4.0</v>
      </c>
      <c r="D368" s="7">
        <v>3.0</v>
      </c>
      <c r="E368" s="7">
        <v>1.0</v>
      </c>
      <c r="F368" s="7" t="s">
        <v>24</v>
      </c>
      <c r="G368" s="7" t="s">
        <v>172</v>
      </c>
      <c r="H368" s="54">
        <v>2.0</v>
      </c>
      <c r="I368" s="54">
        <v>1267.0</v>
      </c>
      <c r="J368" t="s">
        <v>27</v>
      </c>
      <c r="K368" t="str">
        <f>if(and(B368&gt;='Desc Stats'!$C$56,B368&lt;='Desc Stats'!$C$57),"Affordable",if(AND(B368&gt;='Desc Stats'!$C$58,B368&lt;='Desc Stats'!$C$59),"Luxury","None"))</f>
        <v>None</v>
      </c>
    </row>
    <row r="369">
      <c r="A369" s="56" t="s">
        <v>125</v>
      </c>
      <c r="B369" s="54">
        <v>445000.0</v>
      </c>
      <c r="C369" s="7">
        <v>3.0</v>
      </c>
      <c r="D369" s="7">
        <v>2.0</v>
      </c>
      <c r="E369" s="7">
        <v>1.0</v>
      </c>
      <c r="F369" s="7" t="s">
        <v>24</v>
      </c>
      <c r="G369" s="7" t="s">
        <v>172</v>
      </c>
      <c r="H369" s="54">
        <v>2.0</v>
      </c>
      <c r="I369" s="54">
        <v>1018.0</v>
      </c>
      <c r="J369" s="55" t="s">
        <v>175</v>
      </c>
      <c r="K369" t="str">
        <f>if(and(B369&gt;='Desc Stats'!$C$56,B369&lt;='Desc Stats'!$C$57),"Affordable",if(AND(B369&gt;='Desc Stats'!$C$58,B369&lt;='Desc Stats'!$C$59),"Luxury","None"))</f>
        <v>None</v>
      </c>
    </row>
    <row r="370">
      <c r="A370" s="56" t="s">
        <v>142</v>
      </c>
      <c r="B370" s="54">
        <v>448000.0</v>
      </c>
      <c r="C370" s="7">
        <v>3.0</v>
      </c>
      <c r="D370" s="7">
        <v>2.0</v>
      </c>
      <c r="E370" s="7">
        <v>2.0</v>
      </c>
      <c r="F370" s="7" t="s">
        <v>36</v>
      </c>
      <c r="G370" s="7" t="s">
        <v>172</v>
      </c>
      <c r="H370" s="54">
        <v>2.0</v>
      </c>
      <c r="I370" s="54">
        <v>957.0</v>
      </c>
      <c r="J370" t="s">
        <v>175</v>
      </c>
      <c r="K370" t="str">
        <f>if(and(B370&gt;='Desc Stats'!$C$56,B370&lt;='Desc Stats'!$C$57),"Affordable",if(AND(B370&gt;='Desc Stats'!$C$58,B370&lt;='Desc Stats'!$C$59),"Luxury","None"))</f>
        <v>None</v>
      </c>
    </row>
    <row r="371">
      <c r="A371" s="56" t="s">
        <v>131</v>
      </c>
      <c r="B371" s="54">
        <v>448000.0</v>
      </c>
      <c r="C371" s="7">
        <v>3.0</v>
      </c>
      <c r="D371" s="7">
        <v>2.0</v>
      </c>
      <c r="E371" s="7">
        <v>2.0</v>
      </c>
      <c r="F371" s="7" t="s">
        <v>171</v>
      </c>
      <c r="G371" s="7" t="s">
        <v>172</v>
      </c>
      <c r="H371" s="54">
        <v>2.0</v>
      </c>
      <c r="I371" s="54">
        <v>1010.0</v>
      </c>
      <c r="J371" s="55" t="s">
        <v>27</v>
      </c>
      <c r="K371" t="str">
        <f>if(and(B371&gt;='Desc Stats'!$C$56,B371&lt;='Desc Stats'!$C$57),"Affordable",if(AND(B371&gt;='Desc Stats'!$C$58,B371&lt;='Desc Stats'!$C$59),"Luxury","None"))</f>
        <v>None</v>
      </c>
    </row>
    <row r="372">
      <c r="A372" s="56" t="s">
        <v>158</v>
      </c>
      <c r="B372" s="54">
        <v>448800.0</v>
      </c>
      <c r="C372" s="7">
        <v>3.0</v>
      </c>
      <c r="D372" s="7">
        <v>3.0</v>
      </c>
      <c r="E372" s="7">
        <v>2.0</v>
      </c>
      <c r="F372" s="7" t="s">
        <v>36</v>
      </c>
      <c r="G372" s="7" t="s">
        <v>172</v>
      </c>
      <c r="H372" s="54">
        <v>2.0</v>
      </c>
      <c r="I372" s="54">
        <v>1045.0</v>
      </c>
      <c r="J372" s="55" t="s">
        <v>27</v>
      </c>
      <c r="K372" t="str">
        <f>if(and(B372&gt;='Desc Stats'!$C$56,B372&lt;='Desc Stats'!$C$57),"Affordable",if(AND(B372&gt;='Desc Stats'!$C$58,B372&lt;='Desc Stats'!$C$59),"Luxury","None"))</f>
        <v>None</v>
      </c>
    </row>
    <row r="373">
      <c r="A373" s="56" t="s">
        <v>125</v>
      </c>
      <c r="B373" s="54">
        <v>449000.0</v>
      </c>
      <c r="C373" s="7">
        <v>3.0</v>
      </c>
      <c r="D373" s="7">
        <v>2.0</v>
      </c>
      <c r="E373" s="7">
        <v>2.0</v>
      </c>
      <c r="F373" s="7" t="s">
        <v>24</v>
      </c>
      <c r="G373" s="7" t="s">
        <v>172</v>
      </c>
      <c r="H373" s="54">
        <v>2.0</v>
      </c>
      <c r="I373" s="54">
        <v>1018.0</v>
      </c>
      <c r="J373" t="s">
        <v>27</v>
      </c>
      <c r="K373" t="str">
        <f>if(and(B373&gt;='Desc Stats'!$C$56,B373&lt;='Desc Stats'!$C$57),"Affordable",if(AND(B373&gt;='Desc Stats'!$C$58,B373&lt;='Desc Stats'!$C$59),"Luxury","None"))</f>
        <v>None</v>
      </c>
    </row>
    <row r="374">
      <c r="A374" s="56" t="s">
        <v>128</v>
      </c>
      <c r="B374" s="54">
        <v>450000.0</v>
      </c>
      <c r="C374" s="7">
        <v>3.0</v>
      </c>
      <c r="D374" s="7">
        <v>2.0</v>
      </c>
      <c r="E374" s="7">
        <v>1.0</v>
      </c>
      <c r="F374" s="7" t="s">
        <v>24</v>
      </c>
      <c r="G374" s="7" t="s">
        <v>172</v>
      </c>
      <c r="H374" s="54">
        <v>2.0</v>
      </c>
      <c r="I374" s="54">
        <v>1405.0</v>
      </c>
      <c r="J374" s="55" t="s">
        <v>27</v>
      </c>
      <c r="K374" t="str">
        <f>if(and(B374&gt;='Desc Stats'!$C$56,B374&lt;='Desc Stats'!$C$57),"Affordable",if(AND(B374&gt;='Desc Stats'!$C$58,B374&lt;='Desc Stats'!$C$59),"Luxury","None"))</f>
        <v>None</v>
      </c>
    </row>
    <row r="375">
      <c r="A375" s="56" t="s">
        <v>26</v>
      </c>
      <c r="B375" s="54">
        <v>450000.0</v>
      </c>
      <c r="C375" s="7">
        <v>3.0</v>
      </c>
      <c r="D375" s="7">
        <v>2.0</v>
      </c>
      <c r="E375" s="7">
        <v>2.0</v>
      </c>
      <c r="F375" s="7" t="s">
        <v>24</v>
      </c>
      <c r="G375" s="7" t="s">
        <v>172</v>
      </c>
      <c r="H375" s="54">
        <v>2.0</v>
      </c>
      <c r="I375" s="54">
        <v>1224.0</v>
      </c>
      <c r="J375" s="55" t="s">
        <v>25</v>
      </c>
      <c r="K375" t="str">
        <f>if(and(B375&gt;='Desc Stats'!$C$56,B375&lt;='Desc Stats'!$C$57),"Affordable",if(AND(B375&gt;='Desc Stats'!$C$58,B375&lt;='Desc Stats'!$C$59),"Luxury","None"))</f>
        <v>None</v>
      </c>
    </row>
    <row r="376">
      <c r="A376" s="56" t="s">
        <v>26</v>
      </c>
      <c r="B376" s="54">
        <v>450000.0</v>
      </c>
      <c r="C376" s="7">
        <v>3.0</v>
      </c>
      <c r="D376" s="7">
        <v>2.0</v>
      </c>
      <c r="E376" s="7">
        <v>2.0</v>
      </c>
      <c r="F376" s="7" t="s">
        <v>24</v>
      </c>
      <c r="G376" s="7" t="s">
        <v>172</v>
      </c>
      <c r="H376" s="54">
        <v>2.0</v>
      </c>
      <c r="I376" s="54">
        <v>1080.0</v>
      </c>
      <c r="J376" s="55" t="s">
        <v>27</v>
      </c>
      <c r="K376" t="str">
        <f>if(and(B376&gt;='Desc Stats'!$C$56,B376&lt;='Desc Stats'!$C$57),"Affordable",if(AND(B376&gt;='Desc Stats'!$C$58,B376&lt;='Desc Stats'!$C$59),"Luxury","None"))</f>
        <v>None</v>
      </c>
    </row>
    <row r="377">
      <c r="A377" s="56" t="s">
        <v>26</v>
      </c>
      <c r="B377" s="54">
        <v>450000.0</v>
      </c>
      <c r="C377" s="7">
        <v>3.0</v>
      </c>
      <c r="D377" s="7">
        <v>2.0</v>
      </c>
      <c r="E377" s="7">
        <v>1.0</v>
      </c>
      <c r="F377" s="7" t="s">
        <v>24</v>
      </c>
      <c r="G377" s="7" t="s">
        <v>179</v>
      </c>
      <c r="H377" s="54">
        <v>1.0</v>
      </c>
      <c r="I377" s="54">
        <v>1222.0</v>
      </c>
      <c r="J377" s="55" t="s">
        <v>25</v>
      </c>
      <c r="K377" t="str">
        <f>if(and(B377&gt;='Desc Stats'!$C$56,B377&lt;='Desc Stats'!$C$57),"Affordable",if(AND(B377&gt;='Desc Stats'!$C$58,B377&lt;='Desc Stats'!$C$59),"Luxury","None"))</f>
        <v>None</v>
      </c>
    </row>
    <row r="378">
      <c r="A378" s="56" t="s">
        <v>125</v>
      </c>
      <c r="B378" s="54">
        <v>450000.0</v>
      </c>
      <c r="C378" s="7">
        <v>4.0</v>
      </c>
      <c r="D378" s="7">
        <v>2.0</v>
      </c>
      <c r="E378" s="7">
        <v>2.0</v>
      </c>
      <c r="F378" s="7" t="s">
        <v>24</v>
      </c>
      <c r="G378" s="7" t="s">
        <v>172</v>
      </c>
      <c r="H378" s="54">
        <v>2.0</v>
      </c>
      <c r="I378" s="54">
        <v>1000.0</v>
      </c>
      <c r="J378" s="55" t="s">
        <v>27</v>
      </c>
      <c r="K378" t="str">
        <f>if(and(B378&gt;='Desc Stats'!$C$56,B378&lt;='Desc Stats'!$C$57),"Affordable",if(AND(B378&gt;='Desc Stats'!$C$58,B378&lt;='Desc Stats'!$C$59),"Luxury","None"))</f>
        <v>None</v>
      </c>
    </row>
    <row r="379">
      <c r="A379" s="56" t="s">
        <v>125</v>
      </c>
      <c r="B379" s="54">
        <v>450000.0</v>
      </c>
      <c r="C379" s="7">
        <v>4.0</v>
      </c>
      <c r="D379" s="7">
        <v>2.0</v>
      </c>
      <c r="E379" s="7">
        <v>2.0</v>
      </c>
      <c r="F379" s="7" t="s">
        <v>24</v>
      </c>
      <c r="G379" s="7" t="s">
        <v>172</v>
      </c>
      <c r="H379" s="54">
        <v>2.0</v>
      </c>
      <c r="I379" s="54">
        <v>1000.0</v>
      </c>
      <c r="J379" s="55" t="s">
        <v>27</v>
      </c>
      <c r="K379" t="str">
        <f>if(and(B379&gt;='Desc Stats'!$C$56,B379&lt;='Desc Stats'!$C$57),"Affordable",if(AND(B379&gt;='Desc Stats'!$C$58,B379&lt;='Desc Stats'!$C$59),"Luxury","None"))</f>
        <v>None</v>
      </c>
    </row>
    <row r="380">
      <c r="A380" s="56" t="s">
        <v>125</v>
      </c>
      <c r="B380" s="54">
        <v>450000.0</v>
      </c>
      <c r="C380" s="7">
        <v>3.0</v>
      </c>
      <c r="D380" s="7">
        <v>2.0</v>
      </c>
      <c r="E380" s="7">
        <v>2.0</v>
      </c>
      <c r="F380" s="7" t="s">
        <v>24</v>
      </c>
      <c r="G380" s="7" t="s">
        <v>172</v>
      </c>
      <c r="H380" s="54">
        <v>2.0</v>
      </c>
      <c r="I380" s="54">
        <v>1018.0</v>
      </c>
      <c r="J380" s="55" t="s">
        <v>175</v>
      </c>
      <c r="K380" t="str">
        <f>if(and(B380&gt;='Desc Stats'!$C$56,B380&lt;='Desc Stats'!$C$57),"Affordable",if(AND(B380&gt;='Desc Stats'!$C$58,B380&lt;='Desc Stats'!$C$59),"Luxury","None"))</f>
        <v>None</v>
      </c>
    </row>
    <row r="381">
      <c r="A381" s="56" t="s">
        <v>125</v>
      </c>
      <c r="B381" s="54">
        <v>450000.0</v>
      </c>
      <c r="C381" s="7">
        <v>3.0</v>
      </c>
      <c r="D381" s="7">
        <v>2.0</v>
      </c>
      <c r="E381" s="7">
        <v>2.0</v>
      </c>
      <c r="F381" s="7" t="s">
        <v>24</v>
      </c>
      <c r="G381" s="7" t="s">
        <v>172</v>
      </c>
      <c r="H381" s="54">
        <v>2.0</v>
      </c>
      <c r="I381" s="54">
        <v>1000.0</v>
      </c>
      <c r="J381" t="s">
        <v>27</v>
      </c>
      <c r="K381" t="str">
        <f>if(and(B381&gt;='Desc Stats'!$C$56,B381&lt;='Desc Stats'!$C$57),"Affordable",if(AND(B381&gt;='Desc Stats'!$C$58,B381&lt;='Desc Stats'!$C$59),"Luxury","None"))</f>
        <v>None</v>
      </c>
    </row>
    <row r="382">
      <c r="A382" s="56" t="s">
        <v>125</v>
      </c>
      <c r="B382" s="54">
        <v>450000.0</v>
      </c>
      <c r="C382" s="7">
        <v>3.0</v>
      </c>
      <c r="D382" s="7">
        <v>2.0</v>
      </c>
      <c r="E382" s="7">
        <v>2.0</v>
      </c>
      <c r="F382" s="7" t="s">
        <v>181</v>
      </c>
      <c r="G382" s="7" t="s">
        <v>179</v>
      </c>
      <c r="H382" s="54">
        <v>1.0</v>
      </c>
      <c r="I382" s="54">
        <v>990.0</v>
      </c>
      <c r="J382" s="55" t="s">
        <v>27</v>
      </c>
      <c r="K382" t="str">
        <f>if(and(B382&gt;='Desc Stats'!$C$56,B382&lt;='Desc Stats'!$C$57),"Affordable",if(AND(B382&gt;='Desc Stats'!$C$58,B382&lt;='Desc Stats'!$C$59),"Luxury","None"))</f>
        <v>None</v>
      </c>
    </row>
    <row r="383">
      <c r="A383" s="56" t="s">
        <v>127</v>
      </c>
      <c r="B383" s="54">
        <v>450000.0</v>
      </c>
      <c r="C383" s="7">
        <v>3.0</v>
      </c>
      <c r="D383" s="7">
        <v>2.0</v>
      </c>
      <c r="E383" s="7">
        <v>2.0</v>
      </c>
      <c r="F383" s="7" t="s">
        <v>24</v>
      </c>
      <c r="G383" s="7" t="s">
        <v>172</v>
      </c>
      <c r="H383" s="54">
        <v>2.0</v>
      </c>
      <c r="I383" s="54">
        <v>1100.0</v>
      </c>
      <c r="J383" s="55" t="s">
        <v>27</v>
      </c>
      <c r="K383" t="str">
        <f>if(and(B383&gt;='Desc Stats'!$C$56,B383&lt;='Desc Stats'!$C$57),"Affordable",if(AND(B383&gt;='Desc Stats'!$C$58,B383&lt;='Desc Stats'!$C$59),"Luxury","None"))</f>
        <v>None</v>
      </c>
    </row>
    <row r="384">
      <c r="A384" s="56" t="s">
        <v>127</v>
      </c>
      <c r="B384" s="54">
        <v>450000.0</v>
      </c>
      <c r="C384" s="7">
        <v>3.0</v>
      </c>
      <c r="D384" s="7">
        <v>2.0</v>
      </c>
      <c r="E384" s="7">
        <v>2.0</v>
      </c>
      <c r="F384" s="7" t="s">
        <v>24</v>
      </c>
      <c r="G384" s="7" t="s">
        <v>172</v>
      </c>
      <c r="H384" s="54">
        <v>2.0</v>
      </c>
      <c r="I384" s="54">
        <v>1100.0</v>
      </c>
      <c r="J384" s="55" t="s">
        <v>27</v>
      </c>
      <c r="K384" t="str">
        <f>if(and(B384&gt;='Desc Stats'!$C$56,B384&lt;='Desc Stats'!$C$57),"Affordable",if(AND(B384&gt;='Desc Stats'!$C$58,B384&lt;='Desc Stats'!$C$59),"Luxury","None"))</f>
        <v>None</v>
      </c>
    </row>
    <row r="385">
      <c r="A385" s="56" t="s">
        <v>127</v>
      </c>
      <c r="B385" s="54">
        <v>450000.0</v>
      </c>
      <c r="C385" s="7">
        <v>3.0</v>
      </c>
      <c r="D385" s="7">
        <v>2.0</v>
      </c>
      <c r="E385" s="7">
        <v>1.0</v>
      </c>
      <c r="F385" s="7" t="s">
        <v>24</v>
      </c>
      <c r="G385" s="7" t="s">
        <v>172</v>
      </c>
      <c r="H385" s="54">
        <v>2.0</v>
      </c>
      <c r="I385" s="54">
        <v>1100.0</v>
      </c>
      <c r="J385" s="55" t="s">
        <v>27</v>
      </c>
      <c r="K385" t="str">
        <f>if(and(B385&gt;='Desc Stats'!$C$56,B385&lt;='Desc Stats'!$C$57),"Affordable",if(AND(B385&gt;='Desc Stats'!$C$58,B385&lt;='Desc Stats'!$C$59),"Luxury","None"))</f>
        <v>None</v>
      </c>
    </row>
    <row r="386">
      <c r="A386" s="56" t="s">
        <v>141</v>
      </c>
      <c r="B386" s="54">
        <v>450000.0</v>
      </c>
      <c r="C386" s="7">
        <v>4.0</v>
      </c>
      <c r="D386" s="7">
        <v>2.0</v>
      </c>
      <c r="E386" s="7">
        <v>1.0</v>
      </c>
      <c r="F386" s="7" t="s">
        <v>180</v>
      </c>
      <c r="G386" s="7" t="s">
        <v>179</v>
      </c>
      <c r="H386" s="54">
        <v>1.0</v>
      </c>
      <c r="I386" s="54">
        <v>1280.0</v>
      </c>
      <c r="J386" s="55" t="s">
        <v>27</v>
      </c>
      <c r="K386" t="str">
        <f>if(and(B386&gt;='Desc Stats'!$C$56,B386&lt;='Desc Stats'!$C$57),"Affordable",if(AND(B386&gt;='Desc Stats'!$C$58,B386&lt;='Desc Stats'!$C$59),"Luxury","None"))</f>
        <v>None</v>
      </c>
    </row>
    <row r="387">
      <c r="A387" s="56" t="s">
        <v>133</v>
      </c>
      <c r="B387" s="54">
        <v>450000.0</v>
      </c>
      <c r="C387" s="7">
        <v>3.0</v>
      </c>
      <c r="D387" s="7">
        <v>2.0</v>
      </c>
      <c r="E387" s="7">
        <v>6.0</v>
      </c>
      <c r="F387" s="7" t="s">
        <v>24</v>
      </c>
      <c r="G387" s="7" t="s">
        <v>172</v>
      </c>
      <c r="H387" s="54">
        <v>2.0</v>
      </c>
      <c r="I387" s="54">
        <v>1336.0</v>
      </c>
      <c r="J387" s="55" t="s">
        <v>27</v>
      </c>
      <c r="K387" t="str">
        <f>if(and(B387&gt;='Desc Stats'!$C$56,B387&lt;='Desc Stats'!$C$57),"Affordable",if(AND(B387&gt;='Desc Stats'!$C$58,B387&lt;='Desc Stats'!$C$59),"Luxury","None"))</f>
        <v>None</v>
      </c>
    </row>
    <row r="388">
      <c r="A388" s="56" t="s">
        <v>133</v>
      </c>
      <c r="B388" s="54">
        <v>450000.0</v>
      </c>
      <c r="C388" s="7">
        <v>4.0</v>
      </c>
      <c r="D388" s="7">
        <v>2.0</v>
      </c>
      <c r="E388" s="7">
        <v>3.0</v>
      </c>
      <c r="F388" s="7" t="s">
        <v>24</v>
      </c>
      <c r="G388" s="7" t="s">
        <v>172</v>
      </c>
      <c r="H388" s="54">
        <v>2.0</v>
      </c>
      <c r="I388" s="54">
        <v>1201.0</v>
      </c>
      <c r="J388" s="55" t="s">
        <v>25</v>
      </c>
      <c r="K388" t="str">
        <f>if(and(B388&gt;='Desc Stats'!$C$56,B388&lt;='Desc Stats'!$C$57),"Affordable",if(AND(B388&gt;='Desc Stats'!$C$58,B388&lt;='Desc Stats'!$C$59),"Luxury","None"))</f>
        <v>None</v>
      </c>
    </row>
    <row r="389">
      <c r="A389" s="56" t="s">
        <v>133</v>
      </c>
      <c r="B389" s="54">
        <v>450000.0</v>
      </c>
      <c r="C389" s="7">
        <v>3.0</v>
      </c>
      <c r="D389" s="7">
        <v>2.0</v>
      </c>
      <c r="E389" s="7">
        <v>1.0</v>
      </c>
      <c r="F389" s="7" t="s">
        <v>36</v>
      </c>
      <c r="G389" s="7" t="s">
        <v>172</v>
      </c>
      <c r="H389" s="54">
        <v>2.0</v>
      </c>
      <c r="I389" s="54">
        <v>950.0</v>
      </c>
      <c r="J389" s="55" t="s">
        <v>27</v>
      </c>
      <c r="K389" t="str">
        <f>if(and(B389&gt;='Desc Stats'!$C$56,B389&lt;='Desc Stats'!$C$57),"Affordable",if(AND(B389&gt;='Desc Stats'!$C$58,B389&lt;='Desc Stats'!$C$59),"Luxury","None"))</f>
        <v>None</v>
      </c>
    </row>
    <row r="390">
      <c r="A390" s="56" t="s">
        <v>142</v>
      </c>
      <c r="B390" s="54">
        <v>450000.0</v>
      </c>
      <c r="C390" s="7">
        <v>3.0</v>
      </c>
      <c r="D390" s="7">
        <v>2.0</v>
      </c>
      <c r="E390" s="7">
        <v>3.0</v>
      </c>
      <c r="F390" s="7" t="s">
        <v>24</v>
      </c>
      <c r="G390" s="7" t="s">
        <v>172</v>
      </c>
      <c r="H390" s="54">
        <v>2.0</v>
      </c>
      <c r="I390" s="54">
        <v>1050.0</v>
      </c>
      <c r="J390" s="55" t="s">
        <v>25</v>
      </c>
      <c r="K390" t="str">
        <f>if(and(B390&gt;='Desc Stats'!$C$56,B390&lt;='Desc Stats'!$C$57),"Affordable",if(AND(B390&gt;='Desc Stats'!$C$58,B390&lt;='Desc Stats'!$C$59),"Luxury","None"))</f>
        <v>None</v>
      </c>
    </row>
    <row r="391">
      <c r="A391" s="56" t="s">
        <v>142</v>
      </c>
      <c r="B391" s="54">
        <v>450000.0</v>
      </c>
      <c r="C391" s="7">
        <v>3.0</v>
      </c>
      <c r="D391" s="7">
        <v>2.0</v>
      </c>
      <c r="E391" s="7">
        <v>3.0</v>
      </c>
      <c r="F391" s="7" t="s">
        <v>36</v>
      </c>
      <c r="G391" s="7" t="s">
        <v>172</v>
      </c>
      <c r="H391" s="54">
        <v>2.0</v>
      </c>
      <c r="I391" s="54">
        <v>957.0</v>
      </c>
      <c r="J391" t="s">
        <v>27</v>
      </c>
      <c r="K391" t="str">
        <f>if(and(B391&gt;='Desc Stats'!$C$56,B391&lt;='Desc Stats'!$C$57),"Affordable",if(AND(B391&gt;='Desc Stats'!$C$58,B391&lt;='Desc Stats'!$C$59),"Luxury","None"))</f>
        <v>None</v>
      </c>
    </row>
    <row r="392">
      <c r="A392" s="56" t="s">
        <v>142</v>
      </c>
      <c r="B392" s="54">
        <v>450000.0</v>
      </c>
      <c r="C392" s="7">
        <v>3.0</v>
      </c>
      <c r="D392" s="7">
        <v>3.0</v>
      </c>
      <c r="E392" s="7">
        <v>2.0</v>
      </c>
      <c r="F392" s="7" t="s">
        <v>36</v>
      </c>
      <c r="G392" s="7" t="s">
        <v>172</v>
      </c>
      <c r="H392" s="54">
        <v>2.0</v>
      </c>
      <c r="I392" s="54">
        <v>957.0</v>
      </c>
      <c r="J392" t="s">
        <v>27</v>
      </c>
      <c r="K392" t="str">
        <f>if(and(B392&gt;='Desc Stats'!$C$56,B392&lt;='Desc Stats'!$C$57),"Affordable",if(AND(B392&gt;='Desc Stats'!$C$58,B392&lt;='Desc Stats'!$C$59),"Luxury","None"))</f>
        <v>None</v>
      </c>
    </row>
    <row r="393">
      <c r="A393" s="56" t="s">
        <v>142</v>
      </c>
      <c r="B393" s="54">
        <v>450000.0</v>
      </c>
      <c r="C393" s="7">
        <v>3.0</v>
      </c>
      <c r="D393" s="7">
        <v>2.0</v>
      </c>
      <c r="E393" s="7">
        <v>2.0</v>
      </c>
      <c r="F393" s="7" t="s">
        <v>24</v>
      </c>
      <c r="G393" s="7" t="s">
        <v>172</v>
      </c>
      <c r="H393" s="54">
        <v>2.0</v>
      </c>
      <c r="I393" s="54">
        <v>1100.0</v>
      </c>
      <c r="J393" s="55" t="s">
        <v>27</v>
      </c>
      <c r="K393" t="str">
        <f>if(and(B393&gt;='Desc Stats'!$C$56,B393&lt;='Desc Stats'!$C$57),"Affordable",if(AND(B393&gt;='Desc Stats'!$C$58,B393&lt;='Desc Stats'!$C$59),"Luxury","None"))</f>
        <v>None</v>
      </c>
    </row>
    <row r="394">
      <c r="A394" s="56" t="s">
        <v>142</v>
      </c>
      <c r="B394" s="54">
        <v>450000.0</v>
      </c>
      <c r="C394" s="7">
        <v>3.0</v>
      </c>
      <c r="D394" s="7">
        <v>2.0</v>
      </c>
      <c r="E394" s="7">
        <v>2.0</v>
      </c>
      <c r="F394" s="7" t="s">
        <v>36</v>
      </c>
      <c r="G394" s="7" t="s">
        <v>172</v>
      </c>
      <c r="H394" s="54">
        <v>2.0</v>
      </c>
      <c r="I394" s="54">
        <v>957.0</v>
      </c>
      <c r="J394" t="s">
        <v>27</v>
      </c>
      <c r="K394" t="str">
        <f>if(and(B394&gt;='Desc Stats'!$C$56,B394&lt;='Desc Stats'!$C$57),"Affordable",if(AND(B394&gt;='Desc Stats'!$C$58,B394&lt;='Desc Stats'!$C$59),"Luxury","None"))</f>
        <v>None</v>
      </c>
    </row>
    <row r="395">
      <c r="A395" s="56" t="s">
        <v>131</v>
      </c>
      <c r="B395" s="54">
        <v>450000.0</v>
      </c>
      <c r="C395" s="7">
        <v>3.0</v>
      </c>
      <c r="D395" s="7">
        <v>2.0</v>
      </c>
      <c r="E395" s="7">
        <v>2.0</v>
      </c>
      <c r="F395" s="7" t="s">
        <v>183</v>
      </c>
      <c r="G395" s="7" t="s">
        <v>179</v>
      </c>
      <c r="H395" s="54">
        <v>1.0</v>
      </c>
      <c r="I395" s="54">
        <v>1430.0</v>
      </c>
      <c r="J395" s="55" t="s">
        <v>27</v>
      </c>
      <c r="K395" t="str">
        <f>if(and(B395&gt;='Desc Stats'!$C$56,B395&lt;='Desc Stats'!$C$57),"Affordable",if(AND(B395&gt;='Desc Stats'!$C$58,B395&lt;='Desc Stats'!$C$59),"Luxury","None"))</f>
        <v>None</v>
      </c>
    </row>
    <row r="396">
      <c r="A396" s="56" t="s">
        <v>148</v>
      </c>
      <c r="B396" s="54">
        <v>450000.0</v>
      </c>
      <c r="C396" s="7">
        <v>3.0</v>
      </c>
      <c r="D396" s="7">
        <v>2.0</v>
      </c>
      <c r="E396" s="7">
        <v>2.0</v>
      </c>
      <c r="F396" s="7" t="s">
        <v>24</v>
      </c>
      <c r="G396" s="7" t="s">
        <v>172</v>
      </c>
      <c r="H396" s="54">
        <v>2.0</v>
      </c>
      <c r="I396" s="54">
        <v>1075.0</v>
      </c>
      <c r="J396" t="s">
        <v>27</v>
      </c>
      <c r="K396" t="str">
        <f>if(and(B396&gt;='Desc Stats'!$C$56,B396&lt;='Desc Stats'!$C$57),"Affordable",if(AND(B396&gt;='Desc Stats'!$C$58,B396&lt;='Desc Stats'!$C$59),"Luxury","None"))</f>
        <v>None</v>
      </c>
    </row>
    <row r="397">
      <c r="A397" s="56" t="s">
        <v>152</v>
      </c>
      <c r="B397" s="54">
        <v>450000.0</v>
      </c>
      <c r="C397" s="7">
        <v>3.0</v>
      </c>
      <c r="D397" s="7">
        <v>2.0</v>
      </c>
      <c r="E397" s="7">
        <v>1.0</v>
      </c>
      <c r="F397" s="7" t="s">
        <v>24</v>
      </c>
      <c r="G397" s="7" t="s">
        <v>172</v>
      </c>
      <c r="H397" s="54">
        <v>2.0</v>
      </c>
      <c r="I397" s="54">
        <v>1100.0</v>
      </c>
      <c r="J397" s="55" t="s">
        <v>25</v>
      </c>
      <c r="K397" t="str">
        <f>if(and(B397&gt;='Desc Stats'!$C$56,B397&lt;='Desc Stats'!$C$57),"Affordable",if(AND(B397&gt;='Desc Stats'!$C$58,B397&lt;='Desc Stats'!$C$59),"Luxury","None"))</f>
        <v>None</v>
      </c>
    </row>
    <row r="398">
      <c r="A398" s="56" t="s">
        <v>176</v>
      </c>
      <c r="B398" s="54">
        <v>450000.0</v>
      </c>
      <c r="C398" s="7">
        <v>3.0</v>
      </c>
      <c r="D398" s="7">
        <v>2.0</v>
      </c>
      <c r="E398" s="7">
        <v>2.0</v>
      </c>
      <c r="F398" s="7" t="s">
        <v>36</v>
      </c>
      <c r="G398" s="7" t="s">
        <v>172</v>
      </c>
      <c r="H398" s="54">
        <v>2.0</v>
      </c>
      <c r="I398" s="54">
        <v>1000.0</v>
      </c>
      <c r="J398" t="s">
        <v>25</v>
      </c>
      <c r="K398" t="str">
        <f>if(and(B398&gt;='Desc Stats'!$C$56,B398&lt;='Desc Stats'!$C$57),"Affordable",if(AND(B398&gt;='Desc Stats'!$C$58,B398&lt;='Desc Stats'!$C$59),"Luxury","None"))</f>
        <v>None</v>
      </c>
    </row>
    <row r="399">
      <c r="A399" s="56" t="s">
        <v>156</v>
      </c>
      <c r="B399" s="54">
        <v>450000.0</v>
      </c>
      <c r="C399" s="7">
        <v>4.0</v>
      </c>
      <c r="D399" s="7">
        <v>2.0</v>
      </c>
      <c r="E399" s="7">
        <v>2.0</v>
      </c>
      <c r="F399" s="7" t="s">
        <v>24</v>
      </c>
      <c r="G399" s="7" t="s">
        <v>172</v>
      </c>
      <c r="H399" s="54">
        <v>2.0</v>
      </c>
      <c r="I399" s="54">
        <v>1272.0</v>
      </c>
      <c r="J399" t="s">
        <v>27</v>
      </c>
      <c r="K399" t="str">
        <f>if(and(B399&gt;='Desc Stats'!$C$56,B399&lt;='Desc Stats'!$C$57),"Affordable",if(AND(B399&gt;='Desc Stats'!$C$58,B399&lt;='Desc Stats'!$C$59),"Luxury","None"))</f>
        <v>None</v>
      </c>
    </row>
    <row r="400">
      <c r="A400" s="56" t="s">
        <v>156</v>
      </c>
      <c r="B400" s="54">
        <v>450000.0</v>
      </c>
      <c r="C400" s="7">
        <v>3.0</v>
      </c>
      <c r="D400" s="7">
        <v>2.0</v>
      </c>
      <c r="E400" s="7">
        <v>2.0</v>
      </c>
      <c r="F400" s="7" t="s">
        <v>36</v>
      </c>
      <c r="G400" s="7" t="s">
        <v>172</v>
      </c>
      <c r="H400" s="54">
        <v>2.0</v>
      </c>
      <c r="I400" s="54">
        <v>842.0</v>
      </c>
      <c r="J400" s="55" t="s">
        <v>175</v>
      </c>
      <c r="K400" t="str">
        <f>if(and(B400&gt;='Desc Stats'!$C$56,B400&lt;='Desc Stats'!$C$57),"Affordable",if(AND(B400&gt;='Desc Stats'!$C$58,B400&lt;='Desc Stats'!$C$59),"Luxury","None"))</f>
        <v>None</v>
      </c>
    </row>
    <row r="401">
      <c r="A401" s="56" t="s">
        <v>156</v>
      </c>
      <c r="B401" s="54">
        <v>450000.0</v>
      </c>
      <c r="C401" s="7">
        <v>3.0</v>
      </c>
      <c r="D401" s="7">
        <v>2.0</v>
      </c>
      <c r="E401" s="7">
        <v>2.0</v>
      </c>
      <c r="F401" s="7" t="s">
        <v>38</v>
      </c>
      <c r="G401" s="7" t="s">
        <v>179</v>
      </c>
      <c r="H401" s="54">
        <v>1.0</v>
      </c>
      <c r="I401" s="54">
        <v>770.0</v>
      </c>
      <c r="J401" t="s">
        <v>27</v>
      </c>
      <c r="K401" t="str">
        <f>if(and(B401&gt;='Desc Stats'!$C$56,B401&lt;='Desc Stats'!$C$57),"Affordable",if(AND(B401&gt;='Desc Stats'!$C$58,B401&lt;='Desc Stats'!$C$59),"Luxury","None"))</f>
        <v>None</v>
      </c>
    </row>
    <row r="402">
      <c r="A402" s="56" t="s">
        <v>140</v>
      </c>
      <c r="B402" s="54">
        <v>450000.0</v>
      </c>
      <c r="C402" s="7">
        <v>1.0</v>
      </c>
      <c r="D402" s="7">
        <v>1.0</v>
      </c>
      <c r="E402" s="7">
        <v>2.0</v>
      </c>
      <c r="F402" s="7" t="s">
        <v>36</v>
      </c>
      <c r="G402" s="7" t="s">
        <v>172</v>
      </c>
      <c r="H402" s="54">
        <v>2.0</v>
      </c>
      <c r="I402" s="54">
        <v>595.0</v>
      </c>
      <c r="J402" t="s">
        <v>25</v>
      </c>
      <c r="K402" t="str">
        <f>if(and(B402&gt;='Desc Stats'!$C$56,B402&lt;='Desc Stats'!$C$57),"Affordable",if(AND(B402&gt;='Desc Stats'!$C$58,B402&lt;='Desc Stats'!$C$59),"Luxury","None"))</f>
        <v>None</v>
      </c>
    </row>
    <row r="403">
      <c r="A403" s="56" t="s">
        <v>158</v>
      </c>
      <c r="B403" s="54">
        <v>450000.0</v>
      </c>
      <c r="C403" s="7">
        <v>3.0</v>
      </c>
      <c r="D403" s="7">
        <v>3.0</v>
      </c>
      <c r="E403" s="7">
        <v>2.0</v>
      </c>
      <c r="F403" s="7" t="s">
        <v>24</v>
      </c>
      <c r="G403" s="7" t="s">
        <v>172</v>
      </c>
      <c r="H403" s="54">
        <v>2.0</v>
      </c>
      <c r="I403" s="54">
        <v>1042.0</v>
      </c>
      <c r="J403" s="55" t="s">
        <v>27</v>
      </c>
      <c r="K403" t="str">
        <f>if(and(B403&gt;='Desc Stats'!$C$56,B403&lt;='Desc Stats'!$C$57),"Affordable",if(AND(B403&gt;='Desc Stats'!$C$58,B403&lt;='Desc Stats'!$C$59),"Luxury","None"))</f>
        <v>None</v>
      </c>
    </row>
    <row r="404">
      <c r="A404" s="56" t="s">
        <v>158</v>
      </c>
      <c r="B404" s="54">
        <v>450000.0</v>
      </c>
      <c r="C404" s="7">
        <v>2.0</v>
      </c>
      <c r="D404" s="7">
        <v>2.0</v>
      </c>
      <c r="E404" s="7">
        <v>2.0</v>
      </c>
      <c r="F404" s="7" t="s">
        <v>24</v>
      </c>
      <c r="G404" s="7" t="s">
        <v>179</v>
      </c>
      <c r="H404" s="54">
        <v>1.0</v>
      </c>
      <c r="I404" s="54">
        <v>855.0</v>
      </c>
      <c r="J404" s="55" t="s">
        <v>175</v>
      </c>
      <c r="K404" t="str">
        <f>if(and(B404&gt;='Desc Stats'!$C$56,B404&lt;='Desc Stats'!$C$57),"Affordable",if(AND(B404&gt;='Desc Stats'!$C$58,B404&lt;='Desc Stats'!$C$59),"Luxury","None"))</f>
        <v>None</v>
      </c>
    </row>
    <row r="405">
      <c r="A405" s="56" t="s">
        <v>158</v>
      </c>
      <c r="B405" s="54">
        <v>450000.0</v>
      </c>
      <c r="C405" s="7">
        <v>2.0</v>
      </c>
      <c r="D405" s="7">
        <v>2.0</v>
      </c>
      <c r="E405" s="7">
        <v>1.0</v>
      </c>
      <c r="F405" s="7" t="s">
        <v>24</v>
      </c>
      <c r="G405" s="7" t="s">
        <v>172</v>
      </c>
      <c r="H405" s="54">
        <v>2.0</v>
      </c>
      <c r="I405" s="54">
        <v>855.0</v>
      </c>
      <c r="J405" s="55" t="s">
        <v>27</v>
      </c>
      <c r="K405" t="str">
        <f>if(and(B405&gt;='Desc Stats'!$C$56,B405&lt;='Desc Stats'!$C$57),"Affordable",if(AND(B405&gt;='Desc Stats'!$C$58,B405&lt;='Desc Stats'!$C$59),"Luxury","None"))</f>
        <v>None</v>
      </c>
    </row>
    <row r="406">
      <c r="A406" s="56" t="s">
        <v>164</v>
      </c>
      <c r="B406" s="54">
        <v>450000.0</v>
      </c>
      <c r="C406" s="7">
        <v>4.0</v>
      </c>
      <c r="D406" s="7">
        <v>3.0</v>
      </c>
      <c r="E406" s="7">
        <v>2.0</v>
      </c>
      <c r="F406" s="7" t="s">
        <v>24</v>
      </c>
      <c r="G406" s="7" t="s">
        <v>172</v>
      </c>
      <c r="H406" s="54">
        <v>2.0</v>
      </c>
      <c r="I406" s="54">
        <v>1267.0</v>
      </c>
      <c r="J406" s="55" t="s">
        <v>27</v>
      </c>
      <c r="K406" t="str">
        <f>if(and(B406&gt;='Desc Stats'!$C$56,B406&lt;='Desc Stats'!$C$57),"Affordable",if(AND(B406&gt;='Desc Stats'!$C$58,B406&lt;='Desc Stats'!$C$59),"Luxury","None"))</f>
        <v>None</v>
      </c>
    </row>
    <row r="407">
      <c r="A407" s="56" t="s">
        <v>164</v>
      </c>
      <c r="B407" s="54">
        <v>450000.0</v>
      </c>
      <c r="C407" s="7">
        <v>3.0</v>
      </c>
      <c r="D407" s="7">
        <v>2.0</v>
      </c>
      <c r="E407" s="7">
        <v>2.0</v>
      </c>
      <c r="F407" s="7" t="s">
        <v>24</v>
      </c>
      <c r="G407" s="7" t="s">
        <v>172</v>
      </c>
      <c r="H407" s="54">
        <v>2.0</v>
      </c>
      <c r="I407" s="54">
        <v>1267.0</v>
      </c>
      <c r="J407" s="55" t="s">
        <v>27</v>
      </c>
      <c r="K407" t="str">
        <f>if(and(B407&gt;='Desc Stats'!$C$56,B407&lt;='Desc Stats'!$C$57),"Affordable",if(AND(B407&gt;='Desc Stats'!$C$58,B407&lt;='Desc Stats'!$C$59),"Luxury","None"))</f>
        <v>None</v>
      </c>
    </row>
    <row r="408">
      <c r="A408" s="56" t="s">
        <v>164</v>
      </c>
      <c r="B408" s="54">
        <v>450000.0</v>
      </c>
      <c r="C408" s="7">
        <v>2.0</v>
      </c>
      <c r="D408" s="7">
        <v>2.0</v>
      </c>
      <c r="E408" s="7">
        <v>2.0</v>
      </c>
      <c r="F408" s="7" t="s">
        <v>36</v>
      </c>
      <c r="G408" s="7" t="s">
        <v>172</v>
      </c>
      <c r="H408" s="54">
        <v>2.0</v>
      </c>
      <c r="I408" s="54">
        <v>830.0</v>
      </c>
      <c r="J408" s="55" t="s">
        <v>27</v>
      </c>
      <c r="K408" t="str">
        <f>if(and(B408&gt;='Desc Stats'!$C$56,B408&lt;='Desc Stats'!$C$57),"Affordable",if(AND(B408&gt;='Desc Stats'!$C$58,B408&lt;='Desc Stats'!$C$59),"Luxury","None"))</f>
        <v>None</v>
      </c>
    </row>
    <row r="409">
      <c r="A409" s="56" t="s">
        <v>125</v>
      </c>
      <c r="B409" s="54">
        <v>450800.0</v>
      </c>
      <c r="C409" s="7">
        <v>3.0</v>
      </c>
      <c r="D409" s="7">
        <v>2.0</v>
      </c>
      <c r="E409" s="7">
        <v>2.0</v>
      </c>
      <c r="F409" s="7" t="s">
        <v>24</v>
      </c>
      <c r="G409" s="7" t="s">
        <v>172</v>
      </c>
      <c r="H409" s="54">
        <v>2.0</v>
      </c>
      <c r="I409" s="54">
        <v>850.0</v>
      </c>
      <c r="J409" t="s">
        <v>27</v>
      </c>
      <c r="K409" t="str">
        <f>if(and(B409&gt;='Desc Stats'!$C$56,B409&lt;='Desc Stats'!$C$57),"Affordable",if(AND(B409&gt;='Desc Stats'!$C$58,B409&lt;='Desc Stats'!$C$59),"Luxury","None"))</f>
        <v>None</v>
      </c>
    </row>
    <row r="410">
      <c r="A410" s="56" t="s">
        <v>26</v>
      </c>
      <c r="B410" s="54">
        <v>455000.0</v>
      </c>
      <c r="C410" s="7">
        <v>2.0</v>
      </c>
      <c r="D410" s="7">
        <v>2.0</v>
      </c>
      <c r="E410" s="7">
        <v>1.0</v>
      </c>
      <c r="F410" s="7" t="s">
        <v>171</v>
      </c>
      <c r="G410" s="7" t="s">
        <v>172</v>
      </c>
      <c r="H410" s="54">
        <v>2.0</v>
      </c>
      <c r="I410" s="54">
        <v>1015.0</v>
      </c>
      <c r="J410" s="55" t="s">
        <v>25</v>
      </c>
      <c r="K410" t="str">
        <f>if(and(B410&gt;='Desc Stats'!$C$56,B410&lt;='Desc Stats'!$C$57),"Affordable",if(AND(B410&gt;='Desc Stats'!$C$58,B410&lt;='Desc Stats'!$C$59),"Luxury","None"))</f>
        <v>None</v>
      </c>
    </row>
    <row r="411">
      <c r="A411" s="56" t="s">
        <v>156</v>
      </c>
      <c r="B411" s="54">
        <v>455000.0</v>
      </c>
      <c r="C411" s="7">
        <v>3.0</v>
      </c>
      <c r="D411" s="7">
        <v>2.0</v>
      </c>
      <c r="E411" s="7">
        <v>1.0</v>
      </c>
      <c r="F411" s="7" t="s">
        <v>24</v>
      </c>
      <c r="G411" s="7" t="s">
        <v>172</v>
      </c>
      <c r="H411" s="54">
        <v>2.0</v>
      </c>
      <c r="I411" s="54">
        <v>1272.0</v>
      </c>
      <c r="J411" s="55" t="s">
        <v>25</v>
      </c>
      <c r="K411" t="str">
        <f>if(and(B411&gt;='Desc Stats'!$C$56,B411&lt;='Desc Stats'!$C$57),"Affordable",if(AND(B411&gt;='Desc Stats'!$C$58,B411&lt;='Desc Stats'!$C$59),"Luxury","None"))</f>
        <v>None</v>
      </c>
    </row>
    <row r="412">
      <c r="A412" s="56" t="s">
        <v>125</v>
      </c>
      <c r="B412" s="54">
        <v>458000.0</v>
      </c>
      <c r="C412" s="7">
        <v>3.0</v>
      </c>
      <c r="D412" s="7">
        <v>2.0</v>
      </c>
      <c r="E412" s="7">
        <v>3.0</v>
      </c>
      <c r="F412" s="7" t="s">
        <v>36</v>
      </c>
      <c r="G412" s="7" t="s">
        <v>172</v>
      </c>
      <c r="H412" s="54">
        <v>2.0</v>
      </c>
      <c r="I412" s="54">
        <v>719.0</v>
      </c>
      <c r="J412" s="55" t="s">
        <v>175</v>
      </c>
      <c r="K412" t="str">
        <f>if(and(B412&gt;='Desc Stats'!$C$56,B412&lt;='Desc Stats'!$C$57),"Affordable",if(AND(B412&gt;='Desc Stats'!$C$58,B412&lt;='Desc Stats'!$C$59),"Luxury","None"))</f>
        <v>None</v>
      </c>
    </row>
    <row r="413">
      <c r="A413" s="56" t="s">
        <v>176</v>
      </c>
      <c r="B413" s="54">
        <v>458000.0</v>
      </c>
      <c r="C413" s="7">
        <v>3.0</v>
      </c>
      <c r="D413" s="7">
        <v>3.0</v>
      </c>
      <c r="E413" s="7">
        <v>6.0</v>
      </c>
      <c r="F413" s="7" t="s">
        <v>36</v>
      </c>
      <c r="G413" s="7" t="s">
        <v>172</v>
      </c>
      <c r="H413" s="54">
        <v>2.0</v>
      </c>
      <c r="I413" s="54">
        <v>1045.0</v>
      </c>
      <c r="J413" s="55" t="s">
        <v>25</v>
      </c>
      <c r="K413" t="str">
        <f>if(and(B413&gt;='Desc Stats'!$C$56,B413&lt;='Desc Stats'!$C$57),"Affordable",if(AND(B413&gt;='Desc Stats'!$C$58,B413&lt;='Desc Stats'!$C$59),"Luxury","None"))</f>
        <v>None</v>
      </c>
    </row>
    <row r="414">
      <c r="A414" s="56" t="s">
        <v>157</v>
      </c>
      <c r="B414" s="54">
        <v>458000.0</v>
      </c>
      <c r="C414" s="7">
        <v>3.0</v>
      </c>
      <c r="D414" s="7">
        <v>2.0</v>
      </c>
      <c r="E414" s="7">
        <v>2.0</v>
      </c>
      <c r="F414" s="7" t="s">
        <v>181</v>
      </c>
      <c r="G414" s="7" t="s">
        <v>179</v>
      </c>
      <c r="H414" s="54">
        <v>1.0</v>
      </c>
      <c r="I414" s="54">
        <v>770.0</v>
      </c>
      <c r="J414" s="55" t="s">
        <v>175</v>
      </c>
      <c r="K414" t="str">
        <f>if(and(B414&gt;='Desc Stats'!$C$56,B414&lt;='Desc Stats'!$C$57),"Affordable",if(AND(B414&gt;='Desc Stats'!$C$58,B414&lt;='Desc Stats'!$C$59),"Luxury","None"))</f>
        <v>None</v>
      </c>
    </row>
    <row r="415">
      <c r="A415" s="56" t="s">
        <v>121</v>
      </c>
      <c r="B415" s="54">
        <v>460000.0</v>
      </c>
      <c r="C415" s="7">
        <v>1.0</v>
      </c>
      <c r="D415" s="7">
        <v>1.0</v>
      </c>
      <c r="E415" s="7">
        <v>2.0</v>
      </c>
      <c r="F415" s="7" t="s">
        <v>36</v>
      </c>
      <c r="G415" s="7" t="s">
        <v>172</v>
      </c>
      <c r="H415" s="54">
        <v>2.0</v>
      </c>
      <c r="I415" s="54">
        <v>613.0</v>
      </c>
      <c r="J415" s="55" t="s">
        <v>175</v>
      </c>
      <c r="K415" t="str">
        <f>if(and(B415&gt;='Desc Stats'!$C$56,B415&lt;='Desc Stats'!$C$57),"Affordable",if(AND(B415&gt;='Desc Stats'!$C$58,B415&lt;='Desc Stats'!$C$59),"Luxury","None"))</f>
        <v>None</v>
      </c>
    </row>
    <row r="416">
      <c r="A416" s="56" t="s">
        <v>125</v>
      </c>
      <c r="B416" s="54">
        <v>460000.0</v>
      </c>
      <c r="C416" s="7">
        <v>3.0</v>
      </c>
      <c r="D416" s="7">
        <v>2.0</v>
      </c>
      <c r="E416" s="7">
        <v>5.0</v>
      </c>
      <c r="F416" s="7" t="s">
        <v>24</v>
      </c>
      <c r="G416" s="7" t="s">
        <v>172</v>
      </c>
      <c r="H416" s="54">
        <v>2.0</v>
      </c>
      <c r="I416" s="54">
        <v>926.0</v>
      </c>
      <c r="J416" s="55" t="s">
        <v>27</v>
      </c>
      <c r="K416" t="str">
        <f>if(and(B416&gt;='Desc Stats'!$C$56,B416&lt;='Desc Stats'!$C$57),"Affordable",if(AND(B416&gt;='Desc Stats'!$C$58,B416&lt;='Desc Stats'!$C$59),"Luxury","None"))</f>
        <v>None</v>
      </c>
    </row>
    <row r="417">
      <c r="A417" s="56" t="s">
        <v>125</v>
      </c>
      <c r="B417" s="54">
        <v>460000.0</v>
      </c>
      <c r="C417" s="7">
        <v>3.0</v>
      </c>
      <c r="D417" s="7">
        <v>2.0</v>
      </c>
      <c r="E417" s="7">
        <v>4.0</v>
      </c>
      <c r="F417" s="7" t="s">
        <v>24</v>
      </c>
      <c r="G417" s="7" t="s">
        <v>172</v>
      </c>
      <c r="H417" s="54">
        <v>2.0</v>
      </c>
      <c r="I417" s="54">
        <v>912.0</v>
      </c>
      <c r="J417" s="55" t="s">
        <v>25</v>
      </c>
      <c r="K417" t="str">
        <f>if(and(B417&gt;='Desc Stats'!$C$56,B417&lt;='Desc Stats'!$C$57),"Affordable",if(AND(B417&gt;='Desc Stats'!$C$58,B417&lt;='Desc Stats'!$C$59),"Luxury","None"))</f>
        <v>None</v>
      </c>
    </row>
    <row r="418">
      <c r="A418" s="56" t="s">
        <v>133</v>
      </c>
      <c r="B418" s="54">
        <v>460000.0</v>
      </c>
      <c r="C418" s="7">
        <v>3.0</v>
      </c>
      <c r="D418" s="7">
        <v>2.0</v>
      </c>
      <c r="E418" s="7">
        <v>2.0</v>
      </c>
      <c r="F418" s="7" t="s">
        <v>36</v>
      </c>
      <c r="G418" s="7" t="s">
        <v>172</v>
      </c>
      <c r="H418" s="54">
        <v>2.0</v>
      </c>
      <c r="I418" s="54">
        <v>950.0</v>
      </c>
      <c r="J418" s="55" t="s">
        <v>25</v>
      </c>
      <c r="K418" t="str">
        <f>if(and(B418&gt;='Desc Stats'!$C$56,B418&lt;='Desc Stats'!$C$57),"Affordable",if(AND(B418&gt;='Desc Stats'!$C$58,B418&lt;='Desc Stats'!$C$59),"Luxury","None"))</f>
        <v>None</v>
      </c>
    </row>
    <row r="419">
      <c r="A419" s="56" t="s">
        <v>133</v>
      </c>
      <c r="B419" s="54">
        <v>460000.0</v>
      </c>
      <c r="C419" s="7">
        <v>3.0</v>
      </c>
      <c r="D419" s="7">
        <v>2.0</v>
      </c>
      <c r="E419" s="7">
        <v>1.0</v>
      </c>
      <c r="F419" s="7" t="s">
        <v>24</v>
      </c>
      <c r="G419" s="7" t="s">
        <v>172</v>
      </c>
      <c r="H419" s="54">
        <v>2.0</v>
      </c>
      <c r="I419" s="54">
        <v>1044.0</v>
      </c>
      <c r="J419" s="55" t="s">
        <v>27</v>
      </c>
      <c r="K419" t="str">
        <f>if(and(B419&gt;='Desc Stats'!$C$56,B419&lt;='Desc Stats'!$C$57),"Affordable",if(AND(B419&gt;='Desc Stats'!$C$58,B419&lt;='Desc Stats'!$C$59),"Luxury","None"))</f>
        <v>None</v>
      </c>
    </row>
    <row r="420">
      <c r="A420" s="56" t="s">
        <v>142</v>
      </c>
      <c r="B420" s="54">
        <v>460000.0</v>
      </c>
      <c r="C420" s="7">
        <v>3.0</v>
      </c>
      <c r="D420" s="7">
        <v>2.0</v>
      </c>
      <c r="E420" s="7">
        <v>1.0</v>
      </c>
      <c r="F420" s="7" t="s">
        <v>24</v>
      </c>
      <c r="G420" s="7" t="s">
        <v>172</v>
      </c>
      <c r="H420" s="54">
        <v>2.0</v>
      </c>
      <c r="I420" s="54">
        <v>1050.0</v>
      </c>
      <c r="J420" s="55" t="s">
        <v>27</v>
      </c>
      <c r="K420" t="str">
        <f>if(and(B420&gt;='Desc Stats'!$C$56,B420&lt;='Desc Stats'!$C$57),"Affordable",if(AND(B420&gt;='Desc Stats'!$C$58,B420&lt;='Desc Stats'!$C$59),"Luxury","None"))</f>
        <v>None</v>
      </c>
    </row>
    <row r="421">
      <c r="A421" s="56" t="s">
        <v>148</v>
      </c>
      <c r="B421" s="54">
        <v>460000.0</v>
      </c>
      <c r="C421" s="7">
        <v>3.0</v>
      </c>
      <c r="D421" s="7">
        <v>2.0</v>
      </c>
      <c r="E421" s="7">
        <v>2.0</v>
      </c>
      <c r="F421" s="7" t="s">
        <v>36</v>
      </c>
      <c r="G421" s="7" t="s">
        <v>172</v>
      </c>
      <c r="H421" s="54">
        <v>2.0</v>
      </c>
      <c r="I421" s="54">
        <v>935.0</v>
      </c>
      <c r="J421" s="55" t="s">
        <v>25</v>
      </c>
      <c r="K421" t="str">
        <f>if(and(B421&gt;='Desc Stats'!$C$56,B421&lt;='Desc Stats'!$C$57),"Affordable",if(AND(B421&gt;='Desc Stats'!$C$58,B421&lt;='Desc Stats'!$C$59),"Luxury","None"))</f>
        <v>None</v>
      </c>
    </row>
    <row r="422">
      <c r="A422" s="56" t="s">
        <v>156</v>
      </c>
      <c r="B422" s="54">
        <v>460000.0</v>
      </c>
      <c r="C422" s="7">
        <v>4.0</v>
      </c>
      <c r="D422" s="7">
        <v>2.0</v>
      </c>
      <c r="E422" s="7">
        <v>4.0</v>
      </c>
      <c r="F422" s="7" t="s">
        <v>24</v>
      </c>
      <c r="G422" s="7" t="s">
        <v>172</v>
      </c>
      <c r="H422" s="54">
        <v>2.0</v>
      </c>
      <c r="I422" s="54">
        <v>1333.0</v>
      </c>
      <c r="J422" s="55" t="s">
        <v>175</v>
      </c>
      <c r="K422" t="str">
        <f>if(and(B422&gt;='Desc Stats'!$C$56,B422&lt;='Desc Stats'!$C$57),"Affordable",if(AND(B422&gt;='Desc Stats'!$C$58,B422&lt;='Desc Stats'!$C$59),"Luxury","None"))</f>
        <v>None</v>
      </c>
    </row>
    <row r="423">
      <c r="A423" s="56" t="s">
        <v>156</v>
      </c>
      <c r="B423" s="54">
        <v>460000.0</v>
      </c>
      <c r="C423" s="7">
        <v>3.0</v>
      </c>
      <c r="D423" s="7">
        <v>2.0</v>
      </c>
      <c r="E423" s="7">
        <v>1.0</v>
      </c>
      <c r="F423" s="7" t="s">
        <v>24</v>
      </c>
      <c r="G423" s="7" t="s">
        <v>172</v>
      </c>
      <c r="H423" s="54">
        <v>2.0</v>
      </c>
      <c r="I423" s="54">
        <v>999.0</v>
      </c>
      <c r="J423" s="55" t="s">
        <v>27</v>
      </c>
      <c r="K423" t="str">
        <f>if(and(B423&gt;='Desc Stats'!$C$56,B423&lt;='Desc Stats'!$C$57),"Affordable",if(AND(B423&gt;='Desc Stats'!$C$58,B423&lt;='Desc Stats'!$C$59),"Luxury","None"))</f>
        <v>None</v>
      </c>
    </row>
    <row r="424">
      <c r="A424" s="56" t="s">
        <v>158</v>
      </c>
      <c r="B424" s="54">
        <v>460000.0</v>
      </c>
      <c r="C424" s="7">
        <v>1.0</v>
      </c>
      <c r="D424" s="7">
        <v>1.0</v>
      </c>
      <c r="E424" s="7">
        <v>2.0</v>
      </c>
      <c r="F424" s="7" t="s">
        <v>36</v>
      </c>
      <c r="G424" s="7" t="s">
        <v>172</v>
      </c>
      <c r="H424" s="54">
        <v>2.0</v>
      </c>
      <c r="I424" s="54">
        <v>750.0</v>
      </c>
      <c r="J424" s="55" t="s">
        <v>27</v>
      </c>
      <c r="K424" t="str">
        <f>if(and(B424&gt;='Desc Stats'!$C$56,B424&lt;='Desc Stats'!$C$57),"Affordable",if(AND(B424&gt;='Desc Stats'!$C$58,B424&lt;='Desc Stats'!$C$59),"Luxury","None"))</f>
        <v>None</v>
      </c>
    </row>
    <row r="425">
      <c r="A425" s="56" t="s">
        <v>160</v>
      </c>
      <c r="B425" s="54">
        <v>460000.0</v>
      </c>
      <c r="C425" s="7">
        <v>1.0</v>
      </c>
      <c r="D425" s="7">
        <v>1.0</v>
      </c>
      <c r="E425" s="7">
        <v>2.0</v>
      </c>
      <c r="F425" s="7" t="s">
        <v>36</v>
      </c>
      <c r="G425" s="7" t="s">
        <v>179</v>
      </c>
      <c r="H425" s="54">
        <v>1.0</v>
      </c>
      <c r="I425" s="54">
        <v>578.0</v>
      </c>
      <c r="J425" s="55" t="s">
        <v>27</v>
      </c>
      <c r="K425" t="str">
        <f>if(and(B425&gt;='Desc Stats'!$C$56,B425&lt;='Desc Stats'!$C$57),"Affordable",if(AND(B425&gt;='Desc Stats'!$C$58,B425&lt;='Desc Stats'!$C$59),"Luxury","None"))</f>
        <v>None</v>
      </c>
    </row>
    <row r="426">
      <c r="A426" s="56" t="s">
        <v>162</v>
      </c>
      <c r="B426" s="54">
        <v>460000.0</v>
      </c>
      <c r="C426" s="7">
        <v>3.0</v>
      </c>
      <c r="D426" s="7">
        <v>2.0</v>
      </c>
      <c r="E426" s="7">
        <v>4.0</v>
      </c>
      <c r="F426" s="7" t="s">
        <v>24</v>
      </c>
      <c r="G426" s="7" t="s">
        <v>172</v>
      </c>
      <c r="H426" s="54">
        <v>2.0</v>
      </c>
      <c r="I426" s="54">
        <v>1200.0</v>
      </c>
      <c r="J426" s="55" t="s">
        <v>27</v>
      </c>
      <c r="K426" t="str">
        <f>if(and(B426&gt;='Desc Stats'!$C$56,B426&lt;='Desc Stats'!$C$57),"Affordable",if(AND(B426&gt;='Desc Stats'!$C$58,B426&lt;='Desc Stats'!$C$59),"Luxury","None"))</f>
        <v>None</v>
      </c>
    </row>
    <row r="427">
      <c r="A427" s="56" t="s">
        <v>164</v>
      </c>
      <c r="B427" s="54">
        <v>460000.0</v>
      </c>
      <c r="C427" s="7">
        <v>3.0</v>
      </c>
      <c r="D427" s="7">
        <v>2.0</v>
      </c>
      <c r="E427" s="7">
        <v>1.0</v>
      </c>
      <c r="F427" s="7" t="s">
        <v>24</v>
      </c>
      <c r="G427" s="7" t="s">
        <v>172</v>
      </c>
      <c r="H427" s="54">
        <v>2.0</v>
      </c>
      <c r="I427" s="54">
        <v>1267.0</v>
      </c>
      <c r="J427" s="55" t="s">
        <v>27</v>
      </c>
      <c r="K427" t="str">
        <f>if(and(B427&gt;='Desc Stats'!$C$56,B427&lt;='Desc Stats'!$C$57),"Affordable",if(AND(B427&gt;='Desc Stats'!$C$58,B427&lt;='Desc Stats'!$C$59),"Luxury","None"))</f>
        <v>None</v>
      </c>
    </row>
    <row r="428">
      <c r="A428" s="56" t="s">
        <v>125</v>
      </c>
      <c r="B428" s="54">
        <v>465000.0</v>
      </c>
      <c r="C428" s="7">
        <v>4.0</v>
      </c>
      <c r="D428" s="7">
        <v>2.0</v>
      </c>
      <c r="E428" s="7">
        <v>2.0</v>
      </c>
      <c r="F428" s="7" t="s">
        <v>24</v>
      </c>
      <c r="G428" s="7" t="s">
        <v>172</v>
      </c>
      <c r="H428" s="54">
        <v>2.0</v>
      </c>
      <c r="I428" s="54">
        <v>1142.0</v>
      </c>
      <c r="J428" s="55" t="s">
        <v>175</v>
      </c>
      <c r="K428" t="str">
        <f>if(and(B428&gt;='Desc Stats'!$C$56,B428&lt;='Desc Stats'!$C$57),"Affordable",if(AND(B428&gt;='Desc Stats'!$C$58,B428&lt;='Desc Stats'!$C$59),"Luxury","None"))</f>
        <v>None</v>
      </c>
    </row>
    <row r="429">
      <c r="A429" s="56" t="s">
        <v>125</v>
      </c>
      <c r="B429" s="54">
        <v>465000.0</v>
      </c>
      <c r="C429" s="7">
        <v>4.0</v>
      </c>
      <c r="D429" s="7">
        <v>2.0</v>
      </c>
      <c r="E429" s="7">
        <v>2.0</v>
      </c>
      <c r="F429" s="7" t="s">
        <v>24</v>
      </c>
      <c r="G429" s="7" t="s">
        <v>172</v>
      </c>
      <c r="H429" s="54">
        <v>2.0</v>
      </c>
      <c r="I429" s="54">
        <v>1142.0</v>
      </c>
      <c r="J429" t="s">
        <v>27</v>
      </c>
      <c r="K429" t="str">
        <f>if(and(B429&gt;='Desc Stats'!$C$56,B429&lt;='Desc Stats'!$C$57),"Affordable",if(AND(B429&gt;='Desc Stats'!$C$58,B429&lt;='Desc Stats'!$C$59),"Luxury","None"))</f>
        <v>None</v>
      </c>
    </row>
    <row r="430">
      <c r="A430" s="56" t="s">
        <v>127</v>
      </c>
      <c r="B430" s="54">
        <v>465000.0</v>
      </c>
      <c r="C430" s="7">
        <v>3.0</v>
      </c>
      <c r="D430" s="7">
        <v>2.0</v>
      </c>
      <c r="E430" s="7">
        <v>3.0</v>
      </c>
      <c r="F430" s="7" t="s">
        <v>24</v>
      </c>
      <c r="G430" s="7" t="s">
        <v>172</v>
      </c>
      <c r="H430" s="54">
        <v>2.0</v>
      </c>
      <c r="I430" s="54">
        <v>1227.0</v>
      </c>
      <c r="J430" s="55" t="s">
        <v>27</v>
      </c>
      <c r="K430" t="str">
        <f>if(and(B430&gt;='Desc Stats'!$C$56,B430&lt;='Desc Stats'!$C$57),"Affordable",if(AND(B430&gt;='Desc Stats'!$C$58,B430&lt;='Desc Stats'!$C$59),"Luxury","None"))</f>
        <v>None</v>
      </c>
    </row>
    <row r="431">
      <c r="A431" s="56" t="s">
        <v>131</v>
      </c>
      <c r="B431" s="54">
        <v>465000.0</v>
      </c>
      <c r="C431" s="7">
        <v>3.0</v>
      </c>
      <c r="D431" s="7">
        <v>2.0</v>
      </c>
      <c r="E431" s="7">
        <v>2.0</v>
      </c>
      <c r="F431" s="7" t="s">
        <v>24</v>
      </c>
      <c r="G431" s="7" t="s">
        <v>172</v>
      </c>
      <c r="H431" s="54">
        <v>2.0</v>
      </c>
      <c r="I431" s="54">
        <v>930.0</v>
      </c>
      <c r="J431" s="55" t="s">
        <v>27</v>
      </c>
      <c r="K431" t="str">
        <f>if(and(B431&gt;='Desc Stats'!$C$56,B431&lt;='Desc Stats'!$C$57),"Affordable",if(AND(B431&gt;='Desc Stats'!$C$58,B431&lt;='Desc Stats'!$C$59),"Luxury","None"))</f>
        <v>None</v>
      </c>
    </row>
    <row r="432">
      <c r="A432" s="56" t="s">
        <v>131</v>
      </c>
      <c r="B432" s="54">
        <v>465000.0</v>
      </c>
      <c r="C432" s="7">
        <v>3.0</v>
      </c>
      <c r="D432" s="7">
        <v>2.0</v>
      </c>
      <c r="E432" s="7">
        <v>2.0</v>
      </c>
      <c r="F432" s="7" t="s">
        <v>24</v>
      </c>
      <c r="G432" s="7" t="s">
        <v>172</v>
      </c>
      <c r="H432" s="54">
        <v>2.0</v>
      </c>
      <c r="I432" s="54">
        <v>930.0</v>
      </c>
      <c r="J432" t="s">
        <v>27</v>
      </c>
      <c r="K432" t="str">
        <f>if(and(B432&gt;='Desc Stats'!$C$56,B432&lt;='Desc Stats'!$C$57),"Affordable",if(AND(B432&gt;='Desc Stats'!$C$58,B432&lt;='Desc Stats'!$C$59),"Luxury","None"))</f>
        <v>None</v>
      </c>
    </row>
    <row r="433">
      <c r="A433" s="56" t="s">
        <v>148</v>
      </c>
      <c r="B433" s="54">
        <v>465000.0</v>
      </c>
      <c r="C433" s="7">
        <v>3.0</v>
      </c>
      <c r="D433" s="7">
        <v>2.0</v>
      </c>
      <c r="E433" s="7">
        <v>2.0</v>
      </c>
      <c r="F433" s="7" t="s">
        <v>24</v>
      </c>
      <c r="G433" s="7" t="s">
        <v>172</v>
      </c>
      <c r="H433" s="54">
        <v>2.0</v>
      </c>
      <c r="I433" s="54">
        <v>1132.0</v>
      </c>
      <c r="J433" t="s">
        <v>27</v>
      </c>
      <c r="K433" t="str">
        <f>if(and(B433&gt;='Desc Stats'!$C$56,B433&lt;='Desc Stats'!$C$57),"Affordable",if(AND(B433&gt;='Desc Stats'!$C$58,B433&lt;='Desc Stats'!$C$59),"Luxury","None"))</f>
        <v>None</v>
      </c>
    </row>
    <row r="434">
      <c r="A434" s="56" t="s">
        <v>125</v>
      </c>
      <c r="B434" s="54">
        <v>470000.0</v>
      </c>
      <c r="C434" s="7">
        <v>4.0</v>
      </c>
      <c r="D434" s="7">
        <v>2.0</v>
      </c>
      <c r="E434" s="7">
        <v>3.0</v>
      </c>
      <c r="F434" s="7" t="s">
        <v>24</v>
      </c>
      <c r="G434" s="7" t="s">
        <v>172</v>
      </c>
      <c r="H434" s="54">
        <v>2.0</v>
      </c>
      <c r="I434" s="54">
        <v>1307.0</v>
      </c>
      <c r="J434" s="55" t="s">
        <v>25</v>
      </c>
      <c r="K434" t="str">
        <f>if(and(B434&gt;='Desc Stats'!$C$56,B434&lt;='Desc Stats'!$C$57),"Affordable",if(AND(B434&gt;='Desc Stats'!$C$58,B434&lt;='Desc Stats'!$C$59),"Luxury","None"))</f>
        <v>None</v>
      </c>
    </row>
    <row r="435">
      <c r="A435" s="56" t="s">
        <v>127</v>
      </c>
      <c r="B435" s="54">
        <v>470000.0</v>
      </c>
      <c r="C435" s="7">
        <v>4.0</v>
      </c>
      <c r="D435" s="7">
        <v>2.0</v>
      </c>
      <c r="E435" s="7">
        <v>2.0</v>
      </c>
      <c r="F435" s="7" t="s">
        <v>24</v>
      </c>
      <c r="G435" s="7" t="s">
        <v>172</v>
      </c>
      <c r="H435" s="54">
        <v>2.0</v>
      </c>
      <c r="I435" s="54">
        <v>1326.0</v>
      </c>
      <c r="J435" s="55" t="s">
        <v>27</v>
      </c>
      <c r="K435" t="str">
        <f>if(and(B435&gt;='Desc Stats'!$C$56,B435&lt;='Desc Stats'!$C$57),"Affordable",if(AND(B435&gt;='Desc Stats'!$C$58,B435&lt;='Desc Stats'!$C$59),"Luxury","None"))</f>
        <v>None</v>
      </c>
    </row>
    <row r="436">
      <c r="A436" s="56" t="s">
        <v>127</v>
      </c>
      <c r="B436" s="54">
        <v>470000.0</v>
      </c>
      <c r="C436" s="7">
        <v>3.0</v>
      </c>
      <c r="D436" s="7">
        <v>2.0</v>
      </c>
      <c r="E436" s="7">
        <v>2.0</v>
      </c>
      <c r="F436" s="7" t="s">
        <v>24</v>
      </c>
      <c r="G436" s="7" t="s">
        <v>172</v>
      </c>
      <c r="H436" s="54">
        <v>2.0</v>
      </c>
      <c r="I436" s="54">
        <v>1326.0</v>
      </c>
      <c r="J436" s="55" t="s">
        <v>25</v>
      </c>
      <c r="K436" t="str">
        <f>if(and(B436&gt;='Desc Stats'!$C$56,B436&lt;='Desc Stats'!$C$57),"Affordable",if(AND(B436&gt;='Desc Stats'!$C$58,B436&lt;='Desc Stats'!$C$59),"Luxury","None"))</f>
        <v>None</v>
      </c>
    </row>
    <row r="437">
      <c r="A437" s="56" t="s">
        <v>176</v>
      </c>
      <c r="B437" s="54">
        <v>470000.0</v>
      </c>
      <c r="C437" s="7">
        <v>2.0</v>
      </c>
      <c r="D437" s="7">
        <v>2.0</v>
      </c>
      <c r="E437" s="7">
        <v>2.0</v>
      </c>
      <c r="F437" s="7" t="s">
        <v>36</v>
      </c>
      <c r="G437" s="7" t="s">
        <v>172</v>
      </c>
      <c r="H437" s="54">
        <v>2.0</v>
      </c>
      <c r="I437" s="54">
        <v>1875.0</v>
      </c>
      <c r="J437" s="55" t="s">
        <v>27</v>
      </c>
      <c r="K437" t="str">
        <f>if(and(B437&gt;='Desc Stats'!$C$56,B437&lt;='Desc Stats'!$C$57),"Affordable",if(AND(B437&gt;='Desc Stats'!$C$58,B437&lt;='Desc Stats'!$C$59),"Luxury","None"))</f>
        <v>None</v>
      </c>
    </row>
    <row r="438">
      <c r="A438" s="56" t="s">
        <v>158</v>
      </c>
      <c r="B438" s="54">
        <v>470000.0</v>
      </c>
      <c r="C438" s="7">
        <v>1.0</v>
      </c>
      <c r="D438" s="7">
        <v>1.0</v>
      </c>
      <c r="E438" s="7">
        <v>2.0</v>
      </c>
      <c r="F438" s="7" t="s">
        <v>36</v>
      </c>
      <c r="G438" s="7" t="s">
        <v>172</v>
      </c>
      <c r="H438" s="54">
        <v>2.0</v>
      </c>
      <c r="I438" s="54">
        <v>780.0</v>
      </c>
      <c r="J438" s="55" t="s">
        <v>25</v>
      </c>
      <c r="K438" t="str">
        <f>if(and(B438&gt;='Desc Stats'!$C$56,B438&lt;='Desc Stats'!$C$57),"Affordable",if(AND(B438&gt;='Desc Stats'!$C$58,B438&lt;='Desc Stats'!$C$59),"Luxury","None"))</f>
        <v>None</v>
      </c>
    </row>
    <row r="439">
      <c r="A439" s="56" t="s">
        <v>160</v>
      </c>
      <c r="B439" s="54">
        <v>470000.0</v>
      </c>
      <c r="C439" s="7">
        <v>3.0</v>
      </c>
      <c r="D439" s="7">
        <v>2.0</v>
      </c>
      <c r="E439" s="7">
        <v>2.0</v>
      </c>
      <c r="F439" s="7" t="s">
        <v>24</v>
      </c>
      <c r="G439" s="7" t="s">
        <v>172</v>
      </c>
      <c r="H439" s="54">
        <v>2.0</v>
      </c>
      <c r="I439" s="54">
        <v>1210.0</v>
      </c>
      <c r="J439" s="55" t="s">
        <v>25</v>
      </c>
      <c r="K439" t="str">
        <f>if(and(B439&gt;='Desc Stats'!$C$56,B439&lt;='Desc Stats'!$C$57),"Affordable",if(AND(B439&gt;='Desc Stats'!$C$58,B439&lt;='Desc Stats'!$C$59),"Luxury","None"))</f>
        <v>None</v>
      </c>
    </row>
    <row r="440">
      <c r="A440" s="56" t="s">
        <v>160</v>
      </c>
      <c r="B440" s="54">
        <v>470000.0</v>
      </c>
      <c r="C440" s="7">
        <v>1.0</v>
      </c>
      <c r="D440" s="7">
        <v>1.0</v>
      </c>
      <c r="E440" s="7">
        <v>2.0</v>
      </c>
      <c r="F440" s="7" t="s">
        <v>36</v>
      </c>
      <c r="G440" s="7" t="s">
        <v>172</v>
      </c>
      <c r="H440" s="54">
        <v>2.0</v>
      </c>
      <c r="I440" s="54">
        <v>578.0</v>
      </c>
      <c r="J440" s="55" t="s">
        <v>25</v>
      </c>
      <c r="K440" t="str">
        <f>if(and(B440&gt;='Desc Stats'!$C$56,B440&lt;='Desc Stats'!$C$57),"Affordable",if(AND(B440&gt;='Desc Stats'!$C$58,B440&lt;='Desc Stats'!$C$59),"Luxury","None"))</f>
        <v>None</v>
      </c>
    </row>
    <row r="441">
      <c r="A441" s="56" t="s">
        <v>119</v>
      </c>
      <c r="B441" s="54">
        <v>475000.0</v>
      </c>
      <c r="C441" s="7">
        <v>1.0</v>
      </c>
      <c r="D441" s="7">
        <v>1.0</v>
      </c>
      <c r="E441" s="7">
        <v>3.0</v>
      </c>
      <c r="F441" s="7" t="s">
        <v>36</v>
      </c>
      <c r="G441" s="7" t="s">
        <v>172</v>
      </c>
      <c r="H441" s="54">
        <v>2.0</v>
      </c>
      <c r="I441" s="54">
        <v>672.0</v>
      </c>
      <c r="J441" s="55" t="s">
        <v>25</v>
      </c>
      <c r="K441" t="str">
        <f>if(and(B441&gt;='Desc Stats'!$C$56,B441&lt;='Desc Stats'!$C$57),"Affordable",if(AND(B441&gt;='Desc Stats'!$C$58,B441&lt;='Desc Stats'!$C$59),"Luxury","None"))</f>
        <v>None</v>
      </c>
    </row>
    <row r="442">
      <c r="A442" s="56" t="s">
        <v>125</v>
      </c>
      <c r="B442" s="54">
        <v>475000.0</v>
      </c>
      <c r="C442" s="7">
        <v>2.0</v>
      </c>
      <c r="D442" s="7">
        <v>2.0</v>
      </c>
      <c r="E442" s="7">
        <v>2.0</v>
      </c>
      <c r="F442" s="7" t="s">
        <v>36</v>
      </c>
      <c r="G442" s="7" t="s">
        <v>172</v>
      </c>
      <c r="H442" s="54">
        <v>2.0</v>
      </c>
      <c r="I442" s="54">
        <v>916.0</v>
      </c>
      <c r="J442" s="55" t="s">
        <v>25</v>
      </c>
      <c r="K442" t="str">
        <f>if(and(B442&gt;='Desc Stats'!$C$56,B442&lt;='Desc Stats'!$C$57),"Affordable",if(AND(B442&gt;='Desc Stats'!$C$58,B442&lt;='Desc Stats'!$C$59),"Luxury","None"))</f>
        <v>None</v>
      </c>
    </row>
    <row r="443">
      <c r="A443" s="56" t="s">
        <v>125</v>
      </c>
      <c r="B443" s="54">
        <v>475000.0</v>
      </c>
      <c r="C443" s="7">
        <v>3.0</v>
      </c>
      <c r="D443" s="7">
        <v>2.0</v>
      </c>
      <c r="E443" s="7">
        <v>1.0</v>
      </c>
      <c r="F443" s="7" t="s">
        <v>24</v>
      </c>
      <c r="G443" s="7" t="s">
        <v>172</v>
      </c>
      <c r="H443" s="54">
        <v>2.0</v>
      </c>
      <c r="I443" s="54">
        <v>1050.0</v>
      </c>
      <c r="J443" s="55" t="s">
        <v>175</v>
      </c>
      <c r="K443" t="str">
        <f>if(and(B443&gt;='Desc Stats'!$C$56,B443&lt;='Desc Stats'!$C$57),"Affordable",if(AND(B443&gt;='Desc Stats'!$C$58,B443&lt;='Desc Stats'!$C$59),"Luxury","None"))</f>
        <v>None</v>
      </c>
    </row>
    <row r="444">
      <c r="A444" s="56" t="s">
        <v>129</v>
      </c>
      <c r="B444" s="54">
        <v>475000.0</v>
      </c>
      <c r="C444" s="7">
        <v>3.0</v>
      </c>
      <c r="D444" s="7">
        <v>2.0</v>
      </c>
      <c r="E444" s="7">
        <v>2.0</v>
      </c>
      <c r="F444" s="7" t="s">
        <v>36</v>
      </c>
      <c r="G444" s="7" t="s">
        <v>172</v>
      </c>
      <c r="H444" s="54">
        <v>2.0</v>
      </c>
      <c r="I444" s="54">
        <v>850.0</v>
      </c>
      <c r="J444" s="55" t="s">
        <v>25</v>
      </c>
      <c r="K444" t="str">
        <f>if(and(B444&gt;='Desc Stats'!$C$56,B444&lt;='Desc Stats'!$C$57),"Affordable",if(AND(B444&gt;='Desc Stats'!$C$58,B444&lt;='Desc Stats'!$C$59),"Luxury","None"))</f>
        <v>None</v>
      </c>
    </row>
    <row r="445">
      <c r="A445" s="56" t="s">
        <v>125</v>
      </c>
      <c r="B445" s="54">
        <v>478000.0</v>
      </c>
      <c r="C445" s="7">
        <v>4.0</v>
      </c>
      <c r="D445" s="7">
        <v>2.0</v>
      </c>
      <c r="E445" s="7">
        <v>2.0</v>
      </c>
      <c r="F445" s="7" t="s">
        <v>24</v>
      </c>
      <c r="G445" s="7" t="s">
        <v>172</v>
      </c>
      <c r="H445" s="54">
        <v>2.0</v>
      </c>
      <c r="I445" s="54">
        <v>1142.0</v>
      </c>
      <c r="J445" t="s">
        <v>27</v>
      </c>
      <c r="K445" t="str">
        <f>if(and(B445&gt;='Desc Stats'!$C$56,B445&lt;='Desc Stats'!$C$57),"Affordable",if(AND(B445&gt;='Desc Stats'!$C$58,B445&lt;='Desc Stats'!$C$59),"Luxury","None"))</f>
        <v>None</v>
      </c>
    </row>
    <row r="446">
      <c r="A446" s="56" t="s">
        <v>125</v>
      </c>
      <c r="B446" s="54">
        <v>478000.0</v>
      </c>
      <c r="C446" s="7">
        <v>2.0</v>
      </c>
      <c r="D446" s="7">
        <v>2.0</v>
      </c>
      <c r="E446" s="7">
        <v>2.0</v>
      </c>
      <c r="F446" s="7" t="s">
        <v>36</v>
      </c>
      <c r="G446" s="7" t="s">
        <v>172</v>
      </c>
      <c r="H446" s="54">
        <v>2.0</v>
      </c>
      <c r="I446" s="54">
        <v>720.0</v>
      </c>
      <c r="J446" s="55" t="s">
        <v>27</v>
      </c>
      <c r="K446" t="str">
        <f>if(and(B446&gt;='Desc Stats'!$C$56,B446&lt;='Desc Stats'!$C$57),"Affordable",if(AND(B446&gt;='Desc Stats'!$C$58,B446&lt;='Desc Stats'!$C$59),"Luxury","None"))</f>
        <v>None</v>
      </c>
    </row>
    <row r="447">
      <c r="A447" s="56" t="s">
        <v>125</v>
      </c>
      <c r="B447" s="54">
        <v>478000.0</v>
      </c>
      <c r="C447" s="7">
        <v>2.0</v>
      </c>
      <c r="D447" s="7">
        <v>2.0</v>
      </c>
      <c r="E447" s="7">
        <v>2.0</v>
      </c>
      <c r="F447" s="7" t="s">
        <v>36</v>
      </c>
      <c r="G447" s="7" t="s">
        <v>172</v>
      </c>
      <c r="H447" s="54">
        <v>2.0</v>
      </c>
      <c r="I447" s="54">
        <v>719.0</v>
      </c>
      <c r="J447" s="55" t="s">
        <v>27</v>
      </c>
      <c r="K447" t="str">
        <f>if(and(B447&gt;='Desc Stats'!$C$56,B447&lt;='Desc Stats'!$C$57),"Affordable",if(AND(B447&gt;='Desc Stats'!$C$58,B447&lt;='Desc Stats'!$C$59),"Luxury","None"))</f>
        <v>None</v>
      </c>
    </row>
    <row r="448">
      <c r="A448" s="56" t="s">
        <v>127</v>
      </c>
      <c r="B448" s="54">
        <v>478000.0</v>
      </c>
      <c r="C448" s="7">
        <v>3.0</v>
      </c>
      <c r="D448" s="7">
        <v>2.0</v>
      </c>
      <c r="E448" s="7">
        <v>2.0</v>
      </c>
      <c r="F448" s="7" t="s">
        <v>24</v>
      </c>
      <c r="G448" s="7" t="s">
        <v>172</v>
      </c>
      <c r="H448" s="54">
        <v>2.0</v>
      </c>
      <c r="I448" s="54">
        <v>1100.0</v>
      </c>
      <c r="J448" s="55" t="s">
        <v>27</v>
      </c>
      <c r="K448" t="str">
        <f>if(and(B448&gt;='Desc Stats'!$C$56,B448&lt;='Desc Stats'!$C$57),"Affordable",if(AND(B448&gt;='Desc Stats'!$C$58,B448&lt;='Desc Stats'!$C$59),"Luxury","None"))</f>
        <v>None</v>
      </c>
    </row>
    <row r="449">
      <c r="A449" s="56" t="s">
        <v>125</v>
      </c>
      <c r="B449" s="54">
        <v>479000.0</v>
      </c>
      <c r="C449" s="7">
        <v>3.0</v>
      </c>
      <c r="D449" s="7">
        <v>2.0</v>
      </c>
      <c r="E449" s="7">
        <v>2.0</v>
      </c>
      <c r="F449" s="7" t="s">
        <v>36</v>
      </c>
      <c r="G449" s="7" t="s">
        <v>172</v>
      </c>
      <c r="H449" s="54">
        <v>2.0</v>
      </c>
      <c r="I449" s="54">
        <v>958.0</v>
      </c>
      <c r="J449" s="55" t="s">
        <v>27</v>
      </c>
      <c r="K449" t="str">
        <f>if(and(B449&gt;='Desc Stats'!$C$56,B449&lt;='Desc Stats'!$C$57),"Affordable",if(AND(B449&gt;='Desc Stats'!$C$58,B449&lt;='Desc Stats'!$C$59),"Luxury","None"))</f>
        <v>None</v>
      </c>
    </row>
    <row r="450">
      <c r="A450" s="56" t="s">
        <v>26</v>
      </c>
      <c r="B450" s="54">
        <v>480000.0</v>
      </c>
      <c r="C450" s="7">
        <v>3.0</v>
      </c>
      <c r="D450" s="7">
        <v>2.0</v>
      </c>
      <c r="E450" s="7">
        <v>2.0</v>
      </c>
      <c r="F450" s="7" t="s">
        <v>171</v>
      </c>
      <c r="G450" s="7" t="s">
        <v>172</v>
      </c>
      <c r="H450" s="54">
        <v>2.0</v>
      </c>
      <c r="I450" s="54">
        <v>1116.0</v>
      </c>
      <c r="J450" t="s">
        <v>27</v>
      </c>
      <c r="K450" t="str">
        <f>if(and(B450&gt;='Desc Stats'!$C$56,B450&lt;='Desc Stats'!$C$57),"Affordable",if(AND(B450&gt;='Desc Stats'!$C$58,B450&lt;='Desc Stats'!$C$59),"Luxury","None"))</f>
        <v>None</v>
      </c>
    </row>
    <row r="451">
      <c r="A451" s="56" t="s">
        <v>125</v>
      </c>
      <c r="B451" s="54">
        <v>480000.0</v>
      </c>
      <c r="C451" s="7">
        <v>2.0</v>
      </c>
      <c r="D451" s="7">
        <v>2.0</v>
      </c>
      <c r="E451" s="7">
        <v>4.0</v>
      </c>
      <c r="F451" s="7" t="s">
        <v>36</v>
      </c>
      <c r="G451" s="7" t="s">
        <v>172</v>
      </c>
      <c r="H451" s="54">
        <v>2.0</v>
      </c>
      <c r="I451" s="54">
        <v>686.0</v>
      </c>
      <c r="J451" s="55" t="s">
        <v>25</v>
      </c>
      <c r="K451" t="str">
        <f>if(and(B451&gt;='Desc Stats'!$C$56,B451&lt;='Desc Stats'!$C$57),"Affordable",if(AND(B451&gt;='Desc Stats'!$C$58,B451&lt;='Desc Stats'!$C$59),"Luxury","None"))</f>
        <v>None</v>
      </c>
    </row>
    <row r="452">
      <c r="A452" s="56" t="s">
        <v>125</v>
      </c>
      <c r="B452" s="54">
        <v>480000.0</v>
      </c>
      <c r="C452" s="7">
        <v>3.0</v>
      </c>
      <c r="D452" s="7">
        <v>2.0</v>
      </c>
      <c r="E452" s="7">
        <v>2.0</v>
      </c>
      <c r="F452" s="7" t="s">
        <v>24</v>
      </c>
      <c r="G452" s="7" t="s">
        <v>172</v>
      </c>
      <c r="H452" s="54">
        <v>2.0</v>
      </c>
      <c r="I452" s="54">
        <v>825.0</v>
      </c>
      <c r="J452" s="55" t="s">
        <v>27</v>
      </c>
      <c r="K452" t="str">
        <f>if(and(B452&gt;='Desc Stats'!$C$56,B452&lt;='Desc Stats'!$C$57),"Affordable",if(AND(B452&gt;='Desc Stats'!$C$58,B452&lt;='Desc Stats'!$C$59),"Luxury","None"))</f>
        <v>None</v>
      </c>
    </row>
    <row r="453">
      <c r="A453" s="56" t="s">
        <v>127</v>
      </c>
      <c r="B453" s="54">
        <v>480000.0</v>
      </c>
      <c r="C453" s="7">
        <v>3.0</v>
      </c>
      <c r="D453" s="7">
        <v>2.0</v>
      </c>
      <c r="E453" s="7">
        <v>1.0</v>
      </c>
      <c r="F453" s="7" t="s">
        <v>24</v>
      </c>
      <c r="G453" s="7" t="s">
        <v>172</v>
      </c>
      <c r="H453" s="54">
        <v>2.0</v>
      </c>
      <c r="I453" s="54">
        <v>1108.0</v>
      </c>
      <c r="J453" s="55" t="s">
        <v>175</v>
      </c>
      <c r="K453" t="str">
        <f>if(and(B453&gt;='Desc Stats'!$C$56,B453&lt;='Desc Stats'!$C$57),"Affordable",if(AND(B453&gt;='Desc Stats'!$C$58,B453&lt;='Desc Stats'!$C$59),"Luxury","None"))</f>
        <v>None</v>
      </c>
    </row>
    <row r="454">
      <c r="A454" s="56" t="s">
        <v>141</v>
      </c>
      <c r="B454" s="54">
        <v>480000.0</v>
      </c>
      <c r="C454" s="7">
        <v>3.0</v>
      </c>
      <c r="D454" s="7">
        <v>2.0</v>
      </c>
      <c r="E454" s="7">
        <v>2.0</v>
      </c>
      <c r="F454" s="7" t="s">
        <v>24</v>
      </c>
      <c r="G454" s="7" t="s">
        <v>172</v>
      </c>
      <c r="H454" s="54">
        <v>2.0</v>
      </c>
      <c r="I454" s="54">
        <v>1215.0</v>
      </c>
      <c r="J454" s="55" t="s">
        <v>27</v>
      </c>
      <c r="K454" t="str">
        <f>if(and(B454&gt;='Desc Stats'!$C$56,B454&lt;='Desc Stats'!$C$57),"Affordable",if(AND(B454&gt;='Desc Stats'!$C$58,B454&lt;='Desc Stats'!$C$59),"Luxury","None"))</f>
        <v>None</v>
      </c>
    </row>
    <row r="455">
      <c r="A455" s="56" t="s">
        <v>131</v>
      </c>
      <c r="B455" s="54">
        <v>480000.0</v>
      </c>
      <c r="C455" s="7">
        <v>3.0</v>
      </c>
      <c r="D455" s="7">
        <v>2.0</v>
      </c>
      <c r="E455" s="7">
        <v>3.0</v>
      </c>
      <c r="F455" s="7" t="s">
        <v>36</v>
      </c>
      <c r="G455" s="7" t="s">
        <v>172</v>
      </c>
      <c r="H455" s="54">
        <v>2.0</v>
      </c>
      <c r="I455" s="54">
        <v>1159.0</v>
      </c>
      <c r="J455" t="s">
        <v>175</v>
      </c>
      <c r="K455" t="str">
        <f>if(and(B455&gt;='Desc Stats'!$C$56,B455&lt;='Desc Stats'!$C$57),"Affordable",if(AND(B455&gt;='Desc Stats'!$C$58,B455&lt;='Desc Stats'!$C$59),"Luxury","None"))</f>
        <v>None</v>
      </c>
    </row>
    <row r="456">
      <c r="A456" s="56" t="s">
        <v>131</v>
      </c>
      <c r="B456" s="54">
        <v>480000.0</v>
      </c>
      <c r="C456" s="7">
        <v>3.0</v>
      </c>
      <c r="D456" s="7">
        <v>3.0</v>
      </c>
      <c r="E456" s="7">
        <v>2.0</v>
      </c>
      <c r="F456" s="7" t="s">
        <v>182</v>
      </c>
      <c r="G456" s="7" t="s">
        <v>179</v>
      </c>
      <c r="H456" s="54">
        <v>1.0</v>
      </c>
      <c r="I456" s="54">
        <v>592.0</v>
      </c>
      <c r="J456" s="55" t="s">
        <v>27</v>
      </c>
      <c r="K456" t="str">
        <f>if(and(B456&gt;='Desc Stats'!$C$56,B456&lt;='Desc Stats'!$C$57),"Affordable",if(AND(B456&gt;='Desc Stats'!$C$58,B456&lt;='Desc Stats'!$C$59),"Luxury","None"))</f>
        <v>None</v>
      </c>
    </row>
    <row r="457">
      <c r="A457" s="56" t="s">
        <v>131</v>
      </c>
      <c r="B457" s="54">
        <v>480000.0</v>
      </c>
      <c r="C457" s="7">
        <v>4.0</v>
      </c>
      <c r="D457" s="7">
        <v>2.0</v>
      </c>
      <c r="E457" s="7">
        <v>1.0</v>
      </c>
      <c r="F457" s="7" t="s">
        <v>183</v>
      </c>
      <c r="G457" s="7" t="s">
        <v>172</v>
      </c>
      <c r="H457" s="54">
        <v>2.0</v>
      </c>
      <c r="I457" s="54">
        <v>1400.0</v>
      </c>
      <c r="J457" t="s">
        <v>27</v>
      </c>
      <c r="K457" t="str">
        <f>if(and(B457&gt;='Desc Stats'!$C$56,B457&lt;='Desc Stats'!$C$57),"Affordable",if(AND(B457&gt;='Desc Stats'!$C$58,B457&lt;='Desc Stats'!$C$59),"Luxury","None"))</f>
        <v>None</v>
      </c>
    </row>
    <row r="458">
      <c r="A458" s="56" t="s">
        <v>145</v>
      </c>
      <c r="B458" s="54">
        <v>480000.0</v>
      </c>
      <c r="C458" s="7">
        <v>3.0</v>
      </c>
      <c r="D458" s="7">
        <v>2.0</v>
      </c>
      <c r="E458" s="7">
        <v>1.0</v>
      </c>
      <c r="F458" s="7" t="s">
        <v>24</v>
      </c>
      <c r="G458" s="7" t="s">
        <v>172</v>
      </c>
      <c r="H458" s="54">
        <v>2.0</v>
      </c>
      <c r="I458" s="54">
        <v>1148.0</v>
      </c>
      <c r="J458" s="55" t="s">
        <v>25</v>
      </c>
      <c r="K458" t="str">
        <f>if(and(B458&gt;='Desc Stats'!$C$56,B458&lt;='Desc Stats'!$C$57),"Affordable",if(AND(B458&gt;='Desc Stats'!$C$58,B458&lt;='Desc Stats'!$C$59),"Luxury","None"))</f>
        <v>None</v>
      </c>
    </row>
    <row r="459">
      <c r="A459" s="56" t="s">
        <v>176</v>
      </c>
      <c r="B459" s="54">
        <v>480000.0</v>
      </c>
      <c r="C459" s="7">
        <v>2.0</v>
      </c>
      <c r="D459" s="7">
        <v>2.0</v>
      </c>
      <c r="E459" s="7">
        <v>2.0</v>
      </c>
      <c r="F459" s="7" t="s">
        <v>36</v>
      </c>
      <c r="G459" s="7" t="s">
        <v>172</v>
      </c>
      <c r="H459" s="54">
        <v>2.0</v>
      </c>
      <c r="I459" s="54">
        <v>731.0</v>
      </c>
      <c r="J459" s="55" t="s">
        <v>27</v>
      </c>
      <c r="K459" t="str">
        <f>if(and(B459&gt;='Desc Stats'!$C$56,B459&lt;='Desc Stats'!$C$57),"Affordable",if(AND(B459&gt;='Desc Stats'!$C$58,B459&lt;='Desc Stats'!$C$59),"Luxury","None"))</f>
        <v>None</v>
      </c>
    </row>
    <row r="460">
      <c r="A460" s="56" t="s">
        <v>156</v>
      </c>
      <c r="B460" s="54">
        <v>480000.0</v>
      </c>
      <c r="C460" s="7">
        <v>4.0</v>
      </c>
      <c r="D460" s="7">
        <v>2.0</v>
      </c>
      <c r="E460" s="7">
        <v>3.0</v>
      </c>
      <c r="F460" s="7" t="s">
        <v>36</v>
      </c>
      <c r="G460" s="7" t="s">
        <v>172</v>
      </c>
      <c r="H460" s="54">
        <v>2.0</v>
      </c>
      <c r="I460" s="54">
        <v>2550.0</v>
      </c>
      <c r="J460" s="55" t="s">
        <v>27</v>
      </c>
      <c r="K460" t="str">
        <f>if(and(B460&gt;='Desc Stats'!$C$56,B460&lt;='Desc Stats'!$C$57),"Affordable",if(AND(B460&gt;='Desc Stats'!$C$58,B460&lt;='Desc Stats'!$C$59),"Luxury","None"))</f>
        <v>None</v>
      </c>
    </row>
    <row r="461">
      <c r="A461" s="56" t="s">
        <v>156</v>
      </c>
      <c r="B461" s="54">
        <v>480000.0</v>
      </c>
      <c r="C461" s="7">
        <v>3.0</v>
      </c>
      <c r="D461" s="7">
        <v>2.0</v>
      </c>
      <c r="E461" s="7">
        <v>2.0</v>
      </c>
      <c r="F461" s="7" t="s">
        <v>36</v>
      </c>
      <c r="G461" s="7" t="s">
        <v>172</v>
      </c>
      <c r="H461" s="54">
        <v>2.0</v>
      </c>
      <c r="I461" s="54">
        <v>1095.0</v>
      </c>
      <c r="J461" s="55" t="s">
        <v>25</v>
      </c>
      <c r="K461" t="str">
        <f>if(and(B461&gt;='Desc Stats'!$C$56,B461&lt;='Desc Stats'!$C$57),"Affordable",if(AND(B461&gt;='Desc Stats'!$C$58,B461&lt;='Desc Stats'!$C$59),"Luxury","None"))</f>
        <v>None</v>
      </c>
    </row>
    <row r="462">
      <c r="A462" s="56" t="s">
        <v>156</v>
      </c>
      <c r="B462" s="54">
        <v>480000.0</v>
      </c>
      <c r="C462" s="7">
        <v>3.0</v>
      </c>
      <c r="D462" s="7">
        <v>2.0</v>
      </c>
      <c r="E462" s="7">
        <v>2.0</v>
      </c>
      <c r="F462" s="7" t="s">
        <v>36</v>
      </c>
      <c r="G462" s="7" t="s">
        <v>172</v>
      </c>
      <c r="H462" s="54">
        <v>2.0</v>
      </c>
      <c r="I462" s="54">
        <v>1009.0</v>
      </c>
      <c r="J462" s="55" t="s">
        <v>25</v>
      </c>
      <c r="K462" t="str">
        <f>if(and(B462&gt;='Desc Stats'!$C$56,B462&lt;='Desc Stats'!$C$57),"Affordable",if(AND(B462&gt;='Desc Stats'!$C$58,B462&lt;='Desc Stats'!$C$59),"Luxury","None"))</f>
        <v>None</v>
      </c>
    </row>
    <row r="463">
      <c r="A463" s="56" t="s">
        <v>156</v>
      </c>
      <c r="B463" s="54">
        <v>480000.0</v>
      </c>
      <c r="C463" s="7">
        <v>3.0</v>
      </c>
      <c r="D463" s="7">
        <v>2.0</v>
      </c>
      <c r="E463" s="7">
        <v>2.0</v>
      </c>
      <c r="F463" s="7" t="s">
        <v>36</v>
      </c>
      <c r="G463" s="7" t="s">
        <v>172</v>
      </c>
      <c r="H463" s="54">
        <v>2.0</v>
      </c>
      <c r="I463" s="54">
        <v>1009.0</v>
      </c>
      <c r="J463" s="55" t="s">
        <v>175</v>
      </c>
      <c r="K463" t="str">
        <f>if(and(B463&gt;='Desc Stats'!$C$56,B463&lt;='Desc Stats'!$C$57),"Affordable",if(AND(B463&gt;='Desc Stats'!$C$58,B463&lt;='Desc Stats'!$C$59),"Luxury","None"))</f>
        <v>None</v>
      </c>
    </row>
    <row r="464">
      <c r="A464" s="56" t="s">
        <v>156</v>
      </c>
      <c r="B464" s="54">
        <v>480000.0</v>
      </c>
      <c r="C464" s="7">
        <v>3.0</v>
      </c>
      <c r="D464" s="7">
        <v>2.0</v>
      </c>
      <c r="E464" s="7">
        <v>2.0</v>
      </c>
      <c r="F464" s="7" t="s">
        <v>24</v>
      </c>
      <c r="G464" s="7" t="s">
        <v>172</v>
      </c>
      <c r="H464" s="54">
        <v>2.0</v>
      </c>
      <c r="I464" s="54">
        <v>1000.0</v>
      </c>
      <c r="J464" s="55" t="s">
        <v>175</v>
      </c>
      <c r="K464" t="str">
        <f>if(and(B464&gt;='Desc Stats'!$C$56,B464&lt;='Desc Stats'!$C$57),"Affordable",if(AND(B464&gt;='Desc Stats'!$C$58,B464&lt;='Desc Stats'!$C$59),"Luxury","None"))</f>
        <v>None</v>
      </c>
    </row>
    <row r="465">
      <c r="A465" s="56" t="s">
        <v>156</v>
      </c>
      <c r="B465" s="54">
        <v>480000.0</v>
      </c>
      <c r="C465" s="7">
        <v>3.0</v>
      </c>
      <c r="D465" s="7">
        <v>2.0</v>
      </c>
      <c r="E465" s="7">
        <v>2.0</v>
      </c>
      <c r="F465" s="7" t="s">
        <v>24</v>
      </c>
      <c r="G465" s="7" t="s">
        <v>172</v>
      </c>
      <c r="H465" s="54">
        <v>2.0</v>
      </c>
      <c r="I465" s="54">
        <v>908.0</v>
      </c>
      <c r="J465" t="s">
        <v>27</v>
      </c>
      <c r="K465" t="str">
        <f>if(and(B465&gt;='Desc Stats'!$C$56,B465&lt;='Desc Stats'!$C$57),"Affordable",if(AND(B465&gt;='Desc Stats'!$C$58,B465&lt;='Desc Stats'!$C$59),"Luxury","None"))</f>
        <v>None</v>
      </c>
    </row>
    <row r="466">
      <c r="A466" s="56" t="s">
        <v>156</v>
      </c>
      <c r="B466" s="54">
        <v>480000.0</v>
      </c>
      <c r="C466" s="7">
        <v>3.0</v>
      </c>
      <c r="D466" s="7">
        <v>2.0</v>
      </c>
      <c r="E466" s="7">
        <v>1.0</v>
      </c>
      <c r="F466" s="7" t="s">
        <v>36</v>
      </c>
      <c r="G466" s="7" t="s">
        <v>172</v>
      </c>
      <c r="H466" s="54">
        <v>2.0</v>
      </c>
      <c r="I466" s="54">
        <v>1040.0</v>
      </c>
      <c r="J466" s="55" t="s">
        <v>175</v>
      </c>
      <c r="K466" t="str">
        <f>if(and(B466&gt;='Desc Stats'!$C$56,B466&lt;='Desc Stats'!$C$57),"Affordable",if(AND(B466&gt;='Desc Stats'!$C$58,B466&lt;='Desc Stats'!$C$59),"Luxury","None"))</f>
        <v>None</v>
      </c>
    </row>
    <row r="467">
      <c r="A467" s="56" t="s">
        <v>156</v>
      </c>
      <c r="B467" s="54">
        <v>480000.0</v>
      </c>
      <c r="C467" s="7">
        <v>1.0</v>
      </c>
      <c r="D467" s="7">
        <v>1.0</v>
      </c>
      <c r="E467" s="7">
        <v>1.0</v>
      </c>
      <c r="F467" s="7" t="s">
        <v>36</v>
      </c>
      <c r="G467" s="7" t="s">
        <v>172</v>
      </c>
      <c r="H467" s="54">
        <v>2.0</v>
      </c>
      <c r="I467" s="54">
        <v>769.0</v>
      </c>
      <c r="J467" s="55" t="s">
        <v>27</v>
      </c>
      <c r="K467" t="str">
        <f>if(and(B467&gt;='Desc Stats'!$C$56,B467&lt;='Desc Stats'!$C$57),"Affordable",if(AND(B467&gt;='Desc Stats'!$C$58,B467&lt;='Desc Stats'!$C$59),"Luxury","None"))</f>
        <v>None</v>
      </c>
    </row>
    <row r="468">
      <c r="A468" s="56" t="s">
        <v>158</v>
      </c>
      <c r="B468" s="54">
        <v>480000.0</v>
      </c>
      <c r="C468" s="7">
        <v>3.0</v>
      </c>
      <c r="D468" s="7">
        <v>2.0</v>
      </c>
      <c r="E468" s="7">
        <v>2.0</v>
      </c>
      <c r="F468" s="7" t="s">
        <v>24</v>
      </c>
      <c r="G468" s="7" t="s">
        <v>172</v>
      </c>
      <c r="H468" s="54">
        <v>2.0</v>
      </c>
      <c r="I468" s="54">
        <v>1074.0</v>
      </c>
      <c r="J468" s="55" t="s">
        <v>27</v>
      </c>
      <c r="K468" t="str">
        <f>if(and(B468&gt;='Desc Stats'!$C$56,B468&lt;='Desc Stats'!$C$57),"Affordable",if(AND(B468&gt;='Desc Stats'!$C$58,B468&lt;='Desc Stats'!$C$59),"Luxury","None"))</f>
        <v>None</v>
      </c>
    </row>
    <row r="469">
      <c r="A469" s="56" t="s">
        <v>161</v>
      </c>
      <c r="B469" s="54">
        <v>480000.0</v>
      </c>
      <c r="C469" s="7">
        <v>3.0</v>
      </c>
      <c r="D469" s="7">
        <v>2.0</v>
      </c>
      <c r="E469" s="7">
        <v>2.0</v>
      </c>
      <c r="F469" s="7" t="s">
        <v>36</v>
      </c>
      <c r="G469" s="7" t="s">
        <v>172</v>
      </c>
      <c r="H469" s="54">
        <v>2.0</v>
      </c>
      <c r="I469" s="54">
        <v>1007.0</v>
      </c>
      <c r="J469" s="55" t="s">
        <v>25</v>
      </c>
      <c r="K469" t="str">
        <f>if(and(B469&gt;='Desc Stats'!$C$56,B469&lt;='Desc Stats'!$C$57),"Affordable",if(AND(B469&gt;='Desc Stats'!$C$58,B469&lt;='Desc Stats'!$C$59),"Luxury","None"))</f>
        <v>None</v>
      </c>
    </row>
    <row r="470">
      <c r="A470" s="56" t="s">
        <v>164</v>
      </c>
      <c r="B470" s="54">
        <v>480000.0</v>
      </c>
      <c r="C470" s="7">
        <v>4.0</v>
      </c>
      <c r="D470" s="7">
        <v>3.0</v>
      </c>
      <c r="E470" s="7">
        <v>2.0</v>
      </c>
      <c r="F470" s="7" t="s">
        <v>24</v>
      </c>
      <c r="G470" s="7" t="s">
        <v>172</v>
      </c>
      <c r="H470" s="54">
        <v>2.0</v>
      </c>
      <c r="I470" s="54">
        <v>1267.0</v>
      </c>
      <c r="J470" s="55" t="s">
        <v>27</v>
      </c>
      <c r="K470" t="str">
        <f>if(and(B470&gt;='Desc Stats'!$C$56,B470&lt;='Desc Stats'!$C$57),"Affordable",if(AND(B470&gt;='Desc Stats'!$C$58,B470&lt;='Desc Stats'!$C$59),"Luxury","None"))</f>
        <v>None</v>
      </c>
    </row>
    <row r="471">
      <c r="A471" s="56" t="s">
        <v>164</v>
      </c>
      <c r="B471" s="54">
        <v>480000.0</v>
      </c>
      <c r="C471" s="7">
        <v>4.0</v>
      </c>
      <c r="D471" s="7">
        <v>2.0</v>
      </c>
      <c r="E471" s="7">
        <v>1.0</v>
      </c>
      <c r="F471" s="7" t="s">
        <v>24</v>
      </c>
      <c r="G471" s="7" t="s">
        <v>172</v>
      </c>
      <c r="H471" s="54">
        <v>2.0</v>
      </c>
      <c r="I471" s="54">
        <v>1267.0</v>
      </c>
      <c r="J471" s="55" t="s">
        <v>25</v>
      </c>
      <c r="K471" t="str">
        <f>if(and(B471&gt;='Desc Stats'!$C$56,B471&lt;='Desc Stats'!$C$57),"Affordable",if(AND(B471&gt;='Desc Stats'!$C$58,B471&lt;='Desc Stats'!$C$59),"Luxury","None"))</f>
        <v>None</v>
      </c>
    </row>
    <row r="472">
      <c r="A472" s="56" t="s">
        <v>142</v>
      </c>
      <c r="B472" s="54">
        <v>483000.0</v>
      </c>
      <c r="C472" s="7">
        <v>3.0</v>
      </c>
      <c r="D472" s="7">
        <v>2.0</v>
      </c>
      <c r="E472" s="7">
        <v>2.0</v>
      </c>
      <c r="F472" s="7" t="s">
        <v>36</v>
      </c>
      <c r="G472" s="7" t="s">
        <v>172</v>
      </c>
      <c r="H472" s="54">
        <v>2.0</v>
      </c>
      <c r="I472" s="54">
        <v>858.0</v>
      </c>
      <c r="J472" t="s">
        <v>27</v>
      </c>
      <c r="K472" t="str">
        <f>if(and(B472&gt;='Desc Stats'!$C$56,B472&lt;='Desc Stats'!$C$57),"Affordable",if(AND(B472&gt;='Desc Stats'!$C$58,B472&lt;='Desc Stats'!$C$59),"Luxury","None"))</f>
        <v>None</v>
      </c>
    </row>
    <row r="473">
      <c r="A473" s="56" t="s">
        <v>125</v>
      </c>
      <c r="B473" s="54">
        <v>485000.0</v>
      </c>
      <c r="C473" s="7">
        <v>4.0</v>
      </c>
      <c r="D473" s="7">
        <v>2.0</v>
      </c>
      <c r="E473" s="7">
        <v>1.0</v>
      </c>
      <c r="F473" s="7" t="s">
        <v>24</v>
      </c>
      <c r="G473" s="7" t="s">
        <v>172</v>
      </c>
      <c r="H473" s="54">
        <v>2.0</v>
      </c>
      <c r="I473" s="54">
        <v>1207.0</v>
      </c>
      <c r="J473" s="55" t="s">
        <v>25</v>
      </c>
      <c r="K473" t="str">
        <f>if(and(B473&gt;='Desc Stats'!$C$56,B473&lt;='Desc Stats'!$C$57),"Affordable",if(AND(B473&gt;='Desc Stats'!$C$58,B473&lt;='Desc Stats'!$C$59),"Luxury","None"))</f>
        <v>None</v>
      </c>
    </row>
    <row r="474">
      <c r="A474" s="56" t="s">
        <v>131</v>
      </c>
      <c r="B474" s="54">
        <v>485000.0</v>
      </c>
      <c r="C474" s="7">
        <v>3.0</v>
      </c>
      <c r="D474" s="7">
        <v>2.0</v>
      </c>
      <c r="E474" s="7">
        <v>3.0</v>
      </c>
      <c r="F474" s="7" t="s">
        <v>24</v>
      </c>
      <c r="G474" s="7" t="s">
        <v>172</v>
      </c>
      <c r="H474" s="54">
        <v>2.0</v>
      </c>
      <c r="I474" s="54">
        <v>930.0</v>
      </c>
      <c r="J474" s="55" t="s">
        <v>27</v>
      </c>
      <c r="K474" t="str">
        <f>if(and(B474&gt;='Desc Stats'!$C$56,B474&lt;='Desc Stats'!$C$57),"Affordable",if(AND(B474&gt;='Desc Stats'!$C$58,B474&lt;='Desc Stats'!$C$59),"Luxury","None"))</f>
        <v>None</v>
      </c>
    </row>
    <row r="475">
      <c r="A475" s="56" t="s">
        <v>131</v>
      </c>
      <c r="B475" s="54">
        <v>485000.0</v>
      </c>
      <c r="C475" s="7">
        <v>3.0</v>
      </c>
      <c r="D475" s="7">
        <v>2.0</v>
      </c>
      <c r="E475" s="7">
        <v>1.0</v>
      </c>
      <c r="F475" s="7" t="s">
        <v>24</v>
      </c>
      <c r="G475" s="7" t="s">
        <v>172</v>
      </c>
      <c r="H475" s="54">
        <v>2.0</v>
      </c>
      <c r="I475" s="54">
        <v>950.0</v>
      </c>
      <c r="J475" s="55" t="s">
        <v>25</v>
      </c>
      <c r="K475" t="str">
        <f>if(and(B475&gt;='Desc Stats'!$C$56,B475&lt;='Desc Stats'!$C$57),"Affordable",if(AND(B475&gt;='Desc Stats'!$C$58,B475&lt;='Desc Stats'!$C$59),"Luxury","None"))</f>
        <v>None</v>
      </c>
    </row>
    <row r="476">
      <c r="A476" s="56" t="s">
        <v>156</v>
      </c>
      <c r="B476" s="54">
        <v>485000.0</v>
      </c>
      <c r="C476" s="7">
        <v>4.0</v>
      </c>
      <c r="D476" s="7">
        <v>2.0</v>
      </c>
      <c r="E476" s="7">
        <v>5.0</v>
      </c>
      <c r="F476" s="7" t="s">
        <v>24</v>
      </c>
      <c r="G476" s="7" t="s">
        <v>172</v>
      </c>
      <c r="H476" s="54">
        <v>2.0</v>
      </c>
      <c r="I476" s="54">
        <v>1333.0</v>
      </c>
      <c r="J476" s="55" t="s">
        <v>27</v>
      </c>
      <c r="K476" t="str">
        <f>if(and(B476&gt;='Desc Stats'!$C$56,B476&lt;='Desc Stats'!$C$57),"Affordable",if(AND(B476&gt;='Desc Stats'!$C$58,B476&lt;='Desc Stats'!$C$59),"Luxury","None"))</f>
        <v>None</v>
      </c>
    </row>
    <row r="477">
      <c r="A477" s="56" t="s">
        <v>160</v>
      </c>
      <c r="B477" s="54">
        <v>486000.0</v>
      </c>
      <c r="C477" s="7">
        <v>3.0</v>
      </c>
      <c r="D477" s="7">
        <v>2.0</v>
      </c>
      <c r="E477" s="7">
        <v>2.0</v>
      </c>
      <c r="F477" s="7" t="s">
        <v>36</v>
      </c>
      <c r="G477" s="7" t="s">
        <v>172</v>
      </c>
      <c r="H477" s="54">
        <v>2.0</v>
      </c>
      <c r="I477" s="54">
        <v>945.0</v>
      </c>
      <c r="J477" s="55" t="s">
        <v>27</v>
      </c>
      <c r="K477" t="str">
        <f>if(and(B477&gt;='Desc Stats'!$C$56,B477&lt;='Desc Stats'!$C$57),"Affordable",if(AND(B477&gt;='Desc Stats'!$C$58,B477&lt;='Desc Stats'!$C$59),"Luxury","None"))</f>
        <v>None</v>
      </c>
    </row>
    <row r="478">
      <c r="A478" s="56" t="s">
        <v>160</v>
      </c>
      <c r="B478" s="54">
        <v>486000.0</v>
      </c>
      <c r="C478" s="7">
        <v>3.0</v>
      </c>
      <c r="D478" s="7">
        <v>2.0</v>
      </c>
      <c r="E478" s="7">
        <v>2.0</v>
      </c>
      <c r="F478" s="7" t="s">
        <v>36</v>
      </c>
      <c r="G478" s="7" t="s">
        <v>172</v>
      </c>
      <c r="H478" s="54">
        <v>2.0</v>
      </c>
      <c r="I478" s="54">
        <v>945.0</v>
      </c>
      <c r="J478" s="55" t="s">
        <v>27</v>
      </c>
      <c r="K478" t="str">
        <f>if(and(B478&gt;='Desc Stats'!$C$56,B478&lt;='Desc Stats'!$C$57),"Affordable",if(AND(B478&gt;='Desc Stats'!$C$58,B478&lt;='Desc Stats'!$C$59),"Luxury","None"))</f>
        <v>None</v>
      </c>
    </row>
    <row r="479">
      <c r="A479" s="56" t="s">
        <v>125</v>
      </c>
      <c r="B479" s="54">
        <v>488000.0</v>
      </c>
      <c r="C479" s="7">
        <v>4.0</v>
      </c>
      <c r="D479" s="7">
        <v>3.0</v>
      </c>
      <c r="E479" s="7">
        <v>2.0</v>
      </c>
      <c r="F479" s="7" t="s">
        <v>181</v>
      </c>
      <c r="G479" s="7" t="s">
        <v>179</v>
      </c>
      <c r="H479" s="54">
        <v>1.0</v>
      </c>
      <c r="I479" s="54">
        <v>960.0</v>
      </c>
      <c r="J479" t="s">
        <v>27</v>
      </c>
      <c r="K479" t="str">
        <f>if(and(B479&gt;='Desc Stats'!$C$56,B479&lt;='Desc Stats'!$C$57),"Affordable",if(AND(B479&gt;='Desc Stats'!$C$58,B479&lt;='Desc Stats'!$C$59),"Luxury","None"))</f>
        <v>None</v>
      </c>
    </row>
    <row r="480">
      <c r="A480" s="56" t="s">
        <v>127</v>
      </c>
      <c r="B480" s="54">
        <v>488000.0</v>
      </c>
      <c r="C480" s="7">
        <v>4.0</v>
      </c>
      <c r="D480" s="7">
        <v>3.0</v>
      </c>
      <c r="E480" s="7">
        <v>2.0</v>
      </c>
      <c r="F480" s="7" t="s">
        <v>36</v>
      </c>
      <c r="G480" s="7" t="s">
        <v>172</v>
      </c>
      <c r="H480" s="54">
        <v>2.0</v>
      </c>
      <c r="I480" s="54">
        <v>850.0</v>
      </c>
      <c r="J480" s="55" t="s">
        <v>25</v>
      </c>
      <c r="K480" t="str">
        <f>if(and(B480&gt;='Desc Stats'!$C$56,B480&lt;='Desc Stats'!$C$57),"Affordable",if(AND(B480&gt;='Desc Stats'!$C$58,B480&lt;='Desc Stats'!$C$59),"Luxury","None"))</f>
        <v>None</v>
      </c>
    </row>
    <row r="481">
      <c r="A481" s="56" t="s">
        <v>156</v>
      </c>
      <c r="B481" s="54">
        <v>488000.0</v>
      </c>
      <c r="C481" s="7">
        <v>3.0</v>
      </c>
      <c r="D481" s="7">
        <v>2.0</v>
      </c>
      <c r="E481" s="7">
        <v>2.0</v>
      </c>
      <c r="F481" s="7" t="s">
        <v>36</v>
      </c>
      <c r="G481" s="7" t="s">
        <v>172</v>
      </c>
      <c r="H481" s="54">
        <v>2.0</v>
      </c>
      <c r="I481" s="54">
        <v>1009.0</v>
      </c>
      <c r="J481" s="55" t="s">
        <v>25</v>
      </c>
      <c r="K481" t="str">
        <f>if(and(B481&gt;='Desc Stats'!$C$56,B481&lt;='Desc Stats'!$C$57),"Affordable",if(AND(B481&gt;='Desc Stats'!$C$58,B481&lt;='Desc Stats'!$C$59),"Luxury","None"))</f>
        <v>None</v>
      </c>
    </row>
    <row r="482">
      <c r="A482" s="56" t="s">
        <v>156</v>
      </c>
      <c r="B482" s="54">
        <v>488000.0</v>
      </c>
      <c r="C482" s="7">
        <v>3.0</v>
      </c>
      <c r="D482" s="7">
        <v>2.0</v>
      </c>
      <c r="E482" s="7">
        <v>2.0</v>
      </c>
      <c r="F482" s="7" t="s">
        <v>24</v>
      </c>
      <c r="G482" s="7" t="s">
        <v>172</v>
      </c>
      <c r="H482" s="54">
        <v>2.0</v>
      </c>
      <c r="I482" s="54">
        <v>1000.0</v>
      </c>
      <c r="J482" s="55" t="s">
        <v>27</v>
      </c>
      <c r="K482" t="str">
        <f>if(and(B482&gt;='Desc Stats'!$C$56,B482&lt;='Desc Stats'!$C$57),"Affordable",if(AND(B482&gt;='Desc Stats'!$C$58,B482&lt;='Desc Stats'!$C$59),"Luxury","None"))</f>
        <v>None</v>
      </c>
    </row>
    <row r="483">
      <c r="A483" s="56" t="s">
        <v>158</v>
      </c>
      <c r="B483" s="54">
        <v>488888.0</v>
      </c>
      <c r="C483" s="7">
        <v>1.0</v>
      </c>
      <c r="D483" s="7">
        <v>1.0</v>
      </c>
      <c r="E483" s="7">
        <v>6.0</v>
      </c>
      <c r="F483" s="7" t="s">
        <v>36</v>
      </c>
      <c r="G483" s="7" t="s">
        <v>172</v>
      </c>
      <c r="H483" s="54">
        <v>2.0</v>
      </c>
      <c r="I483" s="54">
        <v>750.0</v>
      </c>
      <c r="J483" t="s">
        <v>175</v>
      </c>
      <c r="K483" t="str">
        <f>if(and(B483&gt;='Desc Stats'!$C$56,B483&lt;='Desc Stats'!$C$57),"Affordable",if(AND(B483&gt;='Desc Stats'!$C$58,B483&lt;='Desc Stats'!$C$59),"Luxury","None"))</f>
        <v>None</v>
      </c>
    </row>
    <row r="484">
      <c r="A484" s="56" t="s">
        <v>126</v>
      </c>
      <c r="B484" s="54">
        <v>490000.0</v>
      </c>
      <c r="C484" s="7">
        <v>1.0</v>
      </c>
      <c r="D484" s="7">
        <v>1.0</v>
      </c>
      <c r="E484" s="7">
        <v>4.0</v>
      </c>
      <c r="F484" s="7" t="s">
        <v>36</v>
      </c>
      <c r="G484" s="7" t="s">
        <v>172</v>
      </c>
      <c r="H484" s="54">
        <v>2.0</v>
      </c>
      <c r="I484" s="54">
        <v>520.0</v>
      </c>
      <c r="J484" s="55" t="s">
        <v>25</v>
      </c>
      <c r="K484" t="str">
        <f>if(and(B484&gt;='Desc Stats'!$C$56,B484&lt;='Desc Stats'!$C$57),"Affordable",if(AND(B484&gt;='Desc Stats'!$C$58,B484&lt;='Desc Stats'!$C$59),"Luxury","None"))</f>
        <v>None</v>
      </c>
    </row>
    <row r="485">
      <c r="A485" s="56" t="s">
        <v>126</v>
      </c>
      <c r="B485" s="54">
        <v>490000.0</v>
      </c>
      <c r="C485" s="7">
        <v>1.0</v>
      </c>
      <c r="D485" s="7">
        <v>1.0</v>
      </c>
      <c r="E485" s="7">
        <v>4.0</v>
      </c>
      <c r="F485" s="7" t="s">
        <v>36</v>
      </c>
      <c r="G485" s="7" t="s">
        <v>172</v>
      </c>
      <c r="H485" s="54">
        <v>2.0</v>
      </c>
      <c r="I485" s="54">
        <v>500.0</v>
      </c>
      <c r="J485" s="55" t="s">
        <v>25</v>
      </c>
      <c r="K485" t="str">
        <f>if(and(B485&gt;='Desc Stats'!$C$56,B485&lt;='Desc Stats'!$C$57),"Affordable",if(AND(B485&gt;='Desc Stats'!$C$58,B485&lt;='Desc Stats'!$C$59),"Luxury","None"))</f>
        <v>None</v>
      </c>
    </row>
    <row r="486">
      <c r="A486" s="56" t="s">
        <v>126</v>
      </c>
      <c r="B486" s="54">
        <v>490000.0</v>
      </c>
      <c r="C486" s="7">
        <v>1.0</v>
      </c>
      <c r="D486" s="7">
        <v>1.0</v>
      </c>
      <c r="E486" s="7">
        <v>2.0</v>
      </c>
      <c r="F486" s="7" t="s">
        <v>36</v>
      </c>
      <c r="G486" s="7" t="s">
        <v>172</v>
      </c>
      <c r="H486" s="54">
        <v>2.0</v>
      </c>
      <c r="I486" s="54">
        <v>520.0</v>
      </c>
      <c r="J486" s="55" t="s">
        <v>175</v>
      </c>
      <c r="K486" t="str">
        <f>if(and(B486&gt;='Desc Stats'!$C$56,B486&lt;='Desc Stats'!$C$57),"Affordable",if(AND(B486&gt;='Desc Stats'!$C$58,B486&lt;='Desc Stats'!$C$59),"Luxury","None"))</f>
        <v>None</v>
      </c>
    </row>
    <row r="487">
      <c r="A487" s="56" t="s">
        <v>126</v>
      </c>
      <c r="B487" s="54">
        <v>490000.0</v>
      </c>
      <c r="C487" s="7">
        <v>1.0</v>
      </c>
      <c r="D487" s="7">
        <v>1.0</v>
      </c>
      <c r="E487" s="7">
        <v>2.0</v>
      </c>
      <c r="F487" s="7" t="s">
        <v>36</v>
      </c>
      <c r="G487" s="7" t="s">
        <v>172</v>
      </c>
      <c r="H487" s="54">
        <v>2.0</v>
      </c>
      <c r="I487" s="54">
        <v>500.0</v>
      </c>
      <c r="J487" s="55" t="s">
        <v>27</v>
      </c>
      <c r="K487" t="str">
        <f>if(and(B487&gt;='Desc Stats'!$C$56,B487&lt;='Desc Stats'!$C$57),"Affordable",if(AND(B487&gt;='Desc Stats'!$C$58,B487&lt;='Desc Stats'!$C$59),"Luxury","None"))</f>
        <v>None</v>
      </c>
    </row>
    <row r="488">
      <c r="A488" s="56" t="s">
        <v>130</v>
      </c>
      <c r="B488" s="54">
        <v>490000.0</v>
      </c>
      <c r="C488" s="7">
        <v>3.0</v>
      </c>
      <c r="D488" s="7">
        <v>2.0</v>
      </c>
      <c r="E488" s="7">
        <v>2.0</v>
      </c>
      <c r="F488" s="7" t="s">
        <v>171</v>
      </c>
      <c r="G488" s="7" t="s">
        <v>172</v>
      </c>
      <c r="H488" s="54">
        <v>2.0</v>
      </c>
      <c r="I488" s="54">
        <v>900.0</v>
      </c>
      <c r="J488" t="s">
        <v>27</v>
      </c>
      <c r="K488" t="str">
        <f>if(and(B488&gt;='Desc Stats'!$C$56,B488&lt;='Desc Stats'!$C$57),"Affordable",if(AND(B488&gt;='Desc Stats'!$C$58,B488&lt;='Desc Stats'!$C$59),"Luxury","None"))</f>
        <v>None</v>
      </c>
    </row>
    <row r="489">
      <c r="A489" s="56" t="s">
        <v>125</v>
      </c>
      <c r="B489" s="54">
        <v>490000.0</v>
      </c>
      <c r="C489" s="7">
        <v>3.0</v>
      </c>
      <c r="D489" s="7">
        <v>2.0</v>
      </c>
      <c r="E489" s="7">
        <v>1.0</v>
      </c>
      <c r="F489" s="7" t="s">
        <v>24</v>
      </c>
      <c r="G489" s="7" t="s">
        <v>172</v>
      </c>
      <c r="H489" s="54">
        <v>2.0</v>
      </c>
      <c r="I489" s="54">
        <v>1220.0</v>
      </c>
      <c r="J489" s="55" t="s">
        <v>25</v>
      </c>
      <c r="K489" t="str">
        <f>if(and(B489&gt;='Desc Stats'!$C$56,B489&lt;='Desc Stats'!$C$57),"Affordable",if(AND(B489&gt;='Desc Stats'!$C$58,B489&lt;='Desc Stats'!$C$59),"Luxury","None"))</f>
        <v>None</v>
      </c>
    </row>
    <row r="490">
      <c r="A490" s="56" t="s">
        <v>131</v>
      </c>
      <c r="B490" s="54">
        <v>490000.0</v>
      </c>
      <c r="C490" s="7">
        <v>3.0</v>
      </c>
      <c r="D490" s="7">
        <v>2.0</v>
      </c>
      <c r="E490" s="7">
        <v>8.0</v>
      </c>
      <c r="F490" s="7" t="s">
        <v>24</v>
      </c>
      <c r="G490" s="7" t="s">
        <v>172</v>
      </c>
      <c r="H490" s="54">
        <v>2.0</v>
      </c>
      <c r="I490" s="54">
        <v>930.0</v>
      </c>
      <c r="J490" s="55" t="s">
        <v>27</v>
      </c>
      <c r="K490" t="str">
        <f>if(and(B490&gt;='Desc Stats'!$C$56,B490&lt;='Desc Stats'!$C$57),"Affordable",if(AND(B490&gt;='Desc Stats'!$C$58,B490&lt;='Desc Stats'!$C$59),"Luxury","None"))</f>
        <v>None</v>
      </c>
    </row>
    <row r="491">
      <c r="A491" s="56" t="s">
        <v>131</v>
      </c>
      <c r="B491" s="54">
        <v>490000.0</v>
      </c>
      <c r="C491" s="7">
        <v>5.0</v>
      </c>
      <c r="D491" s="7">
        <v>3.0</v>
      </c>
      <c r="E491" s="7">
        <v>2.0</v>
      </c>
      <c r="F491" s="7" t="s">
        <v>185</v>
      </c>
      <c r="G491" s="7" t="s">
        <v>179</v>
      </c>
      <c r="H491" s="54">
        <v>1.0</v>
      </c>
      <c r="I491" s="54">
        <v>1300.0</v>
      </c>
      <c r="J491" s="55" t="s">
        <v>27</v>
      </c>
      <c r="K491" t="str">
        <f>if(and(B491&gt;='Desc Stats'!$C$56,B491&lt;='Desc Stats'!$C$57),"Affordable",if(AND(B491&gt;='Desc Stats'!$C$58,B491&lt;='Desc Stats'!$C$59),"Luxury","None"))</f>
        <v>None</v>
      </c>
    </row>
    <row r="492">
      <c r="A492" s="56" t="s">
        <v>131</v>
      </c>
      <c r="B492" s="54">
        <v>490000.0</v>
      </c>
      <c r="C492" s="7">
        <v>4.0</v>
      </c>
      <c r="D492" s="7">
        <v>2.0</v>
      </c>
      <c r="E492" s="7">
        <v>2.0</v>
      </c>
      <c r="F492" s="7" t="s">
        <v>183</v>
      </c>
      <c r="G492" s="7" t="s">
        <v>179</v>
      </c>
      <c r="H492" s="54">
        <v>1.0</v>
      </c>
      <c r="I492" s="54">
        <v>1400.0</v>
      </c>
      <c r="J492" s="55" t="s">
        <v>27</v>
      </c>
      <c r="K492" t="str">
        <f>if(and(B492&gt;='Desc Stats'!$C$56,B492&lt;='Desc Stats'!$C$57),"Affordable",if(AND(B492&gt;='Desc Stats'!$C$58,B492&lt;='Desc Stats'!$C$59),"Luxury","None"))</f>
        <v>None</v>
      </c>
    </row>
    <row r="493">
      <c r="A493" s="56" t="s">
        <v>131</v>
      </c>
      <c r="B493" s="54">
        <v>490000.0</v>
      </c>
      <c r="C493" s="7">
        <v>3.0</v>
      </c>
      <c r="D493" s="7">
        <v>2.0</v>
      </c>
      <c r="E493" s="7">
        <v>1.0</v>
      </c>
      <c r="F493" s="7" t="s">
        <v>183</v>
      </c>
      <c r="G493" s="7" t="s">
        <v>179</v>
      </c>
      <c r="H493" s="54">
        <v>1.0</v>
      </c>
      <c r="I493" s="54">
        <v>1650.0</v>
      </c>
      <c r="J493" s="55" t="s">
        <v>175</v>
      </c>
      <c r="K493" t="str">
        <f>if(and(B493&gt;='Desc Stats'!$C$56,B493&lt;='Desc Stats'!$C$57),"Affordable",if(AND(B493&gt;='Desc Stats'!$C$58,B493&lt;='Desc Stats'!$C$59),"Luxury","None"))</f>
        <v>None</v>
      </c>
    </row>
    <row r="494">
      <c r="A494" s="56" t="s">
        <v>145</v>
      </c>
      <c r="B494" s="54">
        <v>490000.0</v>
      </c>
      <c r="C494" s="7">
        <v>4.0</v>
      </c>
      <c r="D494" s="7">
        <v>2.0</v>
      </c>
      <c r="E494" s="7">
        <v>2.0</v>
      </c>
      <c r="F494" s="7" t="s">
        <v>24</v>
      </c>
      <c r="G494" s="7" t="s">
        <v>172</v>
      </c>
      <c r="H494" s="54">
        <v>2.0</v>
      </c>
      <c r="I494" s="54">
        <v>1065.0</v>
      </c>
      <c r="J494" s="55" t="s">
        <v>175</v>
      </c>
      <c r="K494" t="str">
        <f>if(and(B494&gt;='Desc Stats'!$C$56,B494&lt;='Desc Stats'!$C$57),"Affordable",if(AND(B494&gt;='Desc Stats'!$C$58,B494&lt;='Desc Stats'!$C$59),"Luxury","None"))</f>
        <v>None</v>
      </c>
    </row>
    <row r="495">
      <c r="A495" s="56" t="s">
        <v>145</v>
      </c>
      <c r="B495" s="54">
        <v>490000.0</v>
      </c>
      <c r="C495" s="7">
        <v>4.0</v>
      </c>
      <c r="D495" s="7">
        <v>2.0</v>
      </c>
      <c r="E495" s="7">
        <v>1.0</v>
      </c>
      <c r="F495" s="7" t="s">
        <v>24</v>
      </c>
      <c r="G495" s="7" t="s">
        <v>172</v>
      </c>
      <c r="H495" s="54">
        <v>2.0</v>
      </c>
      <c r="I495" s="54">
        <v>1065.0</v>
      </c>
      <c r="J495" s="55" t="s">
        <v>175</v>
      </c>
      <c r="K495" t="str">
        <f>if(and(B495&gt;='Desc Stats'!$C$56,B495&lt;='Desc Stats'!$C$57),"Affordable",if(AND(B495&gt;='Desc Stats'!$C$58,B495&lt;='Desc Stats'!$C$59),"Luxury","None"))</f>
        <v>None</v>
      </c>
    </row>
    <row r="496">
      <c r="A496" s="56" t="s">
        <v>148</v>
      </c>
      <c r="B496" s="54">
        <v>490000.0</v>
      </c>
      <c r="C496" s="7">
        <v>3.0</v>
      </c>
      <c r="D496" s="7">
        <v>2.0</v>
      </c>
      <c r="E496" s="7">
        <v>2.0</v>
      </c>
      <c r="F496" s="7" t="s">
        <v>36</v>
      </c>
      <c r="G496" s="7" t="s">
        <v>179</v>
      </c>
      <c r="H496" s="54">
        <v>1.0</v>
      </c>
      <c r="I496" s="54">
        <v>935.0</v>
      </c>
      <c r="J496" s="55" t="s">
        <v>184</v>
      </c>
      <c r="K496" t="str">
        <f>if(and(B496&gt;='Desc Stats'!$C$56,B496&lt;='Desc Stats'!$C$57),"Affordable",if(AND(B496&gt;='Desc Stats'!$C$58,B496&lt;='Desc Stats'!$C$59),"Luxury","None"))</f>
        <v>None</v>
      </c>
    </row>
    <row r="497">
      <c r="A497" s="56" t="s">
        <v>156</v>
      </c>
      <c r="B497" s="54">
        <v>490000.0</v>
      </c>
      <c r="C497" s="7">
        <v>4.0</v>
      </c>
      <c r="D497" s="7">
        <v>2.0</v>
      </c>
      <c r="E497" s="7">
        <v>2.0</v>
      </c>
      <c r="F497" s="7" t="s">
        <v>24</v>
      </c>
      <c r="G497" s="7" t="s">
        <v>172</v>
      </c>
      <c r="H497" s="54">
        <v>2.0</v>
      </c>
      <c r="I497" s="54">
        <v>1313.0</v>
      </c>
      <c r="J497" s="55" t="s">
        <v>27</v>
      </c>
      <c r="K497" t="str">
        <f>if(and(B497&gt;='Desc Stats'!$C$56,B497&lt;='Desc Stats'!$C$57),"Affordable",if(AND(B497&gt;='Desc Stats'!$C$58,B497&lt;='Desc Stats'!$C$59),"Luxury","None"))</f>
        <v>None</v>
      </c>
    </row>
    <row r="498">
      <c r="A498" s="56" t="s">
        <v>156</v>
      </c>
      <c r="B498" s="54">
        <v>490000.0</v>
      </c>
      <c r="C498" s="7">
        <v>4.0</v>
      </c>
      <c r="D498" s="7">
        <v>2.0</v>
      </c>
      <c r="E498" s="7">
        <v>2.0</v>
      </c>
      <c r="F498" s="7" t="s">
        <v>24</v>
      </c>
      <c r="G498" s="7" t="s">
        <v>172</v>
      </c>
      <c r="H498" s="54">
        <v>2.0</v>
      </c>
      <c r="I498" s="54">
        <v>1313.0</v>
      </c>
      <c r="J498" s="55" t="s">
        <v>27</v>
      </c>
      <c r="K498" t="str">
        <f>if(and(B498&gt;='Desc Stats'!$C$56,B498&lt;='Desc Stats'!$C$57),"Affordable",if(AND(B498&gt;='Desc Stats'!$C$58,B498&lt;='Desc Stats'!$C$59),"Luxury","None"))</f>
        <v>None</v>
      </c>
    </row>
    <row r="499">
      <c r="A499" s="56" t="s">
        <v>158</v>
      </c>
      <c r="B499" s="54">
        <v>490000.0</v>
      </c>
      <c r="C499" s="7">
        <v>3.0</v>
      </c>
      <c r="D499" s="7">
        <v>2.0</v>
      </c>
      <c r="E499" s="7">
        <v>2.0</v>
      </c>
      <c r="F499" s="7" t="s">
        <v>24</v>
      </c>
      <c r="G499" s="7" t="s">
        <v>172</v>
      </c>
      <c r="H499" s="54">
        <v>2.0</v>
      </c>
      <c r="I499" s="54">
        <v>1074.0</v>
      </c>
      <c r="J499" s="55" t="s">
        <v>27</v>
      </c>
      <c r="K499" t="str">
        <f>if(and(B499&gt;='Desc Stats'!$C$56,B499&lt;='Desc Stats'!$C$57),"Affordable",if(AND(B499&gt;='Desc Stats'!$C$58,B499&lt;='Desc Stats'!$C$59),"Luxury","None"))</f>
        <v>None</v>
      </c>
    </row>
    <row r="500">
      <c r="A500" s="56" t="s">
        <v>123</v>
      </c>
      <c r="B500" s="54">
        <v>495000.0</v>
      </c>
      <c r="C500" s="7">
        <v>3.0</v>
      </c>
      <c r="D500" s="7">
        <v>2.0</v>
      </c>
      <c r="E500" s="7">
        <v>2.0</v>
      </c>
      <c r="F500" s="7" t="s">
        <v>24</v>
      </c>
      <c r="G500" s="7" t="s">
        <v>172</v>
      </c>
      <c r="H500" s="54">
        <v>2.0</v>
      </c>
      <c r="I500" s="54">
        <v>960.0</v>
      </c>
      <c r="J500" s="55" t="s">
        <v>27</v>
      </c>
      <c r="K500" t="str">
        <f>if(and(B500&gt;='Desc Stats'!$C$56,B500&lt;='Desc Stats'!$C$57),"Affordable",if(AND(B500&gt;='Desc Stats'!$C$58,B500&lt;='Desc Stats'!$C$59),"Luxury","None"))</f>
        <v>None</v>
      </c>
    </row>
    <row r="501">
      <c r="A501" s="56" t="s">
        <v>26</v>
      </c>
      <c r="B501" s="54">
        <v>495000.0</v>
      </c>
      <c r="C501" s="7">
        <v>2.0</v>
      </c>
      <c r="D501" s="7">
        <v>1.0</v>
      </c>
      <c r="E501" s="7">
        <v>2.0</v>
      </c>
      <c r="F501" s="7" t="s">
        <v>36</v>
      </c>
      <c r="G501" s="7" t="s">
        <v>172</v>
      </c>
      <c r="H501" s="54">
        <v>2.0</v>
      </c>
      <c r="I501" s="54">
        <v>667.0</v>
      </c>
      <c r="J501" s="55" t="s">
        <v>25</v>
      </c>
      <c r="K501" t="str">
        <f>if(and(B501&gt;='Desc Stats'!$C$56,B501&lt;='Desc Stats'!$C$57),"Affordable",if(AND(B501&gt;='Desc Stats'!$C$58,B501&lt;='Desc Stats'!$C$59),"Luxury","None"))</f>
        <v>None</v>
      </c>
    </row>
    <row r="502">
      <c r="A502" s="56" t="s">
        <v>143</v>
      </c>
      <c r="B502" s="54">
        <v>495000.0</v>
      </c>
      <c r="C502" s="7">
        <v>1.0</v>
      </c>
      <c r="D502" s="7">
        <v>1.0</v>
      </c>
      <c r="E502" s="7">
        <v>2.0</v>
      </c>
      <c r="F502" s="7" t="s">
        <v>36</v>
      </c>
      <c r="G502" s="7" t="s">
        <v>172</v>
      </c>
      <c r="H502" s="54">
        <v>2.0</v>
      </c>
      <c r="I502" s="54">
        <v>560.0</v>
      </c>
      <c r="J502" s="55" t="s">
        <v>25</v>
      </c>
      <c r="K502" t="str">
        <f>if(and(B502&gt;='Desc Stats'!$C$56,B502&lt;='Desc Stats'!$C$57),"Affordable",if(AND(B502&gt;='Desc Stats'!$C$58,B502&lt;='Desc Stats'!$C$59),"Luxury","None"))</f>
        <v>None</v>
      </c>
    </row>
    <row r="503">
      <c r="A503" s="56" t="s">
        <v>131</v>
      </c>
      <c r="B503" s="54">
        <v>495000.0</v>
      </c>
      <c r="C503" s="7">
        <v>3.0</v>
      </c>
      <c r="D503" s="7">
        <v>2.0</v>
      </c>
      <c r="E503" s="7">
        <v>3.0</v>
      </c>
      <c r="F503" s="7" t="s">
        <v>183</v>
      </c>
      <c r="G503" s="7" t="s">
        <v>179</v>
      </c>
      <c r="H503" s="54">
        <v>1.0</v>
      </c>
      <c r="I503" s="54">
        <v>1540.0</v>
      </c>
      <c r="J503" t="s">
        <v>27</v>
      </c>
      <c r="K503" t="str">
        <f>if(and(B503&gt;='Desc Stats'!$C$56,B503&lt;='Desc Stats'!$C$57),"Affordable",if(AND(B503&gt;='Desc Stats'!$C$58,B503&lt;='Desc Stats'!$C$59),"Luxury","None"))</f>
        <v>None</v>
      </c>
    </row>
    <row r="504">
      <c r="A504" s="56" t="s">
        <v>28</v>
      </c>
      <c r="B504" s="54">
        <v>495000.0</v>
      </c>
      <c r="C504" s="7">
        <v>1.0</v>
      </c>
      <c r="D504" s="7">
        <v>1.0</v>
      </c>
      <c r="E504" s="7">
        <v>5.0</v>
      </c>
      <c r="F504" s="7" t="s">
        <v>36</v>
      </c>
      <c r="G504" s="7" t="s">
        <v>172</v>
      </c>
      <c r="H504" s="54">
        <v>2.0</v>
      </c>
      <c r="I504" s="54">
        <v>454.0</v>
      </c>
      <c r="J504" s="55" t="s">
        <v>27</v>
      </c>
      <c r="K504" t="str">
        <f>if(and(B504&gt;='Desc Stats'!$C$56,B504&lt;='Desc Stats'!$C$57),"Affordable",if(AND(B504&gt;='Desc Stats'!$C$58,B504&lt;='Desc Stats'!$C$59),"Luxury","None"))</f>
        <v>None</v>
      </c>
    </row>
    <row r="505">
      <c r="A505" s="56" t="s">
        <v>28</v>
      </c>
      <c r="B505" s="54">
        <v>495000.0</v>
      </c>
      <c r="C505" s="7">
        <v>1.0</v>
      </c>
      <c r="D505" s="7">
        <v>1.0</v>
      </c>
      <c r="E505" s="7">
        <v>4.0</v>
      </c>
      <c r="F505" s="7" t="s">
        <v>36</v>
      </c>
      <c r="G505" s="7" t="s">
        <v>172</v>
      </c>
      <c r="H505" s="54">
        <v>2.0</v>
      </c>
      <c r="I505" s="54">
        <v>493.0</v>
      </c>
      <c r="J505" s="55" t="s">
        <v>25</v>
      </c>
      <c r="K505" t="str">
        <f>if(and(B505&gt;='Desc Stats'!$C$56,B505&lt;='Desc Stats'!$C$57),"Affordable",if(AND(B505&gt;='Desc Stats'!$C$58,B505&lt;='Desc Stats'!$C$59),"Luxury","None"))</f>
        <v>None</v>
      </c>
    </row>
    <row r="506">
      <c r="A506" s="56" t="s">
        <v>28</v>
      </c>
      <c r="B506" s="54">
        <v>495000.0</v>
      </c>
      <c r="C506" s="7">
        <v>1.0</v>
      </c>
      <c r="D506" s="7">
        <v>1.0</v>
      </c>
      <c r="E506" s="7">
        <v>1.0</v>
      </c>
      <c r="F506" s="7" t="s">
        <v>36</v>
      </c>
      <c r="G506" s="7" t="s">
        <v>172</v>
      </c>
      <c r="H506" s="54">
        <v>2.0</v>
      </c>
      <c r="I506" s="54">
        <v>493.0</v>
      </c>
      <c r="J506" s="55" t="s">
        <v>27</v>
      </c>
      <c r="K506" t="str">
        <f>if(and(B506&gt;='Desc Stats'!$C$56,B506&lt;='Desc Stats'!$C$57),"Affordable",if(AND(B506&gt;='Desc Stats'!$C$58,B506&lt;='Desc Stats'!$C$59),"Luxury","None"))</f>
        <v>None</v>
      </c>
    </row>
    <row r="507">
      <c r="A507" s="56" t="s">
        <v>160</v>
      </c>
      <c r="B507" s="54">
        <v>497000.0</v>
      </c>
      <c r="C507" s="7">
        <v>2.0</v>
      </c>
      <c r="D507" s="7">
        <v>2.0</v>
      </c>
      <c r="E507" s="7">
        <v>1.0</v>
      </c>
      <c r="F507" s="7" t="s">
        <v>36</v>
      </c>
      <c r="G507" s="7" t="s">
        <v>172</v>
      </c>
      <c r="H507" s="54">
        <v>2.0</v>
      </c>
      <c r="I507" s="54">
        <v>715.0</v>
      </c>
      <c r="J507" s="55" t="s">
        <v>25</v>
      </c>
      <c r="K507" t="str">
        <f>if(and(B507&gt;='Desc Stats'!$C$56,B507&lt;='Desc Stats'!$C$57),"Affordable",if(AND(B507&gt;='Desc Stats'!$C$58,B507&lt;='Desc Stats'!$C$59),"Luxury","None"))</f>
        <v>None</v>
      </c>
    </row>
    <row r="508">
      <c r="A508" s="56" t="s">
        <v>26</v>
      </c>
      <c r="B508" s="54">
        <v>498000.0</v>
      </c>
      <c r="C508" s="7">
        <v>2.0</v>
      </c>
      <c r="D508" s="7">
        <v>1.0</v>
      </c>
      <c r="E508" s="7">
        <v>2.0</v>
      </c>
      <c r="F508" s="7" t="s">
        <v>36</v>
      </c>
      <c r="G508" s="7" t="s">
        <v>172</v>
      </c>
      <c r="H508" s="54">
        <v>2.0</v>
      </c>
      <c r="I508" s="54">
        <v>667.0</v>
      </c>
      <c r="J508" s="55" t="s">
        <v>25</v>
      </c>
      <c r="K508" t="str">
        <f>if(and(B508&gt;='Desc Stats'!$C$56,B508&lt;='Desc Stats'!$C$57),"Affordable",if(AND(B508&gt;='Desc Stats'!$C$58,B508&lt;='Desc Stats'!$C$59),"Luxury","None"))</f>
        <v>None</v>
      </c>
    </row>
    <row r="509">
      <c r="A509" s="56" t="s">
        <v>125</v>
      </c>
      <c r="B509" s="54">
        <v>498000.0</v>
      </c>
      <c r="C509" s="7">
        <v>4.0</v>
      </c>
      <c r="D509" s="7">
        <v>3.0</v>
      </c>
      <c r="E509" s="7">
        <v>2.0</v>
      </c>
      <c r="F509" s="7" t="s">
        <v>181</v>
      </c>
      <c r="G509" s="7" t="s">
        <v>179</v>
      </c>
      <c r="H509" s="54">
        <v>1.0</v>
      </c>
      <c r="I509" s="54">
        <v>1080.0</v>
      </c>
      <c r="J509" s="55" t="s">
        <v>175</v>
      </c>
      <c r="K509" t="str">
        <f>if(and(B509&gt;='Desc Stats'!$C$56,B509&lt;='Desc Stats'!$C$57),"Affordable",if(AND(B509&gt;='Desc Stats'!$C$58,B509&lt;='Desc Stats'!$C$59),"Luxury","None"))</f>
        <v>None</v>
      </c>
    </row>
    <row r="510">
      <c r="A510" s="56" t="s">
        <v>129</v>
      </c>
      <c r="B510" s="54">
        <v>498000.0</v>
      </c>
      <c r="C510" s="7">
        <v>3.0</v>
      </c>
      <c r="D510" s="7">
        <v>2.0</v>
      </c>
      <c r="E510" s="7">
        <v>2.0</v>
      </c>
      <c r="F510" s="7" t="s">
        <v>36</v>
      </c>
      <c r="G510" s="7" t="s">
        <v>172</v>
      </c>
      <c r="H510" s="54">
        <v>2.0</v>
      </c>
      <c r="I510" s="54">
        <v>984.0</v>
      </c>
      <c r="J510" s="55" t="s">
        <v>25</v>
      </c>
      <c r="K510" t="str">
        <f>if(and(B510&gt;='Desc Stats'!$C$56,B510&lt;='Desc Stats'!$C$57),"Affordable",if(AND(B510&gt;='Desc Stats'!$C$58,B510&lt;='Desc Stats'!$C$59),"Luxury","None"))</f>
        <v>None</v>
      </c>
    </row>
    <row r="511">
      <c r="A511" s="56" t="s">
        <v>156</v>
      </c>
      <c r="B511" s="54">
        <v>498000.0</v>
      </c>
      <c r="C511" s="7">
        <v>3.0</v>
      </c>
      <c r="D511" s="7">
        <v>2.0</v>
      </c>
      <c r="E511" s="7">
        <v>5.0</v>
      </c>
      <c r="F511" s="7" t="s">
        <v>181</v>
      </c>
      <c r="G511" s="7" t="s">
        <v>179</v>
      </c>
      <c r="H511" s="54">
        <v>1.0</v>
      </c>
      <c r="I511" s="54">
        <v>880.0</v>
      </c>
      <c r="J511" t="s">
        <v>27</v>
      </c>
      <c r="K511" t="str">
        <f>if(and(B511&gt;='Desc Stats'!$C$56,B511&lt;='Desc Stats'!$C$57),"Affordable",if(AND(B511&gt;='Desc Stats'!$C$58,B511&lt;='Desc Stats'!$C$59),"Luxury","None"))</f>
        <v>None</v>
      </c>
    </row>
    <row r="512">
      <c r="A512" s="56" t="s">
        <v>156</v>
      </c>
      <c r="B512" s="54">
        <v>498000.0</v>
      </c>
      <c r="C512" s="7">
        <v>4.0</v>
      </c>
      <c r="D512" s="7">
        <v>2.0</v>
      </c>
      <c r="E512" s="7">
        <v>4.0</v>
      </c>
      <c r="F512" s="7" t="s">
        <v>24</v>
      </c>
      <c r="G512" s="7" t="s">
        <v>172</v>
      </c>
      <c r="H512" s="54">
        <v>2.0</v>
      </c>
      <c r="I512" s="54">
        <v>1333.0</v>
      </c>
      <c r="J512" s="55" t="s">
        <v>175</v>
      </c>
      <c r="K512" t="str">
        <f>if(and(B512&gt;='Desc Stats'!$C$56,B512&lt;='Desc Stats'!$C$57),"Affordable",if(AND(B512&gt;='Desc Stats'!$C$58,B512&lt;='Desc Stats'!$C$59),"Luxury","None"))</f>
        <v>None</v>
      </c>
    </row>
    <row r="513">
      <c r="A513" s="56" t="s">
        <v>156</v>
      </c>
      <c r="B513" s="54">
        <v>498000.0</v>
      </c>
      <c r="C513" s="7">
        <v>3.0</v>
      </c>
      <c r="D513" s="7">
        <v>2.0</v>
      </c>
      <c r="E513" s="7">
        <v>2.0</v>
      </c>
      <c r="F513" s="7" t="s">
        <v>36</v>
      </c>
      <c r="G513" s="7" t="s">
        <v>172</v>
      </c>
      <c r="H513" s="54">
        <v>2.0</v>
      </c>
      <c r="I513" s="54">
        <v>1628.0</v>
      </c>
      <c r="J513" t="s">
        <v>27</v>
      </c>
      <c r="K513" t="str">
        <f>if(and(B513&gt;='Desc Stats'!$C$56,B513&lt;='Desc Stats'!$C$57),"Affordable",if(AND(B513&gt;='Desc Stats'!$C$58,B513&lt;='Desc Stats'!$C$59),"Luxury","None"))</f>
        <v>None</v>
      </c>
    </row>
    <row r="514">
      <c r="A514" s="56" t="s">
        <v>157</v>
      </c>
      <c r="B514" s="54">
        <v>498000.0</v>
      </c>
      <c r="C514" s="7">
        <v>3.0</v>
      </c>
      <c r="D514" s="7">
        <v>2.0</v>
      </c>
      <c r="E514" s="7">
        <v>2.0</v>
      </c>
      <c r="F514" s="7" t="s">
        <v>24</v>
      </c>
      <c r="G514" s="7" t="s">
        <v>172</v>
      </c>
      <c r="H514" s="54">
        <v>2.0</v>
      </c>
      <c r="I514" s="54">
        <v>1017.0</v>
      </c>
      <c r="J514" t="s">
        <v>27</v>
      </c>
      <c r="K514" t="str">
        <f>if(and(B514&gt;='Desc Stats'!$C$56,B514&lt;='Desc Stats'!$C$57),"Affordable",if(AND(B514&gt;='Desc Stats'!$C$58,B514&lt;='Desc Stats'!$C$59),"Luxury","None"))</f>
        <v>None</v>
      </c>
    </row>
    <row r="515">
      <c r="A515" s="56" t="s">
        <v>160</v>
      </c>
      <c r="B515" s="54">
        <v>498000.0</v>
      </c>
      <c r="C515" s="7">
        <v>2.0</v>
      </c>
      <c r="D515" s="7">
        <v>2.0</v>
      </c>
      <c r="E515" s="7">
        <v>2.0</v>
      </c>
      <c r="F515" s="7" t="s">
        <v>36</v>
      </c>
      <c r="G515" s="7" t="s">
        <v>172</v>
      </c>
      <c r="H515" s="54">
        <v>2.0</v>
      </c>
      <c r="I515" s="54">
        <v>715.0</v>
      </c>
      <c r="J515" s="55" t="s">
        <v>25</v>
      </c>
      <c r="K515" t="str">
        <f>if(and(B515&gt;='Desc Stats'!$C$56,B515&lt;='Desc Stats'!$C$57),"Affordable",if(AND(B515&gt;='Desc Stats'!$C$58,B515&lt;='Desc Stats'!$C$59),"Luxury","None"))</f>
        <v>None</v>
      </c>
    </row>
    <row r="516">
      <c r="A516" s="56" t="s">
        <v>133</v>
      </c>
      <c r="B516" s="54">
        <v>499000.0</v>
      </c>
      <c r="C516" s="7">
        <v>2.0</v>
      </c>
      <c r="D516" s="7">
        <v>2.0</v>
      </c>
      <c r="E516" s="7">
        <v>2.0</v>
      </c>
      <c r="F516" s="7" t="s">
        <v>36</v>
      </c>
      <c r="G516" s="7" t="s">
        <v>172</v>
      </c>
      <c r="H516" s="54">
        <v>2.0</v>
      </c>
      <c r="I516" s="54">
        <v>645.0</v>
      </c>
      <c r="J516" s="55" t="s">
        <v>25</v>
      </c>
      <c r="K516" t="str">
        <f>if(and(B516&gt;='Desc Stats'!$C$56,B516&lt;='Desc Stats'!$C$57),"Affordable",if(AND(B516&gt;='Desc Stats'!$C$58,B516&lt;='Desc Stats'!$C$59),"Luxury","None"))</f>
        <v>None</v>
      </c>
    </row>
    <row r="517">
      <c r="A517" s="56" t="s">
        <v>131</v>
      </c>
      <c r="B517" s="54">
        <v>499000.0</v>
      </c>
      <c r="C517" s="7">
        <v>3.0</v>
      </c>
      <c r="D517" s="7">
        <v>2.0</v>
      </c>
      <c r="E517" s="7">
        <v>4.0</v>
      </c>
      <c r="F517" s="7" t="s">
        <v>183</v>
      </c>
      <c r="G517" s="7" t="s">
        <v>179</v>
      </c>
      <c r="H517" s="54">
        <v>1.0</v>
      </c>
      <c r="I517" s="54">
        <v>1650.0</v>
      </c>
      <c r="J517" t="s">
        <v>27</v>
      </c>
      <c r="K517" t="str">
        <f>if(and(B517&gt;='Desc Stats'!$C$56,B517&lt;='Desc Stats'!$C$57),"Affordable",if(AND(B517&gt;='Desc Stats'!$C$58,B517&lt;='Desc Stats'!$C$59),"Luxury","None"))</f>
        <v>None</v>
      </c>
    </row>
    <row r="518">
      <c r="A518" s="56" t="s">
        <v>156</v>
      </c>
      <c r="B518" s="54">
        <v>499000.0</v>
      </c>
      <c r="C518" s="7">
        <v>4.0</v>
      </c>
      <c r="D518" s="7">
        <v>2.0</v>
      </c>
      <c r="E518" s="7">
        <v>4.0</v>
      </c>
      <c r="F518" s="7" t="s">
        <v>24</v>
      </c>
      <c r="G518" s="7" t="s">
        <v>172</v>
      </c>
      <c r="H518" s="54">
        <v>2.0</v>
      </c>
      <c r="I518" s="54">
        <v>1313.0</v>
      </c>
      <c r="J518" s="55" t="s">
        <v>27</v>
      </c>
      <c r="K518" t="str">
        <f>if(and(B518&gt;='Desc Stats'!$C$56,B518&lt;='Desc Stats'!$C$57),"Affordable",if(AND(B518&gt;='Desc Stats'!$C$58,B518&lt;='Desc Stats'!$C$59),"Luxury","None"))</f>
        <v>None</v>
      </c>
    </row>
    <row r="519">
      <c r="A519" s="56" t="s">
        <v>156</v>
      </c>
      <c r="B519" s="54">
        <v>499000.0</v>
      </c>
      <c r="C519" s="7">
        <v>3.0</v>
      </c>
      <c r="D519" s="7">
        <v>3.0</v>
      </c>
      <c r="E519" s="7">
        <v>1.0</v>
      </c>
      <c r="F519" s="7" t="s">
        <v>24</v>
      </c>
      <c r="G519" s="7" t="s">
        <v>172</v>
      </c>
      <c r="H519" s="54">
        <v>2.0</v>
      </c>
      <c r="I519" s="54">
        <v>1100.0</v>
      </c>
      <c r="J519" t="s">
        <v>27</v>
      </c>
      <c r="K519" t="str">
        <f>if(and(B519&gt;='Desc Stats'!$C$56,B519&lt;='Desc Stats'!$C$57),"Affordable",if(AND(B519&gt;='Desc Stats'!$C$58,B519&lt;='Desc Stats'!$C$59),"Luxury","None"))</f>
        <v>None</v>
      </c>
    </row>
    <row r="520">
      <c r="A520" s="56" t="s">
        <v>158</v>
      </c>
      <c r="B520" s="54">
        <v>499000.0</v>
      </c>
      <c r="C520" s="7">
        <v>1.0</v>
      </c>
      <c r="D520" s="7">
        <v>1.0</v>
      </c>
      <c r="E520" s="7">
        <v>2.0</v>
      </c>
      <c r="F520" s="7" t="s">
        <v>36</v>
      </c>
      <c r="G520" s="7" t="s">
        <v>172</v>
      </c>
      <c r="H520" s="54">
        <v>2.0</v>
      </c>
      <c r="I520" s="54">
        <v>750.0</v>
      </c>
      <c r="J520" s="55" t="s">
        <v>25</v>
      </c>
      <c r="K520" t="str">
        <f>if(and(B520&gt;='Desc Stats'!$C$56,B520&lt;='Desc Stats'!$C$57),"Affordable",if(AND(B520&gt;='Desc Stats'!$C$58,B520&lt;='Desc Stats'!$C$59),"Luxury","None"))</f>
        <v>None</v>
      </c>
    </row>
    <row r="521">
      <c r="A521" s="56" t="s">
        <v>161</v>
      </c>
      <c r="B521" s="54">
        <v>499000.0</v>
      </c>
      <c r="C521" s="7">
        <v>2.0</v>
      </c>
      <c r="D521" s="7">
        <v>2.0</v>
      </c>
      <c r="E521" s="7">
        <v>2.0</v>
      </c>
      <c r="F521" s="7" t="s">
        <v>181</v>
      </c>
      <c r="G521" s="7" t="s">
        <v>179</v>
      </c>
      <c r="H521" s="54">
        <v>1.0</v>
      </c>
      <c r="I521" s="54">
        <v>770.0</v>
      </c>
      <c r="J521" s="55" t="s">
        <v>175</v>
      </c>
      <c r="K521" t="str">
        <f>if(and(B521&gt;='Desc Stats'!$C$56,B521&lt;='Desc Stats'!$C$57),"Affordable",if(AND(B521&gt;='Desc Stats'!$C$58,B521&lt;='Desc Stats'!$C$59),"Luxury","None"))</f>
        <v>None</v>
      </c>
    </row>
    <row r="522">
      <c r="A522" s="56" t="s">
        <v>128</v>
      </c>
      <c r="B522" s="54">
        <v>500000.0</v>
      </c>
      <c r="C522" s="7">
        <v>3.0</v>
      </c>
      <c r="D522" s="7">
        <v>2.0</v>
      </c>
      <c r="E522" s="7">
        <v>2.0</v>
      </c>
      <c r="F522" s="7" t="s">
        <v>36</v>
      </c>
      <c r="G522" s="7" t="s">
        <v>172</v>
      </c>
      <c r="H522" s="54">
        <v>2.0</v>
      </c>
      <c r="I522" s="54">
        <v>975.0</v>
      </c>
      <c r="J522" s="55" t="s">
        <v>27</v>
      </c>
      <c r="K522" t="str">
        <f>if(and(B522&gt;='Desc Stats'!$C$56,B522&lt;='Desc Stats'!$C$57),"Affordable",if(AND(B522&gt;='Desc Stats'!$C$58,B522&lt;='Desc Stats'!$C$59),"Luxury","None"))</f>
        <v>None</v>
      </c>
    </row>
    <row r="523">
      <c r="A523" s="56" t="s">
        <v>130</v>
      </c>
      <c r="B523" s="54">
        <v>500000.0</v>
      </c>
      <c r="C523" s="7">
        <v>3.0</v>
      </c>
      <c r="D523" s="7">
        <v>2.0</v>
      </c>
      <c r="E523" s="7">
        <v>2.0</v>
      </c>
      <c r="F523" s="7" t="s">
        <v>24</v>
      </c>
      <c r="G523" s="7" t="s">
        <v>172</v>
      </c>
      <c r="H523" s="54">
        <v>2.0</v>
      </c>
      <c r="I523" s="54">
        <v>952.0</v>
      </c>
      <c r="J523" t="s">
        <v>27</v>
      </c>
      <c r="K523" t="str">
        <f>if(and(B523&gt;='Desc Stats'!$C$56,B523&lt;='Desc Stats'!$C$57),"Affordable",if(AND(B523&gt;='Desc Stats'!$C$58,B523&lt;='Desc Stats'!$C$59),"Luxury","None"))</f>
        <v>None</v>
      </c>
    </row>
    <row r="524">
      <c r="A524" s="56" t="s">
        <v>130</v>
      </c>
      <c r="B524" s="54">
        <v>500000.0</v>
      </c>
      <c r="C524" s="7">
        <v>3.0</v>
      </c>
      <c r="D524" s="7">
        <v>2.0</v>
      </c>
      <c r="E524" s="7">
        <v>2.0</v>
      </c>
      <c r="F524" s="7" t="s">
        <v>24</v>
      </c>
      <c r="G524" s="7" t="s">
        <v>172</v>
      </c>
      <c r="H524" s="54">
        <v>2.0</v>
      </c>
      <c r="I524" s="54">
        <v>952.0</v>
      </c>
      <c r="J524" s="55" t="s">
        <v>27</v>
      </c>
      <c r="K524" t="str">
        <f>if(and(B524&gt;='Desc Stats'!$C$56,B524&lt;='Desc Stats'!$C$57),"Affordable",if(AND(B524&gt;='Desc Stats'!$C$58,B524&lt;='Desc Stats'!$C$59),"Luxury","None"))</f>
        <v>None</v>
      </c>
    </row>
    <row r="525">
      <c r="A525" s="56" t="s">
        <v>26</v>
      </c>
      <c r="B525" s="54">
        <v>500000.0</v>
      </c>
      <c r="C525" s="7">
        <v>4.0</v>
      </c>
      <c r="D525" s="7">
        <v>4.0</v>
      </c>
      <c r="E525" s="7">
        <v>2.0</v>
      </c>
      <c r="F525" s="7" t="s">
        <v>24</v>
      </c>
      <c r="G525" s="7" t="s">
        <v>172</v>
      </c>
      <c r="H525" s="54">
        <v>2.0</v>
      </c>
      <c r="I525" s="54">
        <v>1424.0</v>
      </c>
      <c r="J525" s="55" t="s">
        <v>25</v>
      </c>
      <c r="K525" t="str">
        <f>if(and(B525&gt;='Desc Stats'!$C$56,B525&lt;='Desc Stats'!$C$57),"Affordable",if(AND(B525&gt;='Desc Stats'!$C$58,B525&lt;='Desc Stats'!$C$59),"Luxury","None"))</f>
        <v>None</v>
      </c>
    </row>
    <row r="526">
      <c r="A526" s="56" t="s">
        <v>26</v>
      </c>
      <c r="B526" s="54">
        <v>500000.0</v>
      </c>
      <c r="C526" s="7">
        <v>3.0</v>
      </c>
      <c r="D526" s="7">
        <v>3.0</v>
      </c>
      <c r="E526" s="7">
        <v>2.0</v>
      </c>
      <c r="F526" s="7" t="s">
        <v>24</v>
      </c>
      <c r="G526" s="7" t="s">
        <v>172</v>
      </c>
      <c r="H526" s="54">
        <v>2.0</v>
      </c>
      <c r="I526" s="54">
        <v>1023.0</v>
      </c>
      <c r="J526" s="55" t="s">
        <v>27</v>
      </c>
      <c r="K526" t="str">
        <f>if(and(B526&gt;='Desc Stats'!$C$56,B526&lt;='Desc Stats'!$C$57),"Affordable",if(AND(B526&gt;='Desc Stats'!$C$58,B526&lt;='Desc Stats'!$C$59),"Luxury","None"))</f>
        <v>None</v>
      </c>
    </row>
    <row r="527">
      <c r="A527" s="56" t="s">
        <v>26</v>
      </c>
      <c r="B527" s="54">
        <v>500000.0</v>
      </c>
      <c r="C527" s="7">
        <v>4.0</v>
      </c>
      <c r="D527" s="7">
        <v>2.0</v>
      </c>
      <c r="E527" s="7">
        <v>2.0</v>
      </c>
      <c r="F527" s="7" t="s">
        <v>24</v>
      </c>
      <c r="G527" s="7" t="s">
        <v>172</v>
      </c>
      <c r="H527" s="54">
        <v>2.0</v>
      </c>
      <c r="I527" s="54">
        <v>1080.0</v>
      </c>
      <c r="J527" s="55" t="s">
        <v>27</v>
      </c>
      <c r="K527" t="str">
        <f>if(and(B527&gt;='Desc Stats'!$C$56,B527&lt;='Desc Stats'!$C$57),"Affordable",if(AND(B527&gt;='Desc Stats'!$C$58,B527&lt;='Desc Stats'!$C$59),"Luxury","None"))</f>
        <v>None</v>
      </c>
    </row>
    <row r="528">
      <c r="A528" s="56" t="s">
        <v>26</v>
      </c>
      <c r="B528" s="54">
        <v>500000.0</v>
      </c>
      <c r="C528" s="7">
        <v>2.0</v>
      </c>
      <c r="D528" s="7">
        <v>1.0</v>
      </c>
      <c r="E528" s="7">
        <v>2.0</v>
      </c>
      <c r="F528" s="7" t="s">
        <v>36</v>
      </c>
      <c r="G528" s="7" t="s">
        <v>172</v>
      </c>
      <c r="H528" s="54">
        <v>2.0</v>
      </c>
      <c r="I528" s="54">
        <v>667.0</v>
      </c>
      <c r="J528" t="s">
        <v>27</v>
      </c>
      <c r="K528" t="str">
        <f>if(and(B528&gt;='Desc Stats'!$C$56,B528&lt;='Desc Stats'!$C$57),"Affordable",if(AND(B528&gt;='Desc Stats'!$C$58,B528&lt;='Desc Stats'!$C$59),"Luxury","None"))</f>
        <v>None</v>
      </c>
    </row>
    <row r="529">
      <c r="A529" s="56" t="s">
        <v>141</v>
      </c>
      <c r="B529" s="54">
        <v>500000.0</v>
      </c>
      <c r="C529" s="7">
        <v>3.0</v>
      </c>
      <c r="D529" s="7">
        <v>2.0</v>
      </c>
      <c r="E529" s="7">
        <v>2.0</v>
      </c>
      <c r="F529" s="7" t="s">
        <v>24</v>
      </c>
      <c r="G529" s="7" t="s">
        <v>172</v>
      </c>
      <c r="H529" s="54">
        <v>2.0</v>
      </c>
      <c r="I529" s="54">
        <v>1037.0</v>
      </c>
      <c r="J529" t="s">
        <v>27</v>
      </c>
      <c r="K529" t="str">
        <f>if(and(B529&gt;='Desc Stats'!$C$56,B529&lt;='Desc Stats'!$C$57),"Affordable",if(AND(B529&gt;='Desc Stats'!$C$58,B529&lt;='Desc Stats'!$C$59),"Luxury","None"))</f>
        <v>None</v>
      </c>
    </row>
    <row r="530">
      <c r="A530" s="56" t="s">
        <v>133</v>
      </c>
      <c r="B530" s="54">
        <v>500000.0</v>
      </c>
      <c r="C530" s="7">
        <v>3.0</v>
      </c>
      <c r="D530" s="7">
        <v>3.0</v>
      </c>
      <c r="E530" s="7">
        <v>3.0</v>
      </c>
      <c r="F530" s="7" t="s">
        <v>24</v>
      </c>
      <c r="G530" s="7" t="s">
        <v>172</v>
      </c>
      <c r="H530" s="54">
        <v>2.0</v>
      </c>
      <c r="I530" s="54">
        <v>1250.0</v>
      </c>
      <c r="J530" t="s">
        <v>27</v>
      </c>
      <c r="K530" t="str">
        <f>if(and(B530&gt;='Desc Stats'!$C$56,B530&lt;='Desc Stats'!$C$57),"Affordable",if(AND(B530&gt;='Desc Stats'!$C$58,B530&lt;='Desc Stats'!$C$59),"Luxury","None"))</f>
        <v>None</v>
      </c>
    </row>
    <row r="531">
      <c r="A531" s="56" t="s">
        <v>133</v>
      </c>
      <c r="B531" s="54">
        <v>500000.0</v>
      </c>
      <c r="C531" s="7">
        <v>3.0</v>
      </c>
      <c r="D531" s="7">
        <v>3.0</v>
      </c>
      <c r="E531" s="7">
        <v>2.0</v>
      </c>
      <c r="F531" s="7" t="s">
        <v>24</v>
      </c>
      <c r="G531" s="7" t="s">
        <v>172</v>
      </c>
      <c r="H531" s="54">
        <v>2.0</v>
      </c>
      <c r="I531" s="54">
        <v>1250.0</v>
      </c>
      <c r="J531" t="s">
        <v>27</v>
      </c>
      <c r="K531" t="str">
        <f>if(and(B531&gt;='Desc Stats'!$C$56,B531&lt;='Desc Stats'!$C$57),"Affordable",if(AND(B531&gt;='Desc Stats'!$C$58,B531&lt;='Desc Stats'!$C$59),"Luxury","None"))</f>
        <v>None</v>
      </c>
    </row>
    <row r="532">
      <c r="A532" s="56" t="s">
        <v>144</v>
      </c>
      <c r="B532" s="54">
        <v>500000.0</v>
      </c>
      <c r="C532" s="7">
        <v>3.0</v>
      </c>
      <c r="D532" s="7">
        <v>2.0</v>
      </c>
      <c r="E532" s="7">
        <v>2.0</v>
      </c>
      <c r="F532" s="7" t="s">
        <v>24</v>
      </c>
      <c r="G532" s="7" t="s">
        <v>172</v>
      </c>
      <c r="H532" s="54">
        <v>2.0</v>
      </c>
      <c r="I532" s="54">
        <v>1003.0</v>
      </c>
      <c r="J532" s="55" t="s">
        <v>27</v>
      </c>
      <c r="K532" t="str">
        <f>if(and(B532&gt;='Desc Stats'!$C$56,B532&lt;='Desc Stats'!$C$57),"Affordable",if(AND(B532&gt;='Desc Stats'!$C$58,B532&lt;='Desc Stats'!$C$59),"Luxury","None"))</f>
        <v>None</v>
      </c>
    </row>
    <row r="533">
      <c r="A533" s="56" t="s">
        <v>144</v>
      </c>
      <c r="B533" s="54">
        <v>500000.0</v>
      </c>
      <c r="C533" s="7">
        <v>3.0</v>
      </c>
      <c r="D533" s="7">
        <v>2.0</v>
      </c>
      <c r="E533" s="7">
        <v>2.0</v>
      </c>
      <c r="F533" s="7" t="s">
        <v>24</v>
      </c>
      <c r="G533" s="7" t="s">
        <v>172</v>
      </c>
      <c r="H533" s="54">
        <v>2.0</v>
      </c>
      <c r="I533" s="54">
        <v>1000.0</v>
      </c>
      <c r="J533" s="55" t="s">
        <v>175</v>
      </c>
      <c r="K533" t="str">
        <f>if(and(B533&gt;='Desc Stats'!$C$56,B533&lt;='Desc Stats'!$C$57),"Affordable",if(AND(B533&gt;='Desc Stats'!$C$58,B533&lt;='Desc Stats'!$C$59),"Luxury","None"))</f>
        <v>None</v>
      </c>
    </row>
    <row r="534">
      <c r="A534" s="56" t="s">
        <v>28</v>
      </c>
      <c r="B534" s="54">
        <v>500000.0</v>
      </c>
      <c r="C534" s="7">
        <v>1.0</v>
      </c>
      <c r="D534" s="7">
        <v>1.0</v>
      </c>
      <c r="E534" s="7">
        <v>2.0</v>
      </c>
      <c r="F534" s="7" t="s">
        <v>36</v>
      </c>
      <c r="G534" s="7" t="s">
        <v>172</v>
      </c>
      <c r="H534" s="54">
        <v>2.0</v>
      </c>
      <c r="I534" s="54">
        <v>493.0</v>
      </c>
      <c r="J534" s="55" t="s">
        <v>27</v>
      </c>
      <c r="K534" t="str">
        <f>if(and(B534&gt;='Desc Stats'!$C$56,B534&lt;='Desc Stats'!$C$57),"Affordable",if(AND(B534&gt;='Desc Stats'!$C$58,B534&lt;='Desc Stats'!$C$59),"Luxury","None"))</f>
        <v>None</v>
      </c>
    </row>
    <row r="535">
      <c r="A535" s="56" t="s">
        <v>28</v>
      </c>
      <c r="B535" s="54">
        <v>500000.0</v>
      </c>
      <c r="C535" s="7">
        <v>1.0</v>
      </c>
      <c r="D535" s="7">
        <v>1.0</v>
      </c>
      <c r="E535" s="7">
        <v>2.0</v>
      </c>
      <c r="F535" s="7" t="s">
        <v>36</v>
      </c>
      <c r="G535" s="7" t="s">
        <v>172</v>
      </c>
      <c r="H535" s="54">
        <v>2.0</v>
      </c>
      <c r="I535" s="54">
        <v>470.0</v>
      </c>
      <c r="J535" s="55" t="s">
        <v>25</v>
      </c>
      <c r="K535" t="str">
        <f>if(and(B535&gt;='Desc Stats'!$C$56,B535&lt;='Desc Stats'!$C$57),"Affordable",if(AND(B535&gt;='Desc Stats'!$C$58,B535&lt;='Desc Stats'!$C$59),"Luxury","None"))</f>
        <v>None</v>
      </c>
    </row>
    <row r="536">
      <c r="A536" s="56" t="s">
        <v>148</v>
      </c>
      <c r="B536" s="54">
        <v>500000.0</v>
      </c>
      <c r="C536" s="7">
        <v>3.0</v>
      </c>
      <c r="D536" s="7">
        <v>2.0</v>
      </c>
      <c r="E536" s="7">
        <v>1.0</v>
      </c>
      <c r="F536" s="7" t="s">
        <v>36</v>
      </c>
      <c r="G536" s="7" t="s">
        <v>172</v>
      </c>
      <c r="H536" s="54">
        <v>2.0</v>
      </c>
      <c r="I536" s="54">
        <v>935.0</v>
      </c>
      <c r="J536" s="55" t="s">
        <v>27</v>
      </c>
      <c r="K536" t="str">
        <f>if(and(B536&gt;='Desc Stats'!$C$56,B536&lt;='Desc Stats'!$C$57),"Affordable",if(AND(B536&gt;='Desc Stats'!$C$58,B536&lt;='Desc Stats'!$C$59),"Luxury","None"))</f>
        <v>None</v>
      </c>
    </row>
    <row r="537">
      <c r="A537" s="56" t="s">
        <v>129</v>
      </c>
      <c r="B537" s="54">
        <v>500000.0</v>
      </c>
      <c r="C537" s="7">
        <v>3.0</v>
      </c>
      <c r="D537" s="7">
        <v>2.0</v>
      </c>
      <c r="E537" s="7">
        <v>2.0</v>
      </c>
      <c r="F537" s="7" t="s">
        <v>24</v>
      </c>
      <c r="G537" s="7" t="s">
        <v>172</v>
      </c>
      <c r="H537" s="54">
        <v>2.0</v>
      </c>
      <c r="I537" s="54">
        <v>1108.0</v>
      </c>
      <c r="J537" s="55" t="s">
        <v>27</v>
      </c>
      <c r="K537" t="str">
        <f>if(and(B537&gt;='Desc Stats'!$C$56,B537&lt;='Desc Stats'!$C$57),"Affordable",if(AND(B537&gt;='Desc Stats'!$C$58,B537&lt;='Desc Stats'!$C$59),"Luxury","None"))</f>
        <v>None</v>
      </c>
    </row>
    <row r="538">
      <c r="A538" s="56" t="s">
        <v>156</v>
      </c>
      <c r="B538" s="54">
        <v>500000.0</v>
      </c>
      <c r="C538" s="7">
        <v>4.0</v>
      </c>
      <c r="D538" s="7">
        <v>2.0</v>
      </c>
      <c r="E538" s="7">
        <v>3.0</v>
      </c>
      <c r="F538" s="7" t="s">
        <v>24</v>
      </c>
      <c r="G538" s="7" t="s">
        <v>172</v>
      </c>
      <c r="H538" s="54">
        <v>2.0</v>
      </c>
      <c r="I538" s="54">
        <v>1378.0</v>
      </c>
      <c r="J538" s="55" t="s">
        <v>27</v>
      </c>
      <c r="K538" t="str">
        <f>if(and(B538&gt;='Desc Stats'!$C$56,B538&lt;='Desc Stats'!$C$57),"Affordable",if(AND(B538&gt;='Desc Stats'!$C$58,B538&lt;='Desc Stats'!$C$59),"Luxury","None"))</f>
        <v>None</v>
      </c>
    </row>
    <row r="539">
      <c r="A539" s="56" t="s">
        <v>156</v>
      </c>
      <c r="B539" s="54">
        <v>500000.0</v>
      </c>
      <c r="C539" s="7">
        <v>4.0</v>
      </c>
      <c r="D539" s="7">
        <v>2.0</v>
      </c>
      <c r="E539" s="7">
        <v>3.0</v>
      </c>
      <c r="F539" s="7" t="s">
        <v>24</v>
      </c>
      <c r="G539" s="7" t="s">
        <v>172</v>
      </c>
      <c r="H539" s="54">
        <v>2.0</v>
      </c>
      <c r="I539" s="54">
        <v>1333.0</v>
      </c>
      <c r="J539" s="55" t="s">
        <v>27</v>
      </c>
      <c r="K539" t="str">
        <f>if(and(B539&gt;='Desc Stats'!$C$56,B539&lt;='Desc Stats'!$C$57),"Affordable",if(AND(B539&gt;='Desc Stats'!$C$58,B539&lt;='Desc Stats'!$C$59),"Luxury","None"))</f>
        <v>None</v>
      </c>
    </row>
    <row r="540">
      <c r="A540" s="56" t="s">
        <v>156</v>
      </c>
      <c r="B540" s="54">
        <v>500000.0</v>
      </c>
      <c r="C540" s="7">
        <v>4.0</v>
      </c>
      <c r="D540" s="7">
        <v>2.0</v>
      </c>
      <c r="E540" s="7">
        <v>2.0</v>
      </c>
      <c r="F540" s="7" t="s">
        <v>24</v>
      </c>
      <c r="G540" s="7" t="s">
        <v>172</v>
      </c>
      <c r="H540" s="54">
        <v>2.0</v>
      </c>
      <c r="I540" s="54">
        <v>1522.0</v>
      </c>
      <c r="J540" s="55" t="s">
        <v>27</v>
      </c>
      <c r="K540" t="str">
        <f>if(and(B540&gt;='Desc Stats'!$C$56,B540&lt;='Desc Stats'!$C$57),"Affordable",if(AND(B540&gt;='Desc Stats'!$C$58,B540&lt;='Desc Stats'!$C$59),"Luxury","None"))</f>
        <v>None</v>
      </c>
    </row>
    <row r="541">
      <c r="A541" s="56" t="s">
        <v>156</v>
      </c>
      <c r="B541" s="54">
        <v>500000.0</v>
      </c>
      <c r="C541" s="7">
        <v>4.0</v>
      </c>
      <c r="D541" s="7">
        <v>2.0</v>
      </c>
      <c r="E541" s="7">
        <v>2.0</v>
      </c>
      <c r="F541" s="7" t="s">
        <v>24</v>
      </c>
      <c r="G541" s="7" t="s">
        <v>172</v>
      </c>
      <c r="H541" s="54">
        <v>2.0</v>
      </c>
      <c r="I541" s="54">
        <v>1450.0</v>
      </c>
      <c r="J541" s="55" t="s">
        <v>27</v>
      </c>
      <c r="K541" t="str">
        <f>if(and(B541&gt;='Desc Stats'!$C$56,B541&lt;='Desc Stats'!$C$57),"Affordable",if(AND(B541&gt;='Desc Stats'!$C$58,B541&lt;='Desc Stats'!$C$59),"Luxury","None"))</f>
        <v>None</v>
      </c>
    </row>
    <row r="542">
      <c r="A542" s="56" t="s">
        <v>156</v>
      </c>
      <c r="B542" s="54">
        <v>500000.0</v>
      </c>
      <c r="C542" s="7">
        <v>4.0</v>
      </c>
      <c r="D542" s="7">
        <v>2.0</v>
      </c>
      <c r="E542" s="7">
        <v>2.0</v>
      </c>
      <c r="F542" s="7" t="s">
        <v>24</v>
      </c>
      <c r="G542" s="7" t="s">
        <v>172</v>
      </c>
      <c r="H542" s="54">
        <v>2.0</v>
      </c>
      <c r="I542" s="54">
        <v>1450.0</v>
      </c>
      <c r="J542" s="55" t="s">
        <v>25</v>
      </c>
      <c r="K542" t="str">
        <f>if(and(B542&gt;='Desc Stats'!$C$56,B542&lt;='Desc Stats'!$C$57),"Affordable",if(AND(B542&gt;='Desc Stats'!$C$58,B542&lt;='Desc Stats'!$C$59),"Luxury","None"))</f>
        <v>None</v>
      </c>
    </row>
    <row r="543">
      <c r="A543" s="56" t="s">
        <v>156</v>
      </c>
      <c r="B543" s="54">
        <v>500000.0</v>
      </c>
      <c r="C543" s="7">
        <v>4.0</v>
      </c>
      <c r="D543" s="7">
        <v>2.0</v>
      </c>
      <c r="E543" s="7">
        <v>2.0</v>
      </c>
      <c r="F543" s="7" t="s">
        <v>24</v>
      </c>
      <c r="G543" s="7" t="s">
        <v>172</v>
      </c>
      <c r="H543" s="54">
        <v>2.0</v>
      </c>
      <c r="I543" s="54">
        <v>1450.0</v>
      </c>
      <c r="J543" s="55" t="s">
        <v>184</v>
      </c>
      <c r="K543" t="str">
        <f>if(and(B543&gt;='Desc Stats'!$C$56,B543&lt;='Desc Stats'!$C$57),"Affordable",if(AND(B543&gt;='Desc Stats'!$C$58,B543&lt;='Desc Stats'!$C$59),"Luxury","None"))</f>
        <v>None</v>
      </c>
    </row>
    <row r="544">
      <c r="A544" s="56" t="s">
        <v>156</v>
      </c>
      <c r="B544" s="54">
        <v>500000.0</v>
      </c>
      <c r="C544" s="7">
        <v>4.0</v>
      </c>
      <c r="D544" s="7">
        <v>2.0</v>
      </c>
      <c r="E544" s="7">
        <v>2.0</v>
      </c>
      <c r="F544" s="7" t="s">
        <v>24</v>
      </c>
      <c r="G544" s="7" t="s">
        <v>172</v>
      </c>
      <c r="H544" s="54">
        <v>2.0</v>
      </c>
      <c r="I544" s="54">
        <v>1313.0</v>
      </c>
      <c r="J544" s="55" t="s">
        <v>175</v>
      </c>
      <c r="K544" t="str">
        <f>if(and(B544&gt;='Desc Stats'!$C$56,B544&lt;='Desc Stats'!$C$57),"Affordable",if(AND(B544&gt;='Desc Stats'!$C$58,B544&lt;='Desc Stats'!$C$59),"Luxury","None"))</f>
        <v>None</v>
      </c>
    </row>
    <row r="545">
      <c r="A545" s="56" t="s">
        <v>156</v>
      </c>
      <c r="B545" s="54">
        <v>500000.0</v>
      </c>
      <c r="C545" s="7">
        <v>4.0</v>
      </c>
      <c r="D545" s="7">
        <v>2.0</v>
      </c>
      <c r="E545" s="7">
        <v>2.0</v>
      </c>
      <c r="F545" s="7" t="s">
        <v>24</v>
      </c>
      <c r="G545" s="7" t="s">
        <v>172</v>
      </c>
      <c r="H545" s="54">
        <v>2.0</v>
      </c>
      <c r="I545" s="54">
        <v>1313.0</v>
      </c>
      <c r="J545" s="55" t="s">
        <v>27</v>
      </c>
      <c r="K545" t="str">
        <f>if(and(B545&gt;='Desc Stats'!$C$56,B545&lt;='Desc Stats'!$C$57),"Affordable",if(AND(B545&gt;='Desc Stats'!$C$58,B545&lt;='Desc Stats'!$C$59),"Luxury","None"))</f>
        <v>None</v>
      </c>
    </row>
    <row r="546">
      <c r="A546" s="56" t="s">
        <v>156</v>
      </c>
      <c r="B546" s="54">
        <v>500000.0</v>
      </c>
      <c r="C546" s="7">
        <v>3.0</v>
      </c>
      <c r="D546" s="7">
        <v>2.0</v>
      </c>
      <c r="E546" s="7">
        <v>2.0</v>
      </c>
      <c r="F546" s="7" t="s">
        <v>36</v>
      </c>
      <c r="G546" s="7" t="s">
        <v>172</v>
      </c>
      <c r="H546" s="54">
        <v>2.0</v>
      </c>
      <c r="I546" s="54">
        <v>1260.0</v>
      </c>
      <c r="J546" s="55" t="s">
        <v>27</v>
      </c>
      <c r="K546" t="str">
        <f>if(and(B546&gt;='Desc Stats'!$C$56,B546&lt;='Desc Stats'!$C$57),"Affordable",if(AND(B546&gt;='Desc Stats'!$C$58,B546&lt;='Desc Stats'!$C$59),"Luxury","None"))</f>
        <v>None</v>
      </c>
    </row>
    <row r="547">
      <c r="A547" s="56" t="s">
        <v>156</v>
      </c>
      <c r="B547" s="54">
        <v>500000.0</v>
      </c>
      <c r="C547" s="7">
        <v>3.0</v>
      </c>
      <c r="D547" s="7">
        <v>2.0</v>
      </c>
      <c r="E547" s="7">
        <v>2.0</v>
      </c>
      <c r="F547" s="7" t="s">
        <v>36</v>
      </c>
      <c r="G547" s="7" t="s">
        <v>172</v>
      </c>
      <c r="H547" s="54">
        <v>2.0</v>
      </c>
      <c r="I547" s="54">
        <v>1059.0</v>
      </c>
      <c r="J547" s="55" t="s">
        <v>25</v>
      </c>
      <c r="K547" t="str">
        <f>if(and(B547&gt;='Desc Stats'!$C$56,B547&lt;='Desc Stats'!$C$57),"Affordable",if(AND(B547&gt;='Desc Stats'!$C$58,B547&lt;='Desc Stats'!$C$59),"Luxury","None"))</f>
        <v>None</v>
      </c>
    </row>
    <row r="548">
      <c r="A548" s="56" t="s">
        <v>156</v>
      </c>
      <c r="B548" s="54">
        <v>500000.0</v>
      </c>
      <c r="C548" s="7">
        <v>3.0</v>
      </c>
      <c r="D548" s="7">
        <v>2.0</v>
      </c>
      <c r="E548" s="7">
        <v>2.0</v>
      </c>
      <c r="F548" s="7" t="s">
        <v>36</v>
      </c>
      <c r="G548" s="7" t="s">
        <v>172</v>
      </c>
      <c r="H548" s="54">
        <v>2.0</v>
      </c>
      <c r="I548" s="54">
        <v>1040.0</v>
      </c>
      <c r="J548" s="55" t="s">
        <v>25</v>
      </c>
      <c r="K548" t="str">
        <f>if(and(B548&gt;='Desc Stats'!$C$56,B548&lt;='Desc Stats'!$C$57),"Affordable",if(AND(B548&gt;='Desc Stats'!$C$58,B548&lt;='Desc Stats'!$C$59),"Luxury","None"))</f>
        <v>None</v>
      </c>
    </row>
    <row r="549">
      <c r="A549" s="56" t="s">
        <v>156</v>
      </c>
      <c r="B549" s="54">
        <v>500000.0</v>
      </c>
      <c r="C549" s="7">
        <v>3.0</v>
      </c>
      <c r="D549" s="7">
        <v>2.0</v>
      </c>
      <c r="E549" s="7">
        <v>2.0</v>
      </c>
      <c r="F549" s="7" t="s">
        <v>24</v>
      </c>
      <c r="G549" s="7" t="s">
        <v>172</v>
      </c>
      <c r="H549" s="54">
        <v>2.0</v>
      </c>
      <c r="I549" s="54">
        <v>1000.0</v>
      </c>
      <c r="J549" t="s">
        <v>27</v>
      </c>
      <c r="K549" t="str">
        <f>if(and(B549&gt;='Desc Stats'!$C$56,B549&lt;='Desc Stats'!$C$57),"Affordable",if(AND(B549&gt;='Desc Stats'!$C$58,B549&lt;='Desc Stats'!$C$59),"Luxury","None"))</f>
        <v>None</v>
      </c>
    </row>
    <row r="550">
      <c r="A550" s="56" t="s">
        <v>156</v>
      </c>
      <c r="B550" s="54">
        <v>500000.0</v>
      </c>
      <c r="C550" s="7">
        <v>3.0</v>
      </c>
      <c r="D550" s="7">
        <v>2.0</v>
      </c>
      <c r="E550" s="7">
        <v>2.0</v>
      </c>
      <c r="F550" s="7" t="s">
        <v>24</v>
      </c>
      <c r="G550" s="7" t="s">
        <v>172</v>
      </c>
      <c r="H550" s="54">
        <v>2.0</v>
      </c>
      <c r="I550" s="54">
        <v>903.0</v>
      </c>
      <c r="J550" s="55" t="s">
        <v>27</v>
      </c>
      <c r="K550" t="str">
        <f>if(and(B550&gt;='Desc Stats'!$C$56,B550&lt;='Desc Stats'!$C$57),"Affordable",if(AND(B550&gt;='Desc Stats'!$C$58,B550&lt;='Desc Stats'!$C$59),"Luxury","None"))</f>
        <v>None</v>
      </c>
    </row>
    <row r="551">
      <c r="A551" s="56" t="s">
        <v>160</v>
      </c>
      <c r="B551" s="54">
        <v>500000.0</v>
      </c>
      <c r="C551" s="7">
        <v>2.0</v>
      </c>
      <c r="D551" s="7">
        <v>2.0</v>
      </c>
      <c r="E551" s="7">
        <v>2.0</v>
      </c>
      <c r="F551" s="7" t="s">
        <v>24</v>
      </c>
      <c r="G551" s="7" t="s">
        <v>172</v>
      </c>
      <c r="H551" s="54">
        <v>2.0</v>
      </c>
      <c r="I551" s="54">
        <v>1250.0</v>
      </c>
      <c r="J551" s="55" t="s">
        <v>25</v>
      </c>
      <c r="K551" t="str">
        <f>if(and(B551&gt;='Desc Stats'!$C$56,B551&lt;='Desc Stats'!$C$57),"Affordable",if(AND(B551&gt;='Desc Stats'!$C$58,B551&lt;='Desc Stats'!$C$59),"Luxury","None"))</f>
        <v>None</v>
      </c>
    </row>
    <row r="552">
      <c r="A552" s="56" t="s">
        <v>160</v>
      </c>
      <c r="B552" s="54">
        <v>500000.0</v>
      </c>
      <c r="C552" s="7">
        <v>2.0</v>
      </c>
      <c r="D552" s="7">
        <v>2.0</v>
      </c>
      <c r="E552" s="7">
        <v>2.0</v>
      </c>
      <c r="F552" s="7" t="s">
        <v>24</v>
      </c>
      <c r="G552" s="7" t="s">
        <v>172</v>
      </c>
      <c r="H552" s="54">
        <v>2.0</v>
      </c>
      <c r="I552" s="54">
        <v>1044.0</v>
      </c>
      <c r="J552" s="55" t="s">
        <v>25</v>
      </c>
      <c r="K552" t="str">
        <f>if(and(B552&gt;='Desc Stats'!$C$56,B552&lt;='Desc Stats'!$C$57),"Affordable",if(AND(B552&gt;='Desc Stats'!$C$58,B552&lt;='Desc Stats'!$C$59),"Luxury","None"))</f>
        <v>None</v>
      </c>
    </row>
    <row r="553">
      <c r="A553" s="56" t="s">
        <v>160</v>
      </c>
      <c r="B553" s="54">
        <v>500000.0</v>
      </c>
      <c r="C553" s="7">
        <v>2.0</v>
      </c>
      <c r="D553" s="7">
        <v>2.0</v>
      </c>
      <c r="E553" s="7">
        <v>2.0</v>
      </c>
      <c r="F553" s="7" t="s">
        <v>36</v>
      </c>
      <c r="G553" s="7" t="s">
        <v>172</v>
      </c>
      <c r="H553" s="54">
        <v>2.0</v>
      </c>
      <c r="I553" s="54">
        <v>715.0</v>
      </c>
      <c r="J553" s="55" t="s">
        <v>175</v>
      </c>
      <c r="K553" t="str">
        <f>if(and(B553&gt;='Desc Stats'!$C$56,B553&lt;='Desc Stats'!$C$57),"Affordable",if(AND(B553&gt;='Desc Stats'!$C$58,B553&lt;='Desc Stats'!$C$59),"Luxury","None"))</f>
        <v>None</v>
      </c>
    </row>
    <row r="554">
      <c r="A554" s="56" t="s">
        <v>164</v>
      </c>
      <c r="B554" s="54">
        <v>500000.0</v>
      </c>
      <c r="C554" s="7">
        <v>3.0</v>
      </c>
      <c r="D554" s="7">
        <v>2.0</v>
      </c>
      <c r="E554" s="7">
        <v>1.0</v>
      </c>
      <c r="F554" s="7" t="s">
        <v>181</v>
      </c>
      <c r="G554" s="7" t="s">
        <v>179</v>
      </c>
      <c r="H554" s="54">
        <v>1.0</v>
      </c>
      <c r="I554" s="54">
        <v>880.0</v>
      </c>
      <c r="J554" s="55" t="s">
        <v>27</v>
      </c>
      <c r="K554" t="str">
        <f>if(and(B554&gt;='Desc Stats'!$C$56,B554&lt;='Desc Stats'!$C$57),"Affordable",if(AND(B554&gt;='Desc Stats'!$C$58,B554&lt;='Desc Stats'!$C$59),"Luxury","None"))</f>
        <v>None</v>
      </c>
    </row>
    <row r="555">
      <c r="A555" s="56" t="s">
        <v>133</v>
      </c>
      <c r="B555" s="54">
        <v>504000.0</v>
      </c>
      <c r="C555" s="7">
        <v>3.0</v>
      </c>
      <c r="D555" s="7">
        <v>3.0</v>
      </c>
      <c r="E555" s="7">
        <v>3.0</v>
      </c>
      <c r="F555" s="7" t="s">
        <v>24</v>
      </c>
      <c r="G555" s="7" t="s">
        <v>172</v>
      </c>
      <c r="H555" s="54">
        <v>2.0</v>
      </c>
      <c r="I555" s="54">
        <v>1250.0</v>
      </c>
      <c r="J555" t="s">
        <v>27</v>
      </c>
      <c r="K555" t="str">
        <f>if(and(B555&gt;='Desc Stats'!$C$56,B555&lt;='Desc Stats'!$C$57),"Affordable",if(AND(B555&gt;='Desc Stats'!$C$58,B555&lt;='Desc Stats'!$C$59),"Luxury","None"))</f>
        <v>None</v>
      </c>
    </row>
    <row r="556">
      <c r="A556" s="56" t="s">
        <v>129</v>
      </c>
      <c r="B556" s="54">
        <v>505000.0</v>
      </c>
      <c r="C556" s="7">
        <v>3.0</v>
      </c>
      <c r="D556" s="7">
        <v>2.0</v>
      </c>
      <c r="E556" s="7">
        <v>1.0</v>
      </c>
      <c r="F556" s="7" t="s">
        <v>36</v>
      </c>
      <c r="G556" s="7" t="s">
        <v>172</v>
      </c>
      <c r="H556" s="54">
        <v>2.0</v>
      </c>
      <c r="I556" s="54">
        <v>948.0</v>
      </c>
      <c r="J556" s="55" t="s">
        <v>25</v>
      </c>
      <c r="K556" t="str">
        <f>if(and(B556&gt;='Desc Stats'!$C$56,B556&lt;='Desc Stats'!$C$57),"Affordable",if(AND(B556&gt;='Desc Stats'!$C$58,B556&lt;='Desc Stats'!$C$59),"Luxury","None"))</f>
        <v>None</v>
      </c>
    </row>
    <row r="557">
      <c r="A557" s="56" t="s">
        <v>158</v>
      </c>
      <c r="B557" s="54">
        <v>505000.0</v>
      </c>
      <c r="C557" s="7">
        <v>3.0</v>
      </c>
      <c r="D557" s="7">
        <v>2.0</v>
      </c>
      <c r="E557" s="7">
        <v>6.0</v>
      </c>
      <c r="F557" s="7" t="s">
        <v>24</v>
      </c>
      <c r="G557" s="7" t="s">
        <v>172</v>
      </c>
      <c r="H557" s="54">
        <v>2.0</v>
      </c>
      <c r="I557" s="54">
        <v>1042.0</v>
      </c>
      <c r="J557" s="55" t="s">
        <v>27</v>
      </c>
      <c r="K557" t="str">
        <f>if(and(B557&gt;='Desc Stats'!$C$56,B557&lt;='Desc Stats'!$C$57),"Affordable",if(AND(B557&gt;='Desc Stats'!$C$58,B557&lt;='Desc Stats'!$C$59),"Luxury","None"))</f>
        <v>None</v>
      </c>
    </row>
    <row r="558">
      <c r="A558" s="56" t="s">
        <v>125</v>
      </c>
      <c r="B558" s="54">
        <v>508000.0</v>
      </c>
      <c r="C558" s="7">
        <v>3.0</v>
      </c>
      <c r="D558" s="7">
        <v>2.0</v>
      </c>
      <c r="E558" s="7">
        <v>4.0</v>
      </c>
      <c r="F558" s="7" t="s">
        <v>36</v>
      </c>
      <c r="G558" s="7" t="s">
        <v>179</v>
      </c>
      <c r="H558" s="54">
        <v>1.0</v>
      </c>
      <c r="I558" s="54">
        <v>1097.0</v>
      </c>
      <c r="J558" s="55" t="s">
        <v>27</v>
      </c>
      <c r="K558" t="str">
        <f>if(and(B558&gt;='Desc Stats'!$C$56,B558&lt;='Desc Stats'!$C$57),"Affordable",if(AND(B558&gt;='Desc Stats'!$C$58,B558&lt;='Desc Stats'!$C$59),"Luxury","None"))</f>
        <v>None</v>
      </c>
    </row>
    <row r="559">
      <c r="A559" s="56" t="s">
        <v>133</v>
      </c>
      <c r="B559" s="54">
        <v>508000.0</v>
      </c>
      <c r="C559" s="7">
        <v>2.0</v>
      </c>
      <c r="D559" s="7">
        <v>2.0</v>
      </c>
      <c r="E559" s="7">
        <v>2.0</v>
      </c>
      <c r="F559" s="7" t="s">
        <v>36</v>
      </c>
      <c r="G559" s="7" t="s">
        <v>172</v>
      </c>
      <c r="H559" s="54">
        <v>2.0</v>
      </c>
      <c r="I559" s="54">
        <v>798.0</v>
      </c>
      <c r="J559" s="55" t="s">
        <v>27</v>
      </c>
      <c r="K559" t="str">
        <f>if(and(B559&gt;='Desc Stats'!$C$56,B559&lt;='Desc Stats'!$C$57),"Affordable",if(AND(B559&gt;='Desc Stats'!$C$58,B559&lt;='Desc Stats'!$C$59),"Luxury","None"))</f>
        <v>None</v>
      </c>
    </row>
    <row r="560">
      <c r="A560" s="56" t="s">
        <v>156</v>
      </c>
      <c r="B560" s="54">
        <v>508000.0</v>
      </c>
      <c r="C560" s="7">
        <v>3.0</v>
      </c>
      <c r="D560" s="7">
        <v>2.0</v>
      </c>
      <c r="E560" s="7">
        <v>2.0</v>
      </c>
      <c r="F560" s="7" t="s">
        <v>24</v>
      </c>
      <c r="G560" s="7" t="s">
        <v>179</v>
      </c>
      <c r="H560" s="54">
        <v>1.0</v>
      </c>
      <c r="I560" s="54">
        <v>1373.0</v>
      </c>
      <c r="J560" t="s">
        <v>27</v>
      </c>
      <c r="K560" t="str">
        <f>if(and(B560&gt;='Desc Stats'!$C$56,B560&lt;='Desc Stats'!$C$57),"Affordable",if(AND(B560&gt;='Desc Stats'!$C$58,B560&lt;='Desc Stats'!$C$59),"Luxury","None"))</f>
        <v>None</v>
      </c>
    </row>
    <row r="561">
      <c r="A561" s="56" t="s">
        <v>140</v>
      </c>
      <c r="B561" s="54">
        <v>508000.0</v>
      </c>
      <c r="C561" s="7">
        <v>1.0</v>
      </c>
      <c r="D561" s="7">
        <v>1.0</v>
      </c>
      <c r="E561" s="7">
        <v>2.0</v>
      </c>
      <c r="F561" s="7" t="s">
        <v>36</v>
      </c>
      <c r="G561" s="7" t="s">
        <v>172</v>
      </c>
      <c r="H561" s="54">
        <v>2.0</v>
      </c>
      <c r="I561" s="54">
        <v>498.0</v>
      </c>
      <c r="J561" s="55" t="s">
        <v>25</v>
      </c>
      <c r="K561" t="str">
        <f>if(and(B561&gt;='Desc Stats'!$C$56,B561&lt;='Desc Stats'!$C$57),"Affordable",if(AND(B561&gt;='Desc Stats'!$C$58,B561&lt;='Desc Stats'!$C$59),"Luxury","None"))</f>
        <v>None</v>
      </c>
    </row>
    <row r="562">
      <c r="A562" s="56" t="s">
        <v>160</v>
      </c>
      <c r="B562" s="54">
        <v>508000.0</v>
      </c>
      <c r="C562" s="7">
        <v>2.0</v>
      </c>
      <c r="D562" s="7">
        <v>2.0</v>
      </c>
      <c r="E562" s="7">
        <v>15.0</v>
      </c>
      <c r="F562" s="7" t="s">
        <v>36</v>
      </c>
      <c r="G562" s="7" t="s">
        <v>172</v>
      </c>
      <c r="H562" s="54">
        <v>2.0</v>
      </c>
      <c r="I562" s="54">
        <v>715.0</v>
      </c>
      <c r="J562" s="55" t="s">
        <v>27</v>
      </c>
      <c r="K562" t="str">
        <f>if(and(B562&gt;='Desc Stats'!$C$56,B562&lt;='Desc Stats'!$C$57),"Affordable",if(AND(B562&gt;='Desc Stats'!$C$58,B562&lt;='Desc Stats'!$C$59),"Luxury","None"))</f>
        <v>None</v>
      </c>
    </row>
    <row r="563">
      <c r="A563" s="56" t="s">
        <v>160</v>
      </c>
      <c r="B563" s="54">
        <v>508000.0</v>
      </c>
      <c r="C563" s="7">
        <v>2.0</v>
      </c>
      <c r="D563" s="7">
        <v>2.0</v>
      </c>
      <c r="E563" s="7">
        <v>3.0</v>
      </c>
      <c r="F563" s="7" t="s">
        <v>36</v>
      </c>
      <c r="G563" s="7" t="s">
        <v>172</v>
      </c>
      <c r="H563" s="54">
        <v>2.0</v>
      </c>
      <c r="I563" s="54">
        <v>715.0</v>
      </c>
      <c r="J563" s="55" t="s">
        <v>25</v>
      </c>
      <c r="K563" t="str">
        <f>if(and(B563&gt;='Desc Stats'!$C$56,B563&lt;='Desc Stats'!$C$57),"Affordable",if(AND(B563&gt;='Desc Stats'!$C$58,B563&lt;='Desc Stats'!$C$59),"Luxury","None"))</f>
        <v>None</v>
      </c>
    </row>
    <row r="564">
      <c r="A564" s="56" t="s">
        <v>133</v>
      </c>
      <c r="B564" s="54">
        <v>509000.0</v>
      </c>
      <c r="C564" s="7">
        <v>2.0</v>
      </c>
      <c r="D564" s="7">
        <v>2.0</v>
      </c>
      <c r="E564" s="7">
        <v>3.0</v>
      </c>
      <c r="F564" s="7" t="s">
        <v>36</v>
      </c>
      <c r="G564" s="7" t="s">
        <v>172</v>
      </c>
      <c r="H564" s="54">
        <v>2.0</v>
      </c>
      <c r="I564" s="54">
        <v>797.0</v>
      </c>
      <c r="J564" t="s">
        <v>27</v>
      </c>
      <c r="K564" t="str">
        <f>if(and(B564&gt;='Desc Stats'!$C$56,B564&lt;='Desc Stats'!$C$57),"Affordable",if(AND(B564&gt;='Desc Stats'!$C$58,B564&lt;='Desc Stats'!$C$59),"Luxury","None"))</f>
        <v>None</v>
      </c>
    </row>
    <row r="565">
      <c r="A565" s="56" t="s">
        <v>133</v>
      </c>
      <c r="B565" s="54">
        <v>509000.0</v>
      </c>
      <c r="C565" s="7">
        <v>2.0</v>
      </c>
      <c r="D565" s="7">
        <v>2.0</v>
      </c>
      <c r="E565" s="7">
        <v>2.0</v>
      </c>
      <c r="F565" s="7" t="s">
        <v>36</v>
      </c>
      <c r="G565" s="7" t="s">
        <v>172</v>
      </c>
      <c r="H565" s="54">
        <v>2.0</v>
      </c>
      <c r="I565" s="54">
        <v>797.0</v>
      </c>
      <c r="J565" t="s">
        <v>27</v>
      </c>
      <c r="K565" t="str">
        <f>if(and(B565&gt;='Desc Stats'!$C$56,B565&lt;='Desc Stats'!$C$57),"Affordable",if(AND(B565&gt;='Desc Stats'!$C$58,B565&lt;='Desc Stats'!$C$59),"Luxury","None"))</f>
        <v>None</v>
      </c>
    </row>
    <row r="566">
      <c r="A566" s="56" t="s">
        <v>133</v>
      </c>
      <c r="B566" s="54">
        <v>509000.0</v>
      </c>
      <c r="C566" s="7">
        <v>2.0</v>
      </c>
      <c r="D566" s="7">
        <v>2.0</v>
      </c>
      <c r="E566" s="7">
        <v>1.0</v>
      </c>
      <c r="F566" s="7" t="s">
        <v>36</v>
      </c>
      <c r="G566" s="7" t="s">
        <v>172</v>
      </c>
      <c r="H566" s="54">
        <v>2.0</v>
      </c>
      <c r="I566" s="54">
        <v>797.0</v>
      </c>
      <c r="J566" t="s">
        <v>27</v>
      </c>
      <c r="K566" t="str">
        <f>if(and(B566&gt;='Desc Stats'!$C$56,B566&lt;='Desc Stats'!$C$57),"Affordable",if(AND(B566&gt;='Desc Stats'!$C$58,B566&lt;='Desc Stats'!$C$59),"Luxury","None"))</f>
        <v>None</v>
      </c>
    </row>
    <row r="567">
      <c r="A567" s="56" t="s">
        <v>119</v>
      </c>
      <c r="B567" s="54">
        <v>510000.0</v>
      </c>
      <c r="C567" s="7">
        <v>1.0</v>
      </c>
      <c r="D567" s="7">
        <v>1.0</v>
      </c>
      <c r="E567" s="7">
        <v>1.0</v>
      </c>
      <c r="F567" s="7" t="s">
        <v>36</v>
      </c>
      <c r="G567" s="7" t="s">
        <v>172</v>
      </c>
      <c r="H567" s="54">
        <v>2.0</v>
      </c>
      <c r="I567" s="54">
        <v>705.0</v>
      </c>
      <c r="J567" s="55" t="s">
        <v>27</v>
      </c>
      <c r="K567" t="str">
        <f>if(and(B567&gt;='Desc Stats'!$C$56,B567&lt;='Desc Stats'!$C$57),"Affordable",if(AND(B567&gt;='Desc Stats'!$C$58,B567&lt;='Desc Stats'!$C$59),"Luxury","None"))</f>
        <v>None</v>
      </c>
    </row>
    <row r="568">
      <c r="A568" s="56" t="s">
        <v>125</v>
      </c>
      <c r="B568" s="54">
        <v>510000.0</v>
      </c>
      <c r="C568" s="7">
        <v>4.0</v>
      </c>
      <c r="D568" s="7">
        <v>2.0</v>
      </c>
      <c r="E568" s="7">
        <v>2.0</v>
      </c>
      <c r="F568" s="7" t="s">
        <v>24</v>
      </c>
      <c r="G568" s="7" t="s">
        <v>179</v>
      </c>
      <c r="H568" s="54">
        <v>1.0</v>
      </c>
      <c r="I568" s="54">
        <v>1142.0</v>
      </c>
      <c r="J568" s="55" t="s">
        <v>175</v>
      </c>
      <c r="K568" t="str">
        <f>if(and(B568&gt;='Desc Stats'!$C$56,B568&lt;='Desc Stats'!$C$57),"Affordable",if(AND(B568&gt;='Desc Stats'!$C$58,B568&lt;='Desc Stats'!$C$59),"Luxury","None"))</f>
        <v>None</v>
      </c>
    </row>
    <row r="569">
      <c r="A569" s="56" t="s">
        <v>136</v>
      </c>
      <c r="B569" s="54">
        <v>510000.0</v>
      </c>
      <c r="C569" s="7">
        <v>1.0</v>
      </c>
      <c r="D569" s="7">
        <v>1.0</v>
      </c>
      <c r="E569" s="7">
        <v>2.0</v>
      </c>
      <c r="F569" s="7" t="s">
        <v>36</v>
      </c>
      <c r="G569" s="7" t="s">
        <v>172</v>
      </c>
      <c r="H569" s="54">
        <v>2.0</v>
      </c>
      <c r="I569" s="54">
        <v>550.0</v>
      </c>
      <c r="J569" s="55" t="s">
        <v>27</v>
      </c>
      <c r="K569" t="str">
        <f>if(and(B569&gt;='Desc Stats'!$C$56,B569&lt;='Desc Stats'!$C$57),"Affordable",if(AND(B569&gt;='Desc Stats'!$C$58,B569&lt;='Desc Stats'!$C$59),"Luxury","None"))</f>
        <v>None</v>
      </c>
    </row>
    <row r="570">
      <c r="A570" s="56" t="s">
        <v>28</v>
      </c>
      <c r="B570" s="54">
        <v>510000.0</v>
      </c>
      <c r="C570" s="7">
        <v>1.0</v>
      </c>
      <c r="D570" s="7">
        <v>1.0</v>
      </c>
      <c r="E570" s="7">
        <v>2.0</v>
      </c>
      <c r="F570" s="7" t="s">
        <v>36</v>
      </c>
      <c r="G570" s="7" t="s">
        <v>172</v>
      </c>
      <c r="H570" s="54">
        <v>2.0</v>
      </c>
      <c r="I570" s="54">
        <v>493.0</v>
      </c>
      <c r="J570" s="55" t="s">
        <v>27</v>
      </c>
      <c r="K570" t="str">
        <f>if(and(B570&gt;='Desc Stats'!$C$56,B570&lt;='Desc Stats'!$C$57),"Affordable",if(AND(B570&gt;='Desc Stats'!$C$58,B570&lt;='Desc Stats'!$C$59),"Luxury","None"))</f>
        <v>None</v>
      </c>
    </row>
    <row r="571">
      <c r="A571" s="56" t="s">
        <v>28</v>
      </c>
      <c r="B571" s="54">
        <v>510000.0</v>
      </c>
      <c r="C571" s="7">
        <v>1.0</v>
      </c>
      <c r="D571" s="7">
        <v>1.0</v>
      </c>
      <c r="E571" s="7">
        <v>2.0</v>
      </c>
      <c r="F571" s="7" t="s">
        <v>36</v>
      </c>
      <c r="G571" s="7" t="s">
        <v>172</v>
      </c>
      <c r="H571" s="54">
        <v>2.0</v>
      </c>
      <c r="I571" s="54">
        <v>454.0</v>
      </c>
      <c r="J571" s="55" t="s">
        <v>27</v>
      </c>
      <c r="K571" t="str">
        <f>if(and(B571&gt;='Desc Stats'!$C$56,B571&lt;='Desc Stats'!$C$57),"Affordable",if(AND(B571&gt;='Desc Stats'!$C$58,B571&lt;='Desc Stats'!$C$59),"Luxury","None"))</f>
        <v>None</v>
      </c>
    </row>
    <row r="572">
      <c r="A572" s="56" t="s">
        <v>156</v>
      </c>
      <c r="B572" s="54">
        <v>510000.0</v>
      </c>
      <c r="C572" s="7">
        <v>4.0</v>
      </c>
      <c r="D572" s="7">
        <v>2.0</v>
      </c>
      <c r="E572" s="7">
        <v>2.0</v>
      </c>
      <c r="F572" s="7" t="s">
        <v>24</v>
      </c>
      <c r="G572" s="7" t="s">
        <v>172</v>
      </c>
      <c r="H572" s="54">
        <v>2.0</v>
      </c>
      <c r="I572" s="54">
        <v>1313.0</v>
      </c>
      <c r="J572" s="55" t="s">
        <v>27</v>
      </c>
      <c r="K572" t="str">
        <f>if(and(B572&gt;='Desc Stats'!$C$56,B572&lt;='Desc Stats'!$C$57),"Affordable",if(AND(B572&gt;='Desc Stats'!$C$58,B572&lt;='Desc Stats'!$C$59),"Luxury","None"))</f>
        <v>None</v>
      </c>
    </row>
    <row r="573">
      <c r="A573" s="56" t="s">
        <v>140</v>
      </c>
      <c r="B573" s="54">
        <v>510000.0</v>
      </c>
      <c r="C573" s="7">
        <v>1.0</v>
      </c>
      <c r="D573" s="7">
        <v>1.0</v>
      </c>
      <c r="E573" s="7">
        <v>2.0</v>
      </c>
      <c r="F573" s="7" t="s">
        <v>36</v>
      </c>
      <c r="G573" s="7" t="s">
        <v>172</v>
      </c>
      <c r="H573" s="54">
        <v>2.0</v>
      </c>
      <c r="I573" s="54">
        <v>450.0</v>
      </c>
      <c r="J573" s="55" t="s">
        <v>175</v>
      </c>
      <c r="K573" t="str">
        <f>if(and(B573&gt;='Desc Stats'!$C$56,B573&lt;='Desc Stats'!$C$57),"Affordable",if(AND(B573&gt;='Desc Stats'!$C$58,B573&lt;='Desc Stats'!$C$59),"Luxury","None"))</f>
        <v>None</v>
      </c>
    </row>
    <row r="574">
      <c r="A574" s="56" t="s">
        <v>163</v>
      </c>
      <c r="B574" s="54">
        <v>510000.0</v>
      </c>
      <c r="C574" s="7">
        <v>1.0</v>
      </c>
      <c r="D574" s="7">
        <v>1.0</v>
      </c>
      <c r="E574" s="7">
        <v>2.0</v>
      </c>
      <c r="F574" s="7" t="s">
        <v>36</v>
      </c>
      <c r="G574" s="7" t="s">
        <v>172</v>
      </c>
      <c r="H574" s="54">
        <v>2.0</v>
      </c>
      <c r="I574" s="54">
        <v>500.0</v>
      </c>
      <c r="J574" t="s">
        <v>27</v>
      </c>
      <c r="K574" t="str">
        <f>if(and(B574&gt;='Desc Stats'!$C$56,B574&lt;='Desc Stats'!$C$57),"Affordable",if(AND(B574&gt;='Desc Stats'!$C$58,B574&lt;='Desc Stats'!$C$59),"Luxury","None"))</f>
        <v>None</v>
      </c>
    </row>
    <row r="575">
      <c r="A575" s="56" t="s">
        <v>133</v>
      </c>
      <c r="B575" s="54">
        <v>510300.0</v>
      </c>
      <c r="C575" s="7">
        <v>4.0</v>
      </c>
      <c r="D575" s="7">
        <v>4.0</v>
      </c>
      <c r="E575" s="7">
        <v>4.0</v>
      </c>
      <c r="F575" s="7" t="s">
        <v>24</v>
      </c>
      <c r="G575" s="7" t="s">
        <v>172</v>
      </c>
      <c r="H575" s="54">
        <v>2.0</v>
      </c>
      <c r="I575" s="54">
        <v>1335.0</v>
      </c>
      <c r="J575" s="55" t="s">
        <v>184</v>
      </c>
      <c r="K575" t="str">
        <f>if(and(B575&gt;='Desc Stats'!$C$56,B575&lt;='Desc Stats'!$C$57),"Affordable",if(AND(B575&gt;='Desc Stats'!$C$58,B575&lt;='Desc Stats'!$C$59),"Luxury","None"))</f>
        <v>None</v>
      </c>
    </row>
    <row r="576">
      <c r="A576" s="56" t="s">
        <v>133</v>
      </c>
      <c r="B576" s="54">
        <v>510300.0</v>
      </c>
      <c r="C576" s="7">
        <v>4.0</v>
      </c>
      <c r="D576" s="7">
        <v>3.0</v>
      </c>
      <c r="E576" s="7">
        <v>3.0</v>
      </c>
      <c r="F576" s="7" t="s">
        <v>24</v>
      </c>
      <c r="G576" s="7" t="s">
        <v>172</v>
      </c>
      <c r="H576" s="54">
        <v>2.0</v>
      </c>
      <c r="I576" s="54">
        <v>1335.0</v>
      </c>
      <c r="J576" t="s">
        <v>27</v>
      </c>
      <c r="K576" t="str">
        <f>if(and(B576&gt;='Desc Stats'!$C$56,B576&lt;='Desc Stats'!$C$57),"Affordable",if(AND(B576&gt;='Desc Stats'!$C$58,B576&lt;='Desc Stats'!$C$59),"Luxury","None"))</f>
        <v>None</v>
      </c>
    </row>
    <row r="577">
      <c r="A577" s="56" t="s">
        <v>133</v>
      </c>
      <c r="B577" s="54">
        <v>513000.0</v>
      </c>
      <c r="C577" s="7">
        <v>2.0</v>
      </c>
      <c r="D577" s="7">
        <v>2.0</v>
      </c>
      <c r="E577" s="7">
        <v>2.0</v>
      </c>
      <c r="F577" s="7" t="s">
        <v>36</v>
      </c>
      <c r="G577" s="7" t="s">
        <v>172</v>
      </c>
      <c r="H577" s="54">
        <v>2.0</v>
      </c>
      <c r="I577" s="54">
        <v>797.0</v>
      </c>
      <c r="J577" s="55" t="s">
        <v>25</v>
      </c>
      <c r="K577" t="str">
        <f>if(and(B577&gt;='Desc Stats'!$C$56,B577&lt;='Desc Stats'!$C$57),"Affordable",if(AND(B577&gt;='Desc Stats'!$C$58,B577&lt;='Desc Stats'!$C$59),"Luxury","None"))</f>
        <v>None</v>
      </c>
    </row>
    <row r="578">
      <c r="A578" s="56" t="s">
        <v>26</v>
      </c>
      <c r="B578" s="54">
        <v>515000.0</v>
      </c>
      <c r="C578" s="7">
        <v>3.0</v>
      </c>
      <c r="D578" s="7">
        <v>2.0</v>
      </c>
      <c r="E578" s="7">
        <v>1.0</v>
      </c>
      <c r="F578" s="7" t="s">
        <v>24</v>
      </c>
      <c r="G578" s="7" t="s">
        <v>172</v>
      </c>
      <c r="H578" s="54">
        <v>2.0</v>
      </c>
      <c r="I578" s="54">
        <v>1242.0</v>
      </c>
      <c r="J578" s="55" t="s">
        <v>25</v>
      </c>
      <c r="K578" t="str">
        <f>if(and(B578&gt;='Desc Stats'!$C$56,B578&lt;='Desc Stats'!$C$57),"Affordable",if(AND(B578&gt;='Desc Stats'!$C$58,B578&lt;='Desc Stats'!$C$59),"Luxury","None"))</f>
        <v>None</v>
      </c>
    </row>
    <row r="579">
      <c r="A579" s="56" t="s">
        <v>125</v>
      </c>
      <c r="B579" s="54">
        <v>515000.0</v>
      </c>
      <c r="C579" s="7">
        <v>2.0</v>
      </c>
      <c r="D579" s="7">
        <v>2.0</v>
      </c>
      <c r="E579" s="7">
        <v>1.0</v>
      </c>
      <c r="F579" s="7" t="s">
        <v>36</v>
      </c>
      <c r="G579" s="7" t="s">
        <v>172</v>
      </c>
      <c r="H579" s="54">
        <v>2.0</v>
      </c>
      <c r="I579" s="54">
        <v>736.0</v>
      </c>
      <c r="J579" s="55" t="s">
        <v>25</v>
      </c>
      <c r="K579" t="str">
        <f>if(and(B579&gt;='Desc Stats'!$C$56,B579&lt;='Desc Stats'!$C$57),"Affordable",if(AND(B579&gt;='Desc Stats'!$C$58,B579&lt;='Desc Stats'!$C$59),"Luxury","None"))</f>
        <v>None</v>
      </c>
    </row>
    <row r="580">
      <c r="A580" s="56" t="s">
        <v>143</v>
      </c>
      <c r="B580" s="54">
        <v>515000.0</v>
      </c>
      <c r="C580" s="7">
        <v>1.0</v>
      </c>
      <c r="D580" s="7">
        <v>1.0</v>
      </c>
      <c r="E580" s="7">
        <v>2.0</v>
      </c>
      <c r="F580" s="7" t="s">
        <v>36</v>
      </c>
      <c r="G580" s="7" t="s">
        <v>172</v>
      </c>
      <c r="H580" s="54">
        <v>2.0</v>
      </c>
      <c r="I580" s="54">
        <v>560.0</v>
      </c>
      <c r="J580" s="55" t="s">
        <v>25</v>
      </c>
      <c r="K580" t="str">
        <f>if(and(B580&gt;='Desc Stats'!$C$56,B580&lt;='Desc Stats'!$C$57),"Affordable",if(AND(B580&gt;='Desc Stats'!$C$58,B580&lt;='Desc Stats'!$C$59),"Luxury","None"))</f>
        <v>None</v>
      </c>
    </row>
    <row r="581">
      <c r="A581" s="56" t="s">
        <v>156</v>
      </c>
      <c r="B581" s="54">
        <v>515000.0</v>
      </c>
      <c r="C581" s="7">
        <v>4.0</v>
      </c>
      <c r="D581" s="7">
        <v>2.0</v>
      </c>
      <c r="E581" s="7">
        <v>2.0</v>
      </c>
      <c r="F581" s="7" t="s">
        <v>24</v>
      </c>
      <c r="G581" s="7" t="s">
        <v>172</v>
      </c>
      <c r="H581" s="54">
        <v>2.0</v>
      </c>
      <c r="I581" s="54">
        <v>1313.0</v>
      </c>
      <c r="J581" s="55" t="s">
        <v>27</v>
      </c>
      <c r="K581" t="str">
        <f>if(and(B581&gt;='Desc Stats'!$C$56,B581&lt;='Desc Stats'!$C$57),"Affordable",if(AND(B581&gt;='Desc Stats'!$C$58,B581&lt;='Desc Stats'!$C$59),"Luxury","None"))</f>
        <v>None</v>
      </c>
    </row>
    <row r="582">
      <c r="A582" s="56" t="s">
        <v>127</v>
      </c>
      <c r="B582" s="54">
        <v>518000.0</v>
      </c>
      <c r="C582" s="7">
        <v>3.0</v>
      </c>
      <c r="D582" s="7">
        <v>2.0</v>
      </c>
      <c r="E582" s="7">
        <v>2.0</v>
      </c>
      <c r="F582" s="7" t="s">
        <v>24</v>
      </c>
      <c r="G582" s="7" t="s">
        <v>172</v>
      </c>
      <c r="H582" s="54">
        <v>2.0</v>
      </c>
      <c r="I582" s="54">
        <v>1100.0</v>
      </c>
      <c r="J582" s="55" t="s">
        <v>27</v>
      </c>
      <c r="K582" t="str">
        <f>if(and(B582&gt;='Desc Stats'!$C$56,B582&lt;='Desc Stats'!$C$57),"Affordable",if(AND(B582&gt;='Desc Stats'!$C$58,B582&lt;='Desc Stats'!$C$59),"Luxury","None"))</f>
        <v>None</v>
      </c>
    </row>
    <row r="583">
      <c r="A583" s="56" t="s">
        <v>133</v>
      </c>
      <c r="B583" s="54">
        <v>518000.0</v>
      </c>
      <c r="C583" s="7">
        <v>4.0</v>
      </c>
      <c r="D583" s="7">
        <v>4.0</v>
      </c>
      <c r="E583" s="7">
        <v>3.0</v>
      </c>
      <c r="F583" s="7" t="s">
        <v>24</v>
      </c>
      <c r="G583" s="7" t="s">
        <v>172</v>
      </c>
      <c r="H583" s="54">
        <v>2.0</v>
      </c>
      <c r="I583" s="54">
        <v>1362.0</v>
      </c>
      <c r="J583" s="55" t="s">
        <v>175</v>
      </c>
      <c r="K583" t="str">
        <f>if(and(B583&gt;='Desc Stats'!$C$56,B583&lt;='Desc Stats'!$C$57),"Affordable",if(AND(B583&gt;='Desc Stats'!$C$58,B583&lt;='Desc Stats'!$C$59),"Luxury","None"))</f>
        <v>None</v>
      </c>
    </row>
    <row r="584">
      <c r="A584" s="56" t="s">
        <v>158</v>
      </c>
      <c r="B584" s="54">
        <v>518000.0</v>
      </c>
      <c r="C584" s="7">
        <v>3.0</v>
      </c>
      <c r="D584" s="7">
        <v>2.0</v>
      </c>
      <c r="E584" s="7">
        <v>2.0</v>
      </c>
      <c r="F584" s="7" t="s">
        <v>24</v>
      </c>
      <c r="G584" s="7" t="s">
        <v>172</v>
      </c>
      <c r="H584" s="54">
        <v>2.0</v>
      </c>
      <c r="I584" s="54">
        <v>1044.0</v>
      </c>
      <c r="J584" s="55" t="s">
        <v>27</v>
      </c>
      <c r="K584" t="str">
        <f>if(and(B584&gt;='Desc Stats'!$C$56,B584&lt;='Desc Stats'!$C$57),"Affordable",if(AND(B584&gt;='Desc Stats'!$C$58,B584&lt;='Desc Stats'!$C$59),"Luxury","None"))</f>
        <v>None</v>
      </c>
    </row>
    <row r="585">
      <c r="A585" s="56" t="s">
        <v>127</v>
      </c>
      <c r="B585" s="54">
        <v>519610.0</v>
      </c>
      <c r="C585" s="7">
        <v>2.0</v>
      </c>
      <c r="D585" s="7">
        <v>2.0</v>
      </c>
      <c r="E585" s="7">
        <v>6.0</v>
      </c>
      <c r="F585" s="7" t="s">
        <v>36</v>
      </c>
      <c r="G585" s="7" t="s">
        <v>172</v>
      </c>
      <c r="H585" s="54">
        <v>2.0</v>
      </c>
      <c r="I585" s="54">
        <v>852.0</v>
      </c>
      <c r="J585" s="55" t="s">
        <v>25</v>
      </c>
      <c r="K585" t="str">
        <f>if(and(B585&gt;='Desc Stats'!$C$56,B585&lt;='Desc Stats'!$C$57),"Affordable",if(AND(B585&gt;='Desc Stats'!$C$58,B585&lt;='Desc Stats'!$C$59),"Luxury","None"))</f>
        <v>None</v>
      </c>
    </row>
    <row r="586">
      <c r="A586" s="56" t="s">
        <v>121</v>
      </c>
      <c r="B586" s="54">
        <v>520000.0</v>
      </c>
      <c r="C586" s="7">
        <v>2.0</v>
      </c>
      <c r="D586" s="7">
        <v>1.0</v>
      </c>
      <c r="E586" s="7">
        <v>2.0</v>
      </c>
      <c r="F586" s="7" t="s">
        <v>36</v>
      </c>
      <c r="G586" s="7" t="s">
        <v>172</v>
      </c>
      <c r="H586" s="54">
        <v>2.0</v>
      </c>
      <c r="I586" s="54">
        <v>925.0</v>
      </c>
      <c r="J586" s="55" t="s">
        <v>25</v>
      </c>
      <c r="K586" t="str">
        <f>if(and(B586&gt;='Desc Stats'!$C$56,B586&lt;='Desc Stats'!$C$57),"Affordable",if(AND(B586&gt;='Desc Stats'!$C$58,B586&lt;='Desc Stats'!$C$59),"Luxury","None"))</f>
        <v>None</v>
      </c>
    </row>
    <row r="587">
      <c r="A587" s="56" t="s">
        <v>26</v>
      </c>
      <c r="B587" s="54">
        <v>520000.0</v>
      </c>
      <c r="C587" s="7">
        <v>3.0</v>
      </c>
      <c r="D587" s="7">
        <v>3.0</v>
      </c>
      <c r="E587" s="7">
        <v>3.0</v>
      </c>
      <c r="F587" s="7" t="s">
        <v>24</v>
      </c>
      <c r="G587" s="7" t="s">
        <v>172</v>
      </c>
      <c r="H587" s="54">
        <v>2.0</v>
      </c>
      <c r="I587" s="54">
        <v>1003.0</v>
      </c>
      <c r="J587" s="55" t="s">
        <v>175</v>
      </c>
      <c r="K587" t="str">
        <f>if(and(B587&gt;='Desc Stats'!$C$56,B587&lt;='Desc Stats'!$C$57),"Affordable",if(AND(B587&gt;='Desc Stats'!$C$58,B587&lt;='Desc Stats'!$C$59),"Luxury","None"))</f>
        <v>None</v>
      </c>
    </row>
    <row r="588">
      <c r="A588" s="56" t="s">
        <v>26</v>
      </c>
      <c r="B588" s="54">
        <v>520000.0</v>
      </c>
      <c r="C588" s="7">
        <v>3.0</v>
      </c>
      <c r="D588" s="7">
        <v>3.0</v>
      </c>
      <c r="E588" s="7">
        <v>2.0</v>
      </c>
      <c r="F588" s="7" t="s">
        <v>24</v>
      </c>
      <c r="G588" s="7" t="s">
        <v>172</v>
      </c>
      <c r="H588" s="54">
        <v>2.0</v>
      </c>
      <c r="I588" s="54">
        <v>1003.0</v>
      </c>
      <c r="J588" s="55" t="s">
        <v>175</v>
      </c>
      <c r="K588" t="str">
        <f>if(and(B588&gt;='Desc Stats'!$C$56,B588&lt;='Desc Stats'!$C$57),"Affordable",if(AND(B588&gt;='Desc Stats'!$C$58,B588&lt;='Desc Stats'!$C$59),"Luxury","None"))</f>
        <v>None</v>
      </c>
    </row>
    <row r="589">
      <c r="A589" s="56" t="s">
        <v>26</v>
      </c>
      <c r="B589" s="54">
        <v>520000.0</v>
      </c>
      <c r="C589" s="7">
        <v>3.0</v>
      </c>
      <c r="D589" s="7">
        <v>2.0</v>
      </c>
      <c r="E589" s="7">
        <v>2.0</v>
      </c>
      <c r="F589" s="7" t="s">
        <v>171</v>
      </c>
      <c r="G589" s="7" t="s">
        <v>172</v>
      </c>
      <c r="H589" s="54">
        <v>2.0</v>
      </c>
      <c r="I589" s="54">
        <v>1001.0</v>
      </c>
      <c r="J589" s="55" t="s">
        <v>25</v>
      </c>
      <c r="K589" t="str">
        <f>if(and(B589&gt;='Desc Stats'!$C$56,B589&lt;='Desc Stats'!$C$57),"Affordable",if(AND(B589&gt;='Desc Stats'!$C$58,B589&lt;='Desc Stats'!$C$59),"Luxury","None"))</f>
        <v>None</v>
      </c>
    </row>
    <row r="590">
      <c r="A590" s="56" t="s">
        <v>26</v>
      </c>
      <c r="B590" s="54">
        <v>520000.0</v>
      </c>
      <c r="C590" s="7">
        <v>3.0</v>
      </c>
      <c r="D590" s="7">
        <v>3.0</v>
      </c>
      <c r="E590" s="7">
        <v>1.0</v>
      </c>
      <c r="F590" s="7" t="s">
        <v>24</v>
      </c>
      <c r="G590" s="7" t="s">
        <v>172</v>
      </c>
      <c r="H590" s="54">
        <v>2.0</v>
      </c>
      <c r="I590" s="54">
        <v>1003.0</v>
      </c>
      <c r="J590" s="55" t="s">
        <v>27</v>
      </c>
      <c r="K590" t="str">
        <f>if(and(B590&gt;='Desc Stats'!$C$56,B590&lt;='Desc Stats'!$C$57),"Affordable",if(AND(B590&gt;='Desc Stats'!$C$58,B590&lt;='Desc Stats'!$C$59),"Luxury","None"))</f>
        <v>None</v>
      </c>
    </row>
    <row r="591">
      <c r="A591" s="56" t="s">
        <v>26</v>
      </c>
      <c r="B591" s="54">
        <v>520000.0</v>
      </c>
      <c r="C591" s="7">
        <v>3.0</v>
      </c>
      <c r="D591" s="7">
        <v>2.0</v>
      </c>
      <c r="E591" s="7">
        <v>1.0</v>
      </c>
      <c r="F591" s="7" t="s">
        <v>24</v>
      </c>
      <c r="G591" s="7" t="s">
        <v>172</v>
      </c>
      <c r="H591" s="54">
        <v>2.0</v>
      </c>
      <c r="I591" s="54">
        <v>1100.0</v>
      </c>
      <c r="J591" s="55" t="s">
        <v>27</v>
      </c>
      <c r="K591" t="str">
        <f>if(and(B591&gt;='Desc Stats'!$C$56,B591&lt;='Desc Stats'!$C$57),"Affordable",if(AND(B591&gt;='Desc Stats'!$C$58,B591&lt;='Desc Stats'!$C$59),"Luxury","None"))</f>
        <v>None</v>
      </c>
    </row>
    <row r="592">
      <c r="A592" s="56" t="s">
        <v>125</v>
      </c>
      <c r="B592" s="54">
        <v>520000.0</v>
      </c>
      <c r="C592" s="7">
        <v>3.0</v>
      </c>
      <c r="D592" s="7">
        <v>2.0</v>
      </c>
      <c r="E592" s="7">
        <v>3.0</v>
      </c>
      <c r="F592" s="7" t="s">
        <v>36</v>
      </c>
      <c r="G592" s="7" t="s">
        <v>172</v>
      </c>
      <c r="H592" s="54">
        <v>2.0</v>
      </c>
      <c r="I592" s="54">
        <v>1104.0</v>
      </c>
      <c r="J592" s="55" t="s">
        <v>175</v>
      </c>
      <c r="K592" t="str">
        <f>if(and(B592&gt;='Desc Stats'!$C$56,B592&lt;='Desc Stats'!$C$57),"Affordable",if(AND(B592&gt;='Desc Stats'!$C$58,B592&lt;='Desc Stats'!$C$59),"Luxury","None"))</f>
        <v>None</v>
      </c>
    </row>
    <row r="593">
      <c r="A593" s="56" t="s">
        <v>125</v>
      </c>
      <c r="B593" s="54">
        <v>520000.0</v>
      </c>
      <c r="C593" s="7">
        <v>2.0</v>
      </c>
      <c r="D593" s="7">
        <v>2.0</v>
      </c>
      <c r="E593" s="7">
        <v>2.0</v>
      </c>
      <c r="F593" s="7" t="s">
        <v>24</v>
      </c>
      <c r="G593" s="7" t="s">
        <v>172</v>
      </c>
      <c r="H593" s="54">
        <v>2.0</v>
      </c>
      <c r="I593" s="54">
        <v>962.0</v>
      </c>
      <c r="J593" s="55" t="s">
        <v>27</v>
      </c>
      <c r="K593" t="str">
        <f>if(and(B593&gt;='Desc Stats'!$C$56,B593&lt;='Desc Stats'!$C$57),"Affordable",if(AND(B593&gt;='Desc Stats'!$C$58,B593&lt;='Desc Stats'!$C$59),"Luxury","None"))</f>
        <v>None</v>
      </c>
    </row>
    <row r="594">
      <c r="A594" s="56" t="s">
        <v>127</v>
      </c>
      <c r="B594" s="54">
        <v>520000.0</v>
      </c>
      <c r="C594" s="7">
        <v>3.0</v>
      </c>
      <c r="D594" s="7">
        <v>2.0</v>
      </c>
      <c r="E594" s="7">
        <v>2.0</v>
      </c>
      <c r="F594" s="7" t="s">
        <v>24</v>
      </c>
      <c r="G594" s="7" t="s">
        <v>172</v>
      </c>
      <c r="H594" s="54">
        <v>2.0</v>
      </c>
      <c r="I594" s="54">
        <v>1100.0</v>
      </c>
      <c r="J594" s="55" t="s">
        <v>27</v>
      </c>
      <c r="K594" t="str">
        <f>if(and(B594&gt;='Desc Stats'!$C$56,B594&lt;='Desc Stats'!$C$57),"Affordable",if(AND(B594&gt;='Desc Stats'!$C$58,B594&lt;='Desc Stats'!$C$59),"Luxury","None"))</f>
        <v>None</v>
      </c>
    </row>
    <row r="595">
      <c r="A595" s="56" t="s">
        <v>142</v>
      </c>
      <c r="B595" s="54">
        <v>520000.0</v>
      </c>
      <c r="C595" s="7">
        <v>2.0</v>
      </c>
      <c r="D595" s="7">
        <v>2.0</v>
      </c>
      <c r="E595" s="7">
        <v>2.0</v>
      </c>
      <c r="F595" s="7" t="s">
        <v>24</v>
      </c>
      <c r="G595" s="7" t="s">
        <v>172</v>
      </c>
      <c r="H595" s="54">
        <v>2.0</v>
      </c>
      <c r="I595" s="54">
        <v>870.0</v>
      </c>
      <c r="J595" s="55" t="s">
        <v>25</v>
      </c>
      <c r="K595" t="str">
        <f>if(and(B595&gt;='Desc Stats'!$C$56,B595&lt;='Desc Stats'!$C$57),"Affordable",if(AND(B595&gt;='Desc Stats'!$C$58,B595&lt;='Desc Stats'!$C$59),"Luxury","None"))</f>
        <v>None</v>
      </c>
    </row>
    <row r="596">
      <c r="A596" s="56" t="s">
        <v>131</v>
      </c>
      <c r="B596" s="54">
        <v>520000.0</v>
      </c>
      <c r="C596" s="7">
        <v>3.0</v>
      </c>
      <c r="D596" s="7">
        <v>2.0</v>
      </c>
      <c r="E596" s="7">
        <v>1.0</v>
      </c>
      <c r="F596" s="7" t="s">
        <v>183</v>
      </c>
      <c r="G596" s="7" t="s">
        <v>179</v>
      </c>
      <c r="H596" s="54">
        <v>1.0</v>
      </c>
      <c r="I596" s="54">
        <v>1650.0</v>
      </c>
      <c r="J596" s="55" t="s">
        <v>175</v>
      </c>
      <c r="K596" t="str">
        <f>if(and(B596&gt;='Desc Stats'!$C$56,B596&lt;='Desc Stats'!$C$57),"Affordable",if(AND(B596&gt;='Desc Stats'!$C$58,B596&lt;='Desc Stats'!$C$59),"Luxury","None"))</f>
        <v>None</v>
      </c>
    </row>
    <row r="597">
      <c r="A597" s="56" t="s">
        <v>28</v>
      </c>
      <c r="B597" s="54">
        <v>520000.0</v>
      </c>
      <c r="C597" s="7">
        <v>1.0</v>
      </c>
      <c r="D597" s="7">
        <v>1.0</v>
      </c>
      <c r="E597" s="7">
        <v>3.0</v>
      </c>
      <c r="F597" s="7" t="s">
        <v>36</v>
      </c>
      <c r="G597" s="7" t="s">
        <v>172</v>
      </c>
      <c r="H597" s="54">
        <v>2.0</v>
      </c>
      <c r="I597" s="54">
        <v>453.0</v>
      </c>
      <c r="J597" t="s">
        <v>27</v>
      </c>
      <c r="K597" t="str">
        <f>if(and(B597&gt;='Desc Stats'!$C$56,B597&lt;='Desc Stats'!$C$57),"Affordable",if(AND(B597&gt;='Desc Stats'!$C$58,B597&lt;='Desc Stats'!$C$59),"Luxury","None"))</f>
        <v>None</v>
      </c>
    </row>
    <row r="598">
      <c r="A598" s="56" t="s">
        <v>154</v>
      </c>
      <c r="B598" s="54">
        <v>520000.0</v>
      </c>
      <c r="C598" s="7">
        <v>3.0</v>
      </c>
      <c r="D598" s="7">
        <v>2.0</v>
      </c>
      <c r="E598" s="7">
        <v>1.0</v>
      </c>
      <c r="F598" s="7" t="s">
        <v>38</v>
      </c>
      <c r="G598" s="7" t="s">
        <v>172</v>
      </c>
      <c r="H598" s="54">
        <v>2.0</v>
      </c>
      <c r="I598" s="54">
        <v>1142.0</v>
      </c>
      <c r="J598" s="55" t="s">
        <v>25</v>
      </c>
      <c r="K598" t="str">
        <f>if(and(B598&gt;='Desc Stats'!$C$56,B598&lt;='Desc Stats'!$C$57),"Affordable",if(AND(B598&gt;='Desc Stats'!$C$58,B598&lt;='Desc Stats'!$C$59),"Luxury","None"))</f>
        <v>None</v>
      </c>
    </row>
    <row r="599">
      <c r="A599" s="56" t="s">
        <v>129</v>
      </c>
      <c r="B599" s="54">
        <v>520000.0</v>
      </c>
      <c r="C599" s="7">
        <v>3.0</v>
      </c>
      <c r="D599" s="7">
        <v>2.0</v>
      </c>
      <c r="E599" s="7">
        <v>1.0</v>
      </c>
      <c r="F599" s="7" t="s">
        <v>36</v>
      </c>
      <c r="G599" s="7" t="s">
        <v>172</v>
      </c>
      <c r="H599" s="54">
        <v>2.0</v>
      </c>
      <c r="I599" s="54">
        <v>948.0</v>
      </c>
      <c r="J599" s="55" t="s">
        <v>25</v>
      </c>
      <c r="K599" t="str">
        <f>if(and(B599&gt;='Desc Stats'!$C$56,B599&lt;='Desc Stats'!$C$57),"Affordable",if(AND(B599&gt;='Desc Stats'!$C$58,B599&lt;='Desc Stats'!$C$59),"Luxury","None"))</f>
        <v>None</v>
      </c>
    </row>
    <row r="600">
      <c r="A600" s="56" t="s">
        <v>156</v>
      </c>
      <c r="B600" s="54">
        <v>520000.0</v>
      </c>
      <c r="C600" s="7">
        <v>4.0</v>
      </c>
      <c r="D600" s="7">
        <v>2.0</v>
      </c>
      <c r="E600" s="7">
        <v>3.0</v>
      </c>
      <c r="F600" s="7" t="s">
        <v>24</v>
      </c>
      <c r="G600" s="7" t="s">
        <v>172</v>
      </c>
      <c r="H600" s="54">
        <v>2.0</v>
      </c>
      <c r="I600" s="54">
        <v>1450.0</v>
      </c>
      <c r="J600" s="55" t="s">
        <v>27</v>
      </c>
      <c r="K600" t="str">
        <f>if(and(B600&gt;='Desc Stats'!$C$56,B600&lt;='Desc Stats'!$C$57),"Affordable",if(AND(B600&gt;='Desc Stats'!$C$58,B600&lt;='Desc Stats'!$C$59),"Luxury","None"))</f>
        <v>None</v>
      </c>
    </row>
    <row r="601">
      <c r="A601" s="56" t="s">
        <v>156</v>
      </c>
      <c r="B601" s="54">
        <v>520000.0</v>
      </c>
      <c r="C601" s="7">
        <v>3.0</v>
      </c>
      <c r="D601" s="7">
        <v>2.0</v>
      </c>
      <c r="E601" s="7">
        <v>3.0</v>
      </c>
      <c r="F601" s="7" t="s">
        <v>36</v>
      </c>
      <c r="G601" s="7" t="s">
        <v>172</v>
      </c>
      <c r="H601" s="54">
        <v>2.0</v>
      </c>
      <c r="I601" s="54">
        <v>918.0</v>
      </c>
      <c r="J601" s="55" t="s">
        <v>25</v>
      </c>
      <c r="K601" t="str">
        <f>if(and(B601&gt;='Desc Stats'!$C$56,B601&lt;='Desc Stats'!$C$57),"Affordable",if(AND(B601&gt;='Desc Stats'!$C$58,B601&lt;='Desc Stats'!$C$59),"Luxury","None"))</f>
        <v>None</v>
      </c>
    </row>
    <row r="602">
      <c r="A602" s="56" t="s">
        <v>156</v>
      </c>
      <c r="B602" s="54">
        <v>520000.0</v>
      </c>
      <c r="C602" s="7">
        <v>4.0</v>
      </c>
      <c r="D602" s="7">
        <v>2.0</v>
      </c>
      <c r="E602" s="7">
        <v>2.0</v>
      </c>
      <c r="F602" s="7" t="s">
        <v>24</v>
      </c>
      <c r="G602" s="7" t="s">
        <v>172</v>
      </c>
      <c r="H602" s="54">
        <v>2.0</v>
      </c>
      <c r="I602" s="54">
        <v>1450.0</v>
      </c>
      <c r="J602" s="55" t="s">
        <v>27</v>
      </c>
      <c r="K602" t="str">
        <f>if(and(B602&gt;='Desc Stats'!$C$56,B602&lt;='Desc Stats'!$C$57),"Affordable",if(AND(B602&gt;='Desc Stats'!$C$58,B602&lt;='Desc Stats'!$C$59),"Luxury","None"))</f>
        <v>None</v>
      </c>
    </row>
    <row r="603">
      <c r="A603" s="56" t="s">
        <v>156</v>
      </c>
      <c r="B603" s="54">
        <v>520000.0</v>
      </c>
      <c r="C603" s="7">
        <v>4.0</v>
      </c>
      <c r="D603" s="7">
        <v>2.0</v>
      </c>
      <c r="E603" s="7">
        <v>2.0</v>
      </c>
      <c r="F603" s="7" t="s">
        <v>24</v>
      </c>
      <c r="G603" s="7" t="s">
        <v>172</v>
      </c>
      <c r="H603" s="54">
        <v>2.0</v>
      </c>
      <c r="I603" s="54">
        <v>1450.0</v>
      </c>
      <c r="J603" s="55" t="s">
        <v>27</v>
      </c>
      <c r="K603" t="str">
        <f>if(and(B603&gt;='Desc Stats'!$C$56,B603&lt;='Desc Stats'!$C$57),"Affordable",if(AND(B603&gt;='Desc Stats'!$C$58,B603&lt;='Desc Stats'!$C$59),"Luxury","None"))</f>
        <v>None</v>
      </c>
    </row>
    <row r="604">
      <c r="A604" s="56" t="s">
        <v>156</v>
      </c>
      <c r="B604" s="54">
        <v>520000.0</v>
      </c>
      <c r="C604" s="7">
        <v>3.0</v>
      </c>
      <c r="D604" s="7">
        <v>2.0</v>
      </c>
      <c r="E604" s="7">
        <v>2.0</v>
      </c>
      <c r="F604" s="7" t="s">
        <v>24</v>
      </c>
      <c r="G604" s="7" t="s">
        <v>172</v>
      </c>
      <c r="H604" s="54">
        <v>2.0</v>
      </c>
      <c r="I604" s="54">
        <v>1313.0</v>
      </c>
      <c r="J604" s="55" t="s">
        <v>27</v>
      </c>
      <c r="K604" t="str">
        <f>if(and(B604&gt;='Desc Stats'!$C$56,B604&lt;='Desc Stats'!$C$57),"Affordable",if(AND(B604&gt;='Desc Stats'!$C$58,B604&lt;='Desc Stats'!$C$59),"Luxury","None"))</f>
        <v>None</v>
      </c>
    </row>
    <row r="605">
      <c r="A605" s="56" t="s">
        <v>158</v>
      </c>
      <c r="B605" s="54">
        <v>520000.0</v>
      </c>
      <c r="C605" s="7">
        <v>3.0</v>
      </c>
      <c r="D605" s="7">
        <v>2.0</v>
      </c>
      <c r="E605" s="7">
        <v>5.0</v>
      </c>
      <c r="F605" s="7" t="s">
        <v>24</v>
      </c>
      <c r="G605" s="7" t="s">
        <v>172</v>
      </c>
      <c r="H605" s="54">
        <v>2.0</v>
      </c>
      <c r="I605" s="54">
        <v>1044.0</v>
      </c>
      <c r="J605" s="55" t="s">
        <v>27</v>
      </c>
      <c r="K605" t="str">
        <f>if(and(B605&gt;='Desc Stats'!$C$56,B605&lt;='Desc Stats'!$C$57),"Affordable",if(AND(B605&gt;='Desc Stats'!$C$58,B605&lt;='Desc Stats'!$C$59),"Luxury","None"))</f>
        <v>None</v>
      </c>
    </row>
    <row r="606">
      <c r="A606" s="56" t="s">
        <v>158</v>
      </c>
      <c r="B606" s="54">
        <v>520000.0</v>
      </c>
      <c r="C606" s="7">
        <v>3.0</v>
      </c>
      <c r="D606" s="7">
        <v>2.0</v>
      </c>
      <c r="E606" s="7">
        <v>4.0</v>
      </c>
      <c r="F606" s="7" t="s">
        <v>24</v>
      </c>
      <c r="G606" s="7" t="s">
        <v>172</v>
      </c>
      <c r="H606" s="54">
        <v>2.0</v>
      </c>
      <c r="I606" s="54">
        <v>935.0</v>
      </c>
      <c r="J606" s="55" t="s">
        <v>27</v>
      </c>
      <c r="K606" t="str">
        <f>if(and(B606&gt;='Desc Stats'!$C$56,B606&lt;='Desc Stats'!$C$57),"Affordable",if(AND(B606&gt;='Desc Stats'!$C$58,B606&lt;='Desc Stats'!$C$59),"Luxury","None"))</f>
        <v>None</v>
      </c>
    </row>
    <row r="607">
      <c r="A607" s="56" t="s">
        <v>158</v>
      </c>
      <c r="B607" s="54">
        <v>520000.0</v>
      </c>
      <c r="C607" s="7">
        <v>3.0</v>
      </c>
      <c r="D607" s="7">
        <v>2.0</v>
      </c>
      <c r="E607" s="7">
        <v>2.0</v>
      </c>
      <c r="F607" s="7" t="s">
        <v>24</v>
      </c>
      <c r="G607" s="7" t="s">
        <v>172</v>
      </c>
      <c r="H607" s="54">
        <v>2.0</v>
      </c>
      <c r="I607" s="54">
        <v>1044.0</v>
      </c>
      <c r="J607" s="55" t="s">
        <v>27</v>
      </c>
      <c r="K607" t="str">
        <f>if(and(B607&gt;='Desc Stats'!$C$56,B607&lt;='Desc Stats'!$C$57),"Affordable",if(AND(B607&gt;='Desc Stats'!$C$58,B607&lt;='Desc Stats'!$C$59),"Luxury","None"))</f>
        <v>None</v>
      </c>
    </row>
    <row r="608">
      <c r="A608" s="56" t="s">
        <v>158</v>
      </c>
      <c r="B608" s="54">
        <v>520000.0</v>
      </c>
      <c r="C608" s="7">
        <v>3.0</v>
      </c>
      <c r="D608" s="7">
        <v>2.0</v>
      </c>
      <c r="E608" s="7">
        <v>1.0</v>
      </c>
      <c r="F608" s="7" t="s">
        <v>24</v>
      </c>
      <c r="G608" s="7" t="s">
        <v>172</v>
      </c>
      <c r="H608" s="54">
        <v>2.0</v>
      </c>
      <c r="I608" s="54">
        <v>1127.0</v>
      </c>
      <c r="J608" s="55" t="s">
        <v>27</v>
      </c>
      <c r="K608" t="str">
        <f>if(and(B608&gt;='Desc Stats'!$C$56,B608&lt;='Desc Stats'!$C$57),"Affordable",if(AND(B608&gt;='Desc Stats'!$C$58,B608&lt;='Desc Stats'!$C$59),"Luxury","None"))</f>
        <v>None</v>
      </c>
    </row>
    <row r="609">
      <c r="A609" s="56" t="s">
        <v>161</v>
      </c>
      <c r="B609" s="54">
        <v>520000.0</v>
      </c>
      <c r="C609" s="7">
        <v>3.0</v>
      </c>
      <c r="D609" s="7">
        <v>2.0</v>
      </c>
      <c r="E609" s="7">
        <v>2.0</v>
      </c>
      <c r="F609" s="7" t="s">
        <v>181</v>
      </c>
      <c r="G609" s="7" t="s">
        <v>179</v>
      </c>
      <c r="H609" s="54">
        <v>1.0</v>
      </c>
      <c r="I609" s="54">
        <v>770.0</v>
      </c>
      <c r="J609" s="55" t="s">
        <v>175</v>
      </c>
      <c r="K609" t="str">
        <f>if(and(B609&gt;='Desc Stats'!$C$56,B609&lt;='Desc Stats'!$C$57),"Affordable",if(AND(B609&gt;='Desc Stats'!$C$58,B609&lt;='Desc Stats'!$C$59),"Luxury","None"))</f>
        <v>None</v>
      </c>
    </row>
    <row r="610">
      <c r="A610" s="56" t="s">
        <v>161</v>
      </c>
      <c r="B610" s="54">
        <v>520000.0</v>
      </c>
      <c r="C610" s="7">
        <v>3.0</v>
      </c>
      <c r="D610" s="7">
        <v>2.0</v>
      </c>
      <c r="E610" s="7">
        <v>1.0</v>
      </c>
      <c r="F610" s="7" t="s">
        <v>36</v>
      </c>
      <c r="G610" s="7" t="s">
        <v>172</v>
      </c>
      <c r="H610" s="54">
        <v>2.0</v>
      </c>
      <c r="I610" s="54">
        <v>1007.0</v>
      </c>
      <c r="J610" s="55" t="s">
        <v>27</v>
      </c>
      <c r="K610" t="str">
        <f>if(and(B610&gt;='Desc Stats'!$C$56,B610&lt;='Desc Stats'!$C$57),"Affordable",if(AND(B610&gt;='Desc Stats'!$C$58,B610&lt;='Desc Stats'!$C$59),"Luxury","None"))</f>
        <v>None</v>
      </c>
    </row>
    <row r="611">
      <c r="A611" s="56" t="s">
        <v>164</v>
      </c>
      <c r="B611" s="54">
        <v>520000.0</v>
      </c>
      <c r="C611" s="7">
        <v>3.0</v>
      </c>
      <c r="D611" s="7">
        <v>2.0</v>
      </c>
      <c r="E611" s="7">
        <v>3.0</v>
      </c>
      <c r="F611" s="7" t="s">
        <v>181</v>
      </c>
      <c r="G611" s="7" t="s">
        <v>179</v>
      </c>
      <c r="H611" s="54">
        <v>1.0</v>
      </c>
      <c r="I611" s="54">
        <v>880.0</v>
      </c>
      <c r="J611" s="55" t="s">
        <v>27</v>
      </c>
      <c r="K611" t="str">
        <f>if(and(B611&gt;='Desc Stats'!$C$56,B611&lt;='Desc Stats'!$C$57),"Affordable",if(AND(B611&gt;='Desc Stats'!$C$58,B611&lt;='Desc Stats'!$C$59),"Luxury","None"))</f>
        <v>None</v>
      </c>
    </row>
    <row r="612">
      <c r="A612" s="56" t="s">
        <v>164</v>
      </c>
      <c r="B612" s="54">
        <v>520000.0</v>
      </c>
      <c r="C612" s="7">
        <v>4.0</v>
      </c>
      <c r="D612" s="7">
        <v>3.0</v>
      </c>
      <c r="E612" s="7">
        <v>2.0</v>
      </c>
      <c r="F612" s="7" t="s">
        <v>24</v>
      </c>
      <c r="G612" s="7" t="s">
        <v>172</v>
      </c>
      <c r="H612" s="54">
        <v>2.0</v>
      </c>
      <c r="I612" s="54">
        <v>1267.0</v>
      </c>
      <c r="J612" s="55" t="s">
        <v>25</v>
      </c>
      <c r="K612" t="str">
        <f>if(and(B612&gt;='Desc Stats'!$C$56,B612&lt;='Desc Stats'!$C$57),"Affordable",if(AND(B612&gt;='Desc Stats'!$C$58,B612&lt;='Desc Stats'!$C$59),"Luxury","None"))</f>
        <v>None</v>
      </c>
    </row>
    <row r="613">
      <c r="A613" s="56" t="s">
        <v>119</v>
      </c>
      <c r="B613" s="54">
        <v>525000.0</v>
      </c>
      <c r="C613" s="7">
        <v>1.0</v>
      </c>
      <c r="D613" s="7">
        <v>1.0</v>
      </c>
      <c r="E613" s="7">
        <v>1.0</v>
      </c>
      <c r="F613" s="7" t="s">
        <v>24</v>
      </c>
      <c r="G613" s="7" t="s">
        <v>172</v>
      </c>
      <c r="H613" s="54">
        <v>2.0</v>
      </c>
      <c r="I613" s="54">
        <v>606.0</v>
      </c>
      <c r="J613" s="55" t="s">
        <v>27</v>
      </c>
      <c r="K613" t="str">
        <f>if(and(B613&gt;='Desc Stats'!$C$56,B613&lt;='Desc Stats'!$C$57),"Affordable",if(AND(B613&gt;='Desc Stats'!$C$58,B613&lt;='Desc Stats'!$C$59),"Luxury","None"))</f>
        <v>None</v>
      </c>
    </row>
    <row r="614">
      <c r="A614" s="56" t="s">
        <v>26</v>
      </c>
      <c r="B614" s="54">
        <v>525000.0</v>
      </c>
      <c r="C614" s="7">
        <v>3.0</v>
      </c>
      <c r="D614" s="7">
        <v>3.0</v>
      </c>
      <c r="E614" s="7">
        <v>2.0</v>
      </c>
      <c r="F614" s="7" t="s">
        <v>24</v>
      </c>
      <c r="G614" s="7" t="s">
        <v>172</v>
      </c>
      <c r="H614" s="54">
        <v>2.0</v>
      </c>
      <c r="I614" s="54">
        <v>1003.0</v>
      </c>
      <c r="J614" s="55" t="s">
        <v>175</v>
      </c>
      <c r="K614" t="str">
        <f>if(and(B614&gt;='Desc Stats'!$C$56,B614&lt;='Desc Stats'!$C$57),"Affordable",if(AND(B614&gt;='Desc Stats'!$C$58,B614&lt;='Desc Stats'!$C$59),"Luxury","None"))</f>
        <v>None</v>
      </c>
    </row>
    <row r="615">
      <c r="A615" s="56" t="s">
        <v>156</v>
      </c>
      <c r="B615" s="54">
        <v>525000.0</v>
      </c>
      <c r="C615" s="7">
        <v>4.0</v>
      </c>
      <c r="D615" s="7">
        <v>2.0</v>
      </c>
      <c r="E615" s="7">
        <v>1.0</v>
      </c>
      <c r="F615" s="7" t="s">
        <v>24</v>
      </c>
      <c r="G615" s="7" t="s">
        <v>172</v>
      </c>
      <c r="H615" s="54">
        <v>2.0</v>
      </c>
      <c r="I615" s="54">
        <v>1450.0</v>
      </c>
      <c r="J615" t="s">
        <v>27</v>
      </c>
      <c r="K615" t="str">
        <f>if(and(B615&gt;='Desc Stats'!$C$56,B615&lt;='Desc Stats'!$C$57),"Affordable",if(AND(B615&gt;='Desc Stats'!$C$58,B615&lt;='Desc Stats'!$C$59),"Luxury","None"))</f>
        <v>None</v>
      </c>
    </row>
    <row r="616">
      <c r="A616" s="56" t="s">
        <v>158</v>
      </c>
      <c r="B616" s="54">
        <v>525000.0</v>
      </c>
      <c r="C616" s="7">
        <v>3.0</v>
      </c>
      <c r="D616" s="7">
        <v>2.0</v>
      </c>
      <c r="E616" s="7">
        <v>2.0</v>
      </c>
      <c r="F616" s="7" t="s">
        <v>24</v>
      </c>
      <c r="G616" s="7" t="s">
        <v>172</v>
      </c>
      <c r="H616" s="54">
        <v>2.0</v>
      </c>
      <c r="I616" s="54">
        <v>1180.0</v>
      </c>
      <c r="J616" s="55" t="s">
        <v>27</v>
      </c>
      <c r="K616" t="str">
        <f>if(and(B616&gt;='Desc Stats'!$C$56,B616&lt;='Desc Stats'!$C$57),"Affordable",if(AND(B616&gt;='Desc Stats'!$C$58,B616&lt;='Desc Stats'!$C$59),"Luxury","None"))</f>
        <v>None</v>
      </c>
    </row>
    <row r="617">
      <c r="A617" s="56" t="s">
        <v>158</v>
      </c>
      <c r="B617" s="54">
        <v>527000.0</v>
      </c>
      <c r="C617" s="7">
        <v>4.0</v>
      </c>
      <c r="D617" s="7">
        <v>2.0</v>
      </c>
      <c r="E617" s="7">
        <v>2.0</v>
      </c>
      <c r="F617" s="7" t="s">
        <v>24</v>
      </c>
      <c r="G617" s="7" t="s">
        <v>172</v>
      </c>
      <c r="H617" s="54">
        <v>2.0</v>
      </c>
      <c r="I617" s="54">
        <v>1109.0</v>
      </c>
      <c r="J617" t="s">
        <v>27</v>
      </c>
      <c r="K617" t="str">
        <f>if(and(B617&gt;='Desc Stats'!$C$56,B617&lt;='Desc Stats'!$C$57),"Affordable",if(AND(B617&gt;='Desc Stats'!$C$58,B617&lt;='Desc Stats'!$C$59),"Luxury","None"))</f>
        <v>None</v>
      </c>
    </row>
    <row r="618">
      <c r="A618" s="56" t="s">
        <v>131</v>
      </c>
      <c r="B618" s="54">
        <v>528000.0</v>
      </c>
      <c r="C618" s="7">
        <v>3.0</v>
      </c>
      <c r="D618" s="7">
        <v>2.0</v>
      </c>
      <c r="E618" s="7">
        <v>1.0</v>
      </c>
      <c r="F618" s="7" t="s">
        <v>24</v>
      </c>
      <c r="G618" s="7" t="s">
        <v>172</v>
      </c>
      <c r="H618" s="54">
        <v>2.0</v>
      </c>
      <c r="I618" s="54">
        <v>960.0</v>
      </c>
      <c r="J618" s="55" t="s">
        <v>27</v>
      </c>
      <c r="K618" t="str">
        <f>if(and(B618&gt;='Desc Stats'!$C$56,B618&lt;='Desc Stats'!$C$57),"Affordable",if(AND(B618&gt;='Desc Stats'!$C$58,B618&lt;='Desc Stats'!$C$59),"Luxury","None"))</f>
        <v>None</v>
      </c>
    </row>
    <row r="619">
      <c r="A619" s="56" t="s">
        <v>160</v>
      </c>
      <c r="B619" s="54">
        <v>528000.0</v>
      </c>
      <c r="C619" s="7">
        <v>2.0</v>
      </c>
      <c r="D619" s="7">
        <v>2.0</v>
      </c>
      <c r="E619" s="7">
        <v>2.0</v>
      </c>
      <c r="F619" s="7" t="s">
        <v>36</v>
      </c>
      <c r="G619" s="7" t="s">
        <v>172</v>
      </c>
      <c r="H619" s="54">
        <v>2.0</v>
      </c>
      <c r="I619" s="54">
        <v>715.0</v>
      </c>
      <c r="J619" s="55" t="s">
        <v>25</v>
      </c>
      <c r="K619" t="str">
        <f>if(and(B619&gt;='Desc Stats'!$C$56,B619&lt;='Desc Stats'!$C$57),"Affordable",if(AND(B619&gt;='Desc Stats'!$C$58,B619&lt;='Desc Stats'!$C$59),"Luxury","None"))</f>
        <v>None</v>
      </c>
    </row>
    <row r="620">
      <c r="A620" s="56" t="s">
        <v>158</v>
      </c>
      <c r="B620" s="54">
        <v>529000.0</v>
      </c>
      <c r="C620" s="7">
        <v>3.0</v>
      </c>
      <c r="D620" s="7">
        <v>2.0</v>
      </c>
      <c r="E620" s="7">
        <v>2.0</v>
      </c>
      <c r="F620" s="7" t="s">
        <v>24</v>
      </c>
      <c r="G620" s="7" t="s">
        <v>172</v>
      </c>
      <c r="H620" s="54">
        <v>2.0</v>
      </c>
      <c r="I620" s="54">
        <v>1044.0</v>
      </c>
      <c r="J620" s="55" t="s">
        <v>27</v>
      </c>
      <c r="K620" t="str">
        <f>if(and(B620&gt;='Desc Stats'!$C$56,B620&lt;='Desc Stats'!$C$57),"Affordable",if(AND(B620&gt;='Desc Stats'!$C$58,B620&lt;='Desc Stats'!$C$59),"Luxury","None"))</f>
        <v>None</v>
      </c>
    </row>
    <row r="621">
      <c r="A621" s="56" t="s">
        <v>154</v>
      </c>
      <c r="B621" s="54">
        <v>529600.0</v>
      </c>
      <c r="C621" s="7">
        <v>2.0</v>
      </c>
      <c r="D621" s="7">
        <v>2.0</v>
      </c>
      <c r="E621" s="7">
        <v>2.0</v>
      </c>
      <c r="F621" s="7" t="s">
        <v>36</v>
      </c>
      <c r="G621" s="7" t="s">
        <v>172</v>
      </c>
      <c r="H621" s="54">
        <v>2.0</v>
      </c>
      <c r="I621" s="54">
        <v>713.0</v>
      </c>
      <c r="J621" s="55" t="s">
        <v>27</v>
      </c>
      <c r="K621" t="str">
        <f>if(and(B621&gt;='Desc Stats'!$C$56,B621&lt;='Desc Stats'!$C$57),"Affordable",if(AND(B621&gt;='Desc Stats'!$C$58,B621&lt;='Desc Stats'!$C$59),"Luxury","None"))</f>
        <v>None</v>
      </c>
    </row>
    <row r="622">
      <c r="A622" s="56" t="s">
        <v>119</v>
      </c>
      <c r="B622" s="54">
        <v>530000.0</v>
      </c>
      <c r="C622" s="7">
        <v>2.0</v>
      </c>
      <c r="D622" s="7">
        <v>1.0</v>
      </c>
      <c r="E622" s="7">
        <v>1.0</v>
      </c>
      <c r="F622" s="7" t="s">
        <v>36</v>
      </c>
      <c r="G622" s="7" t="s">
        <v>172</v>
      </c>
      <c r="H622" s="54">
        <v>2.0</v>
      </c>
      <c r="I622" s="54">
        <v>1080.0</v>
      </c>
      <c r="J622" s="55" t="s">
        <v>27</v>
      </c>
      <c r="K622" t="str">
        <f>if(and(B622&gt;='Desc Stats'!$C$56,B622&lt;='Desc Stats'!$C$57),"Affordable",if(AND(B622&gt;='Desc Stats'!$C$58,B622&lt;='Desc Stats'!$C$59),"Luxury","None"))</f>
        <v>None</v>
      </c>
    </row>
    <row r="623">
      <c r="A623" s="56" t="s">
        <v>124</v>
      </c>
      <c r="B623" s="54">
        <v>530000.0</v>
      </c>
      <c r="C623" s="7">
        <v>2.0</v>
      </c>
      <c r="D623" s="7">
        <v>1.0</v>
      </c>
      <c r="E623" s="7">
        <v>2.0</v>
      </c>
      <c r="F623" s="7" t="s">
        <v>24</v>
      </c>
      <c r="G623" s="7" t="s">
        <v>172</v>
      </c>
      <c r="H623" s="54">
        <v>2.0</v>
      </c>
      <c r="I623" s="54">
        <v>630.0</v>
      </c>
      <c r="J623" s="55" t="s">
        <v>25</v>
      </c>
      <c r="K623" t="str">
        <f>if(and(B623&gt;='Desc Stats'!$C$56,B623&lt;='Desc Stats'!$C$57),"Affordable",if(AND(B623&gt;='Desc Stats'!$C$58,B623&lt;='Desc Stats'!$C$59),"Luxury","None"))</f>
        <v>None</v>
      </c>
    </row>
    <row r="624">
      <c r="A624" s="56" t="s">
        <v>124</v>
      </c>
      <c r="B624" s="54">
        <v>530000.0</v>
      </c>
      <c r="C624" s="7">
        <v>2.0</v>
      </c>
      <c r="D624" s="7">
        <v>1.0</v>
      </c>
      <c r="E624" s="7">
        <v>2.0</v>
      </c>
      <c r="F624" s="7" t="s">
        <v>24</v>
      </c>
      <c r="G624" s="7" t="s">
        <v>172</v>
      </c>
      <c r="H624" s="54">
        <v>2.0</v>
      </c>
      <c r="I624" s="54">
        <v>600.0</v>
      </c>
      <c r="J624" s="55" t="s">
        <v>25</v>
      </c>
      <c r="K624" t="str">
        <f>if(and(B624&gt;='Desc Stats'!$C$56,B624&lt;='Desc Stats'!$C$57),"Affordable",if(AND(B624&gt;='Desc Stats'!$C$58,B624&lt;='Desc Stats'!$C$59),"Luxury","None"))</f>
        <v>None</v>
      </c>
    </row>
    <row r="625">
      <c r="A625" s="56" t="s">
        <v>124</v>
      </c>
      <c r="B625" s="54">
        <v>530000.0</v>
      </c>
      <c r="C625" s="7">
        <v>2.0</v>
      </c>
      <c r="D625" s="7">
        <v>1.0</v>
      </c>
      <c r="E625" s="7">
        <v>2.0</v>
      </c>
      <c r="F625" s="7" t="s">
        <v>24</v>
      </c>
      <c r="G625" s="7" t="s">
        <v>172</v>
      </c>
      <c r="H625" s="54">
        <v>2.0</v>
      </c>
      <c r="I625" s="54">
        <v>600.0</v>
      </c>
      <c r="J625" s="55" t="s">
        <v>25</v>
      </c>
      <c r="K625" t="str">
        <f>if(and(B625&gt;='Desc Stats'!$C$56,B625&lt;='Desc Stats'!$C$57),"Affordable",if(AND(B625&gt;='Desc Stats'!$C$58,B625&lt;='Desc Stats'!$C$59),"Luxury","None"))</f>
        <v>None</v>
      </c>
    </row>
    <row r="626">
      <c r="A626" s="56" t="s">
        <v>126</v>
      </c>
      <c r="B626" s="54">
        <v>530000.0</v>
      </c>
      <c r="C626" s="7">
        <v>1.0</v>
      </c>
      <c r="D626" s="7">
        <v>1.0</v>
      </c>
      <c r="E626" s="7">
        <v>5.0</v>
      </c>
      <c r="F626" s="7" t="s">
        <v>36</v>
      </c>
      <c r="G626" s="7" t="s">
        <v>172</v>
      </c>
      <c r="H626" s="54">
        <v>2.0</v>
      </c>
      <c r="I626" s="54">
        <v>514.0</v>
      </c>
      <c r="J626" s="55" t="s">
        <v>175</v>
      </c>
      <c r="K626" t="str">
        <f>if(and(B626&gt;='Desc Stats'!$C$56,B626&lt;='Desc Stats'!$C$57),"Affordable",if(AND(B626&gt;='Desc Stats'!$C$58,B626&lt;='Desc Stats'!$C$59),"Luxury","None"))</f>
        <v>None</v>
      </c>
    </row>
    <row r="627">
      <c r="A627" s="56" t="s">
        <v>126</v>
      </c>
      <c r="B627" s="54">
        <v>530000.0</v>
      </c>
      <c r="C627" s="7">
        <v>1.0</v>
      </c>
      <c r="D627" s="7">
        <v>1.0</v>
      </c>
      <c r="E627" s="7">
        <v>2.0</v>
      </c>
      <c r="F627" s="7" t="s">
        <v>36</v>
      </c>
      <c r="G627" s="7" t="s">
        <v>172</v>
      </c>
      <c r="H627" s="54">
        <v>2.0</v>
      </c>
      <c r="I627" s="54">
        <v>638.0</v>
      </c>
      <c r="J627" s="55" t="s">
        <v>25</v>
      </c>
      <c r="K627" t="str">
        <f>if(and(B627&gt;='Desc Stats'!$C$56,B627&lt;='Desc Stats'!$C$57),"Affordable",if(AND(B627&gt;='Desc Stats'!$C$58,B627&lt;='Desc Stats'!$C$59),"Luxury","None"))</f>
        <v>None</v>
      </c>
    </row>
    <row r="628">
      <c r="A628" s="56" t="s">
        <v>26</v>
      </c>
      <c r="B628" s="54">
        <v>530000.0</v>
      </c>
      <c r="C628" s="7">
        <v>3.0</v>
      </c>
      <c r="D628" s="7">
        <v>3.0</v>
      </c>
      <c r="E628" s="7">
        <v>3.0</v>
      </c>
      <c r="F628" s="7" t="s">
        <v>24</v>
      </c>
      <c r="G628" s="7" t="s">
        <v>172</v>
      </c>
      <c r="H628" s="54">
        <v>2.0</v>
      </c>
      <c r="I628" s="54">
        <v>1003.0</v>
      </c>
      <c r="J628" s="55" t="s">
        <v>27</v>
      </c>
      <c r="K628" t="str">
        <f>if(and(B628&gt;='Desc Stats'!$C$56,B628&lt;='Desc Stats'!$C$57),"Affordable",if(AND(B628&gt;='Desc Stats'!$C$58,B628&lt;='Desc Stats'!$C$59),"Luxury","None"))</f>
        <v>None</v>
      </c>
    </row>
    <row r="629">
      <c r="A629" s="56" t="s">
        <v>26</v>
      </c>
      <c r="B629" s="54">
        <v>530000.0</v>
      </c>
      <c r="C629" s="7">
        <v>3.0</v>
      </c>
      <c r="D629" s="7">
        <v>2.0</v>
      </c>
      <c r="E629" s="7">
        <v>3.0</v>
      </c>
      <c r="F629" s="7" t="s">
        <v>24</v>
      </c>
      <c r="G629" s="7" t="s">
        <v>179</v>
      </c>
      <c r="H629" s="54">
        <v>1.0</v>
      </c>
      <c r="I629" s="54">
        <v>1003.0</v>
      </c>
      <c r="J629" s="55" t="s">
        <v>175</v>
      </c>
      <c r="K629" t="str">
        <f>if(and(B629&gt;='Desc Stats'!$C$56,B629&lt;='Desc Stats'!$C$57),"Affordable",if(AND(B629&gt;='Desc Stats'!$C$58,B629&lt;='Desc Stats'!$C$59),"Luxury","None"))</f>
        <v>None</v>
      </c>
    </row>
    <row r="630">
      <c r="A630" s="56" t="s">
        <v>26</v>
      </c>
      <c r="B630" s="54">
        <v>530000.0</v>
      </c>
      <c r="C630" s="7">
        <v>4.0</v>
      </c>
      <c r="D630" s="7">
        <v>3.0</v>
      </c>
      <c r="E630" s="7">
        <v>2.0</v>
      </c>
      <c r="F630" s="7" t="s">
        <v>24</v>
      </c>
      <c r="G630" s="7" t="s">
        <v>172</v>
      </c>
      <c r="H630" s="54">
        <v>2.0</v>
      </c>
      <c r="I630" s="54">
        <v>1003.0</v>
      </c>
      <c r="J630" s="55" t="s">
        <v>175</v>
      </c>
      <c r="K630" t="str">
        <f>if(and(B630&gt;='Desc Stats'!$C$56,B630&lt;='Desc Stats'!$C$57),"Affordable",if(AND(B630&gt;='Desc Stats'!$C$58,B630&lt;='Desc Stats'!$C$59),"Luxury","None"))</f>
        <v>None</v>
      </c>
    </row>
    <row r="631">
      <c r="A631" s="56" t="s">
        <v>26</v>
      </c>
      <c r="B631" s="54">
        <v>530000.0</v>
      </c>
      <c r="C631" s="7">
        <v>3.0</v>
      </c>
      <c r="D631" s="7">
        <v>3.0</v>
      </c>
      <c r="E631" s="7">
        <v>2.0</v>
      </c>
      <c r="F631" s="7" t="s">
        <v>24</v>
      </c>
      <c r="G631" s="7" t="s">
        <v>172</v>
      </c>
      <c r="H631" s="54">
        <v>2.0</v>
      </c>
      <c r="I631" s="54">
        <v>1003.0</v>
      </c>
      <c r="J631" s="55" t="s">
        <v>175</v>
      </c>
      <c r="K631" t="str">
        <f>if(and(B631&gt;='Desc Stats'!$C$56,B631&lt;='Desc Stats'!$C$57),"Affordable",if(AND(B631&gt;='Desc Stats'!$C$58,B631&lt;='Desc Stats'!$C$59),"Luxury","None"))</f>
        <v>None</v>
      </c>
    </row>
    <row r="632">
      <c r="A632" s="56" t="s">
        <v>26</v>
      </c>
      <c r="B632" s="54">
        <v>530000.0</v>
      </c>
      <c r="C632" s="7">
        <v>3.0</v>
      </c>
      <c r="D632" s="7">
        <v>3.0</v>
      </c>
      <c r="E632" s="7">
        <v>2.0</v>
      </c>
      <c r="F632" s="7" t="s">
        <v>24</v>
      </c>
      <c r="G632" s="7" t="s">
        <v>172</v>
      </c>
      <c r="H632" s="54">
        <v>2.0</v>
      </c>
      <c r="I632" s="54">
        <v>1003.0</v>
      </c>
      <c r="J632" t="s">
        <v>27</v>
      </c>
      <c r="K632" t="str">
        <f>if(and(B632&gt;='Desc Stats'!$C$56,B632&lt;='Desc Stats'!$C$57),"Affordable",if(AND(B632&gt;='Desc Stats'!$C$58,B632&lt;='Desc Stats'!$C$59),"Luxury","None"))</f>
        <v>None</v>
      </c>
    </row>
    <row r="633">
      <c r="A633" s="56" t="s">
        <v>26</v>
      </c>
      <c r="B633" s="54">
        <v>530000.0</v>
      </c>
      <c r="C633" s="7">
        <v>3.0</v>
      </c>
      <c r="D633" s="7">
        <v>3.0</v>
      </c>
      <c r="E633" s="7">
        <v>2.0</v>
      </c>
      <c r="F633" s="7" t="s">
        <v>24</v>
      </c>
      <c r="G633" s="7" t="s">
        <v>172</v>
      </c>
      <c r="H633" s="54">
        <v>2.0</v>
      </c>
      <c r="I633" s="54">
        <v>1003.0</v>
      </c>
      <c r="J633" s="55" t="s">
        <v>175</v>
      </c>
      <c r="K633" t="str">
        <f>if(and(B633&gt;='Desc Stats'!$C$56,B633&lt;='Desc Stats'!$C$57),"Affordable",if(AND(B633&gt;='Desc Stats'!$C$58,B633&lt;='Desc Stats'!$C$59),"Luxury","None"))</f>
        <v>None</v>
      </c>
    </row>
    <row r="634">
      <c r="A634" s="56" t="s">
        <v>26</v>
      </c>
      <c r="B634" s="54">
        <v>530000.0</v>
      </c>
      <c r="C634" s="7">
        <v>3.0</v>
      </c>
      <c r="D634" s="7">
        <v>3.0</v>
      </c>
      <c r="E634" s="7">
        <v>2.0</v>
      </c>
      <c r="F634" s="7" t="s">
        <v>24</v>
      </c>
      <c r="G634" s="7" t="s">
        <v>172</v>
      </c>
      <c r="H634" s="54">
        <v>2.0</v>
      </c>
      <c r="I634" s="54">
        <v>1003.0</v>
      </c>
      <c r="J634" s="55" t="s">
        <v>175</v>
      </c>
      <c r="K634" t="str">
        <f>if(and(B634&gt;='Desc Stats'!$C$56,B634&lt;='Desc Stats'!$C$57),"Affordable",if(AND(B634&gt;='Desc Stats'!$C$58,B634&lt;='Desc Stats'!$C$59),"Luxury","None"))</f>
        <v>None</v>
      </c>
    </row>
    <row r="635">
      <c r="A635" s="56" t="s">
        <v>26</v>
      </c>
      <c r="B635" s="54">
        <v>530000.0</v>
      </c>
      <c r="C635" s="7">
        <v>2.0</v>
      </c>
      <c r="D635" s="7">
        <v>2.0</v>
      </c>
      <c r="E635" s="7">
        <v>2.0</v>
      </c>
      <c r="F635" s="7" t="s">
        <v>24</v>
      </c>
      <c r="G635" s="7" t="s">
        <v>172</v>
      </c>
      <c r="H635" s="54">
        <v>2.0</v>
      </c>
      <c r="I635" s="54">
        <v>1400.0</v>
      </c>
      <c r="J635" s="55" t="s">
        <v>25</v>
      </c>
      <c r="K635" t="str">
        <f>if(and(B635&gt;='Desc Stats'!$C$56,B635&lt;='Desc Stats'!$C$57),"Affordable",if(AND(B635&gt;='Desc Stats'!$C$58,B635&lt;='Desc Stats'!$C$59),"Luxury","None"))</f>
        <v>None</v>
      </c>
    </row>
    <row r="636">
      <c r="A636" s="56" t="s">
        <v>26</v>
      </c>
      <c r="B636" s="54">
        <v>530000.0</v>
      </c>
      <c r="C636" s="7">
        <v>3.0</v>
      </c>
      <c r="D636" s="7">
        <v>3.0</v>
      </c>
      <c r="E636" s="7">
        <v>1.0</v>
      </c>
      <c r="F636" s="7" t="s">
        <v>24</v>
      </c>
      <c r="G636" s="7" t="s">
        <v>172</v>
      </c>
      <c r="H636" s="54">
        <v>2.0</v>
      </c>
      <c r="I636" s="54">
        <v>1003.0</v>
      </c>
      <c r="J636" s="55" t="s">
        <v>27</v>
      </c>
      <c r="K636" t="str">
        <f>if(and(B636&gt;='Desc Stats'!$C$56,B636&lt;='Desc Stats'!$C$57),"Affordable",if(AND(B636&gt;='Desc Stats'!$C$58,B636&lt;='Desc Stats'!$C$59),"Luxury","None"))</f>
        <v>None</v>
      </c>
    </row>
    <row r="637">
      <c r="A637" s="56" t="s">
        <v>26</v>
      </c>
      <c r="B637" s="54">
        <v>530000.0</v>
      </c>
      <c r="C637" s="7">
        <v>3.0</v>
      </c>
      <c r="D637" s="7">
        <v>3.0</v>
      </c>
      <c r="E637" s="7">
        <v>1.0</v>
      </c>
      <c r="F637" s="7" t="s">
        <v>24</v>
      </c>
      <c r="G637" s="7" t="s">
        <v>172</v>
      </c>
      <c r="H637" s="54">
        <v>2.0</v>
      </c>
      <c r="I637" s="54">
        <v>1003.0</v>
      </c>
      <c r="J637" s="55" t="s">
        <v>175</v>
      </c>
      <c r="K637" t="str">
        <f>if(and(B637&gt;='Desc Stats'!$C$56,B637&lt;='Desc Stats'!$C$57),"Affordable",if(AND(B637&gt;='Desc Stats'!$C$58,B637&lt;='Desc Stats'!$C$59),"Luxury","None"))</f>
        <v>None</v>
      </c>
    </row>
    <row r="638">
      <c r="A638" s="56" t="s">
        <v>125</v>
      </c>
      <c r="B638" s="54">
        <v>530000.0</v>
      </c>
      <c r="C638" s="7">
        <v>4.0</v>
      </c>
      <c r="D638" s="7">
        <v>3.0</v>
      </c>
      <c r="E638" s="7">
        <v>3.0</v>
      </c>
      <c r="F638" s="7" t="s">
        <v>36</v>
      </c>
      <c r="G638" s="7" t="s">
        <v>172</v>
      </c>
      <c r="H638" s="54">
        <v>2.0</v>
      </c>
      <c r="I638" s="54">
        <v>931.0</v>
      </c>
      <c r="J638" s="55" t="s">
        <v>27</v>
      </c>
      <c r="K638" t="str">
        <f>if(and(B638&gt;='Desc Stats'!$C$56,B638&lt;='Desc Stats'!$C$57),"Affordable",if(AND(B638&gt;='Desc Stats'!$C$58,B638&lt;='Desc Stats'!$C$59),"Luxury","None"))</f>
        <v>None</v>
      </c>
    </row>
    <row r="639">
      <c r="A639" s="56" t="s">
        <v>125</v>
      </c>
      <c r="B639" s="54">
        <v>530000.0</v>
      </c>
      <c r="C639" s="7">
        <v>4.0</v>
      </c>
      <c r="D639" s="7">
        <v>2.0</v>
      </c>
      <c r="E639" s="7">
        <v>2.0</v>
      </c>
      <c r="F639" s="7" t="s">
        <v>24</v>
      </c>
      <c r="G639" s="7" t="s">
        <v>172</v>
      </c>
      <c r="H639" s="54">
        <v>2.0</v>
      </c>
      <c r="I639" s="54">
        <v>1394.0</v>
      </c>
      <c r="J639" s="55" t="s">
        <v>175</v>
      </c>
      <c r="K639" t="str">
        <f>if(and(B639&gt;='Desc Stats'!$C$56,B639&lt;='Desc Stats'!$C$57),"Affordable",if(AND(B639&gt;='Desc Stats'!$C$58,B639&lt;='Desc Stats'!$C$59),"Luxury","None"))</f>
        <v>None</v>
      </c>
    </row>
    <row r="640">
      <c r="A640" s="56" t="s">
        <v>125</v>
      </c>
      <c r="B640" s="54">
        <v>530000.0</v>
      </c>
      <c r="C640" s="7">
        <v>3.0</v>
      </c>
      <c r="D640" s="7">
        <v>2.0</v>
      </c>
      <c r="E640" s="7">
        <v>2.0</v>
      </c>
      <c r="F640" s="7" t="s">
        <v>36</v>
      </c>
      <c r="G640" s="7" t="s">
        <v>172</v>
      </c>
      <c r="H640" s="54">
        <v>2.0</v>
      </c>
      <c r="I640" s="54">
        <v>1097.0</v>
      </c>
      <c r="J640" s="55" t="s">
        <v>25</v>
      </c>
      <c r="K640" t="str">
        <f>if(and(B640&gt;='Desc Stats'!$C$56,B640&lt;='Desc Stats'!$C$57),"Affordable",if(AND(B640&gt;='Desc Stats'!$C$58,B640&lt;='Desc Stats'!$C$59),"Luxury","None"))</f>
        <v>None</v>
      </c>
    </row>
    <row r="641">
      <c r="A641" s="56" t="s">
        <v>125</v>
      </c>
      <c r="B641" s="54">
        <v>530000.0</v>
      </c>
      <c r="C641" s="7">
        <v>2.0</v>
      </c>
      <c r="D641" s="7">
        <v>2.0</v>
      </c>
      <c r="E641" s="7">
        <v>2.0</v>
      </c>
      <c r="F641" s="7" t="s">
        <v>36</v>
      </c>
      <c r="G641" s="7" t="s">
        <v>172</v>
      </c>
      <c r="H641" s="54">
        <v>2.0</v>
      </c>
      <c r="I641" s="54">
        <v>774.0</v>
      </c>
      <c r="J641" s="55" t="s">
        <v>175</v>
      </c>
      <c r="K641" t="str">
        <f>if(and(B641&gt;='Desc Stats'!$C$56,B641&lt;='Desc Stats'!$C$57),"Affordable",if(AND(B641&gt;='Desc Stats'!$C$58,B641&lt;='Desc Stats'!$C$59),"Luxury","None"))</f>
        <v>None</v>
      </c>
    </row>
    <row r="642">
      <c r="A642" s="56" t="s">
        <v>125</v>
      </c>
      <c r="B642" s="54">
        <v>530000.0</v>
      </c>
      <c r="C642" s="7">
        <v>1.0</v>
      </c>
      <c r="D642" s="7">
        <v>1.0</v>
      </c>
      <c r="E642" s="7">
        <v>2.0</v>
      </c>
      <c r="F642" s="7" t="s">
        <v>36</v>
      </c>
      <c r="G642" s="7" t="s">
        <v>172</v>
      </c>
      <c r="H642" s="54">
        <v>2.0</v>
      </c>
      <c r="I642" s="54">
        <v>762.0</v>
      </c>
      <c r="J642" t="s">
        <v>184</v>
      </c>
      <c r="K642" t="str">
        <f>if(and(B642&gt;='Desc Stats'!$C$56,B642&lt;='Desc Stats'!$C$57),"Affordable",if(AND(B642&gt;='Desc Stats'!$C$58,B642&lt;='Desc Stats'!$C$59),"Luxury","None"))</f>
        <v>None</v>
      </c>
    </row>
    <row r="643">
      <c r="A643" s="56" t="s">
        <v>133</v>
      </c>
      <c r="B643" s="54">
        <v>530000.0</v>
      </c>
      <c r="C643" s="7">
        <v>4.0</v>
      </c>
      <c r="D643" s="7">
        <v>2.0</v>
      </c>
      <c r="E643" s="7">
        <v>6.0</v>
      </c>
      <c r="F643" s="7" t="s">
        <v>36</v>
      </c>
      <c r="G643" s="7" t="s">
        <v>172</v>
      </c>
      <c r="H643" s="54">
        <v>2.0</v>
      </c>
      <c r="I643" s="54">
        <v>900.0</v>
      </c>
      <c r="J643" s="55" t="s">
        <v>175</v>
      </c>
      <c r="K643" t="str">
        <f>if(and(B643&gt;='Desc Stats'!$C$56,B643&lt;='Desc Stats'!$C$57),"Affordable",if(AND(B643&gt;='Desc Stats'!$C$58,B643&lt;='Desc Stats'!$C$59),"Luxury","None"))</f>
        <v>None</v>
      </c>
    </row>
    <row r="644">
      <c r="A644" s="56" t="s">
        <v>133</v>
      </c>
      <c r="B644" s="54">
        <v>530000.0</v>
      </c>
      <c r="C644" s="7">
        <v>4.0</v>
      </c>
      <c r="D644" s="7">
        <v>3.0</v>
      </c>
      <c r="E644" s="7">
        <v>2.0</v>
      </c>
      <c r="F644" s="7" t="s">
        <v>24</v>
      </c>
      <c r="G644" s="7" t="s">
        <v>172</v>
      </c>
      <c r="H644" s="54">
        <v>2.0</v>
      </c>
      <c r="I644" s="54">
        <v>1208.0</v>
      </c>
      <c r="J644" s="55" t="s">
        <v>27</v>
      </c>
      <c r="K644" t="str">
        <f>if(and(B644&gt;='Desc Stats'!$C$56,B644&lt;='Desc Stats'!$C$57),"Affordable",if(AND(B644&gt;='Desc Stats'!$C$58,B644&lt;='Desc Stats'!$C$59),"Luxury","None"))</f>
        <v>None</v>
      </c>
    </row>
    <row r="645">
      <c r="A645" s="56" t="s">
        <v>133</v>
      </c>
      <c r="B645" s="54">
        <v>530000.0</v>
      </c>
      <c r="C645" s="7">
        <v>2.0</v>
      </c>
      <c r="D645" s="7">
        <v>2.0</v>
      </c>
      <c r="E645" s="7">
        <v>2.0</v>
      </c>
      <c r="F645" s="7" t="s">
        <v>36</v>
      </c>
      <c r="G645" s="7" t="s">
        <v>172</v>
      </c>
      <c r="H645" s="54">
        <v>2.0</v>
      </c>
      <c r="I645" s="54">
        <v>798.0</v>
      </c>
      <c r="J645" s="55" t="s">
        <v>27</v>
      </c>
      <c r="K645" t="str">
        <f>if(and(B645&gt;='Desc Stats'!$C$56,B645&lt;='Desc Stats'!$C$57),"Affordable",if(AND(B645&gt;='Desc Stats'!$C$58,B645&lt;='Desc Stats'!$C$59),"Luxury","None"))</f>
        <v>None</v>
      </c>
    </row>
    <row r="646">
      <c r="A646" s="56" t="s">
        <v>131</v>
      </c>
      <c r="B646" s="54">
        <v>530000.0</v>
      </c>
      <c r="C646" s="7">
        <v>3.0</v>
      </c>
      <c r="D646" s="7">
        <v>2.0</v>
      </c>
      <c r="E646" s="7">
        <v>8.0</v>
      </c>
      <c r="F646" s="7" t="s">
        <v>24</v>
      </c>
      <c r="G646" s="7" t="s">
        <v>179</v>
      </c>
      <c r="H646" s="54">
        <v>1.0</v>
      </c>
      <c r="I646" s="54">
        <v>1030.0</v>
      </c>
      <c r="J646" s="55" t="s">
        <v>175</v>
      </c>
      <c r="K646" t="str">
        <f>if(and(B646&gt;='Desc Stats'!$C$56,B646&lt;='Desc Stats'!$C$57),"Affordable",if(AND(B646&gt;='Desc Stats'!$C$58,B646&lt;='Desc Stats'!$C$59),"Luxury","None"))</f>
        <v>None</v>
      </c>
    </row>
    <row r="647">
      <c r="A647" s="56" t="s">
        <v>131</v>
      </c>
      <c r="B647" s="54">
        <v>530000.0</v>
      </c>
      <c r="C647" s="7">
        <v>3.0</v>
      </c>
      <c r="D647" s="7">
        <v>2.0</v>
      </c>
      <c r="E647" s="7">
        <v>2.0</v>
      </c>
      <c r="F647" s="7" t="s">
        <v>183</v>
      </c>
      <c r="G647" s="7" t="s">
        <v>179</v>
      </c>
      <c r="H647" s="54">
        <v>1.0</v>
      </c>
      <c r="I647" s="54">
        <v>1300.0</v>
      </c>
      <c r="J647" s="55" t="s">
        <v>27</v>
      </c>
      <c r="K647" t="str">
        <f>if(and(B647&gt;='Desc Stats'!$C$56,B647&lt;='Desc Stats'!$C$57),"Affordable",if(AND(B647&gt;='Desc Stats'!$C$58,B647&lt;='Desc Stats'!$C$59),"Luxury","None"))</f>
        <v>None</v>
      </c>
    </row>
    <row r="648">
      <c r="A648" s="56" t="s">
        <v>131</v>
      </c>
      <c r="B648" s="54">
        <v>530000.0</v>
      </c>
      <c r="C648" s="7">
        <v>3.0</v>
      </c>
      <c r="D648" s="7">
        <v>2.0</v>
      </c>
      <c r="E648" s="7">
        <v>2.0</v>
      </c>
      <c r="F648" s="7" t="s">
        <v>183</v>
      </c>
      <c r="G648" s="7" t="s">
        <v>179</v>
      </c>
      <c r="H648" s="54">
        <v>1.0</v>
      </c>
      <c r="I648" s="54">
        <v>1300.0</v>
      </c>
      <c r="J648" s="55" t="s">
        <v>175</v>
      </c>
      <c r="K648" t="str">
        <f>if(and(B648&gt;='Desc Stats'!$C$56,B648&lt;='Desc Stats'!$C$57),"Affordable",if(AND(B648&gt;='Desc Stats'!$C$58,B648&lt;='Desc Stats'!$C$59),"Luxury","None"))</f>
        <v>None</v>
      </c>
    </row>
    <row r="649">
      <c r="A649" s="56" t="s">
        <v>131</v>
      </c>
      <c r="B649" s="54">
        <v>530000.0</v>
      </c>
      <c r="C649" s="7">
        <v>3.0</v>
      </c>
      <c r="D649" s="7">
        <v>2.0</v>
      </c>
      <c r="E649" s="7">
        <v>2.0</v>
      </c>
      <c r="F649" s="7" t="s">
        <v>36</v>
      </c>
      <c r="G649" s="7" t="s">
        <v>172</v>
      </c>
      <c r="H649" s="54">
        <v>2.0</v>
      </c>
      <c r="I649" s="54">
        <v>1027.0</v>
      </c>
      <c r="J649" s="55" t="s">
        <v>175</v>
      </c>
      <c r="K649" t="str">
        <f>if(and(B649&gt;='Desc Stats'!$C$56,B649&lt;='Desc Stats'!$C$57),"Affordable",if(AND(B649&gt;='Desc Stats'!$C$58,B649&lt;='Desc Stats'!$C$59),"Luxury","None"))</f>
        <v>None</v>
      </c>
    </row>
    <row r="650">
      <c r="A650" s="56" t="s">
        <v>131</v>
      </c>
      <c r="B650" s="54">
        <v>530000.0</v>
      </c>
      <c r="C650" s="7">
        <v>3.0</v>
      </c>
      <c r="D650" s="7">
        <v>2.0</v>
      </c>
      <c r="E650" s="7">
        <v>2.0</v>
      </c>
      <c r="F650" s="7" t="s">
        <v>24</v>
      </c>
      <c r="G650" s="7" t="s">
        <v>172</v>
      </c>
      <c r="H650" s="54">
        <v>2.0</v>
      </c>
      <c r="I650" s="54">
        <v>930.0</v>
      </c>
      <c r="J650" s="55" t="s">
        <v>27</v>
      </c>
      <c r="K650" t="str">
        <f>if(and(B650&gt;='Desc Stats'!$C$56,B650&lt;='Desc Stats'!$C$57),"Affordable",if(AND(B650&gt;='Desc Stats'!$C$58,B650&lt;='Desc Stats'!$C$59),"Luxury","None"))</f>
        <v>None</v>
      </c>
    </row>
    <row r="651">
      <c r="A651" s="56" t="s">
        <v>148</v>
      </c>
      <c r="B651" s="54">
        <v>530000.0</v>
      </c>
      <c r="C651" s="7">
        <v>3.0</v>
      </c>
      <c r="D651" s="7">
        <v>2.0</v>
      </c>
      <c r="E651" s="7">
        <v>2.0</v>
      </c>
      <c r="F651" s="7" t="s">
        <v>24</v>
      </c>
      <c r="G651" s="7" t="s">
        <v>172</v>
      </c>
      <c r="H651" s="54">
        <v>2.0</v>
      </c>
      <c r="I651" s="54">
        <v>986.0</v>
      </c>
      <c r="J651" s="55" t="s">
        <v>27</v>
      </c>
      <c r="K651" t="str">
        <f>if(and(B651&gt;='Desc Stats'!$C$56,B651&lt;='Desc Stats'!$C$57),"Affordable",if(AND(B651&gt;='Desc Stats'!$C$58,B651&lt;='Desc Stats'!$C$59),"Luxury","None"))</f>
        <v>None</v>
      </c>
    </row>
    <row r="652">
      <c r="A652" s="56" t="s">
        <v>151</v>
      </c>
      <c r="B652" s="54">
        <v>530000.0</v>
      </c>
      <c r="C652" s="7">
        <v>3.0</v>
      </c>
      <c r="D652" s="7">
        <v>2.0</v>
      </c>
      <c r="E652" s="7">
        <v>1.0</v>
      </c>
      <c r="F652" s="7" t="s">
        <v>183</v>
      </c>
      <c r="G652" s="7" t="s">
        <v>179</v>
      </c>
      <c r="H652" s="54">
        <v>1.0</v>
      </c>
      <c r="I652" s="54">
        <v>1300.0</v>
      </c>
      <c r="J652" t="s">
        <v>27</v>
      </c>
      <c r="K652" t="str">
        <f>if(and(B652&gt;='Desc Stats'!$C$56,B652&lt;='Desc Stats'!$C$57),"Affordable",if(AND(B652&gt;='Desc Stats'!$C$58,B652&lt;='Desc Stats'!$C$59),"Luxury","None"))</f>
        <v>None</v>
      </c>
    </row>
    <row r="653">
      <c r="A653" s="56" t="s">
        <v>156</v>
      </c>
      <c r="B653" s="54">
        <v>530000.0</v>
      </c>
      <c r="C653" s="7">
        <v>4.0</v>
      </c>
      <c r="D653" s="7">
        <v>2.0</v>
      </c>
      <c r="E653" s="7">
        <v>3.0</v>
      </c>
      <c r="F653" s="7" t="s">
        <v>24</v>
      </c>
      <c r="G653" s="7" t="s">
        <v>172</v>
      </c>
      <c r="H653" s="54">
        <v>2.0</v>
      </c>
      <c r="I653" s="54">
        <v>1333.0</v>
      </c>
      <c r="J653" s="55" t="s">
        <v>27</v>
      </c>
      <c r="K653" t="str">
        <f>if(and(B653&gt;='Desc Stats'!$C$56,B653&lt;='Desc Stats'!$C$57),"Affordable",if(AND(B653&gt;='Desc Stats'!$C$58,B653&lt;='Desc Stats'!$C$59),"Luxury","None"))</f>
        <v>None</v>
      </c>
    </row>
    <row r="654">
      <c r="A654" s="56" t="s">
        <v>156</v>
      </c>
      <c r="B654" s="54">
        <v>530000.0</v>
      </c>
      <c r="C654" s="7">
        <v>4.0</v>
      </c>
      <c r="D654" s="7">
        <v>2.0</v>
      </c>
      <c r="E654" s="7">
        <v>2.0</v>
      </c>
      <c r="F654" s="7" t="s">
        <v>24</v>
      </c>
      <c r="G654" s="7" t="s">
        <v>172</v>
      </c>
      <c r="H654" s="54">
        <v>2.0</v>
      </c>
      <c r="I654" s="54">
        <v>1300.0</v>
      </c>
      <c r="J654" s="55" t="s">
        <v>175</v>
      </c>
      <c r="K654" t="str">
        <f>if(and(B654&gt;='Desc Stats'!$C$56,B654&lt;='Desc Stats'!$C$57),"Affordable",if(AND(B654&gt;='Desc Stats'!$C$58,B654&lt;='Desc Stats'!$C$59),"Luxury","None"))</f>
        <v>None</v>
      </c>
    </row>
    <row r="655">
      <c r="A655" s="56" t="s">
        <v>158</v>
      </c>
      <c r="B655" s="54">
        <v>530000.0</v>
      </c>
      <c r="C655" s="7">
        <v>3.0</v>
      </c>
      <c r="D655" s="7">
        <v>2.0</v>
      </c>
      <c r="E655" s="7">
        <v>3.0</v>
      </c>
      <c r="F655" s="7" t="s">
        <v>24</v>
      </c>
      <c r="G655" s="7" t="s">
        <v>172</v>
      </c>
      <c r="H655" s="54">
        <v>2.0</v>
      </c>
      <c r="I655" s="54">
        <v>1152.0</v>
      </c>
      <c r="J655" s="55" t="s">
        <v>27</v>
      </c>
      <c r="K655" t="str">
        <f>if(and(B655&gt;='Desc Stats'!$C$56,B655&lt;='Desc Stats'!$C$57),"Affordable",if(AND(B655&gt;='Desc Stats'!$C$58,B655&lt;='Desc Stats'!$C$59),"Luxury","None"))</f>
        <v>None</v>
      </c>
    </row>
    <row r="656">
      <c r="A656" s="56" t="s">
        <v>158</v>
      </c>
      <c r="B656" s="54">
        <v>530000.0</v>
      </c>
      <c r="C656" s="7">
        <v>3.0</v>
      </c>
      <c r="D656" s="7">
        <v>2.0</v>
      </c>
      <c r="E656" s="7">
        <v>1.0</v>
      </c>
      <c r="F656" s="7" t="s">
        <v>24</v>
      </c>
      <c r="G656" s="7" t="s">
        <v>172</v>
      </c>
      <c r="H656" s="54">
        <v>2.0</v>
      </c>
      <c r="I656" s="54">
        <v>1103.0</v>
      </c>
      <c r="J656" s="55" t="s">
        <v>27</v>
      </c>
      <c r="K656" t="str">
        <f>if(and(B656&gt;='Desc Stats'!$C$56,B656&lt;='Desc Stats'!$C$57),"Affordable",if(AND(B656&gt;='Desc Stats'!$C$58,B656&lt;='Desc Stats'!$C$59),"Luxury","None"))</f>
        <v>None</v>
      </c>
    </row>
    <row r="657">
      <c r="A657" s="56" t="s">
        <v>160</v>
      </c>
      <c r="B657" s="54">
        <v>530000.0</v>
      </c>
      <c r="C657" s="7">
        <v>2.0</v>
      </c>
      <c r="D657" s="7">
        <v>2.0</v>
      </c>
      <c r="E657" s="7">
        <v>1.0</v>
      </c>
      <c r="F657" s="7" t="s">
        <v>24</v>
      </c>
      <c r="G657" s="7" t="s">
        <v>172</v>
      </c>
      <c r="H657" s="54">
        <v>2.0</v>
      </c>
      <c r="I657" s="54">
        <v>988.0</v>
      </c>
      <c r="J657" s="55" t="s">
        <v>25</v>
      </c>
      <c r="K657" t="str">
        <f>if(and(B657&gt;='Desc Stats'!$C$56,B657&lt;='Desc Stats'!$C$57),"Affordable",if(AND(B657&gt;='Desc Stats'!$C$58,B657&lt;='Desc Stats'!$C$59),"Luxury","None"))</f>
        <v>None</v>
      </c>
    </row>
    <row r="658">
      <c r="A658" s="56" t="s">
        <v>160</v>
      </c>
      <c r="B658" s="54">
        <v>530000.0</v>
      </c>
      <c r="C658" s="7">
        <v>2.0</v>
      </c>
      <c r="D658" s="7">
        <v>2.0</v>
      </c>
      <c r="E658" s="7">
        <v>1.0</v>
      </c>
      <c r="F658" s="7" t="s">
        <v>36</v>
      </c>
      <c r="G658" s="7" t="s">
        <v>172</v>
      </c>
      <c r="H658" s="54">
        <v>2.0</v>
      </c>
      <c r="I658" s="54">
        <v>715.0</v>
      </c>
      <c r="J658" t="s">
        <v>27</v>
      </c>
      <c r="K658" t="str">
        <f>if(and(B658&gt;='Desc Stats'!$C$56,B658&lt;='Desc Stats'!$C$57),"Affordable",if(AND(B658&gt;='Desc Stats'!$C$58,B658&lt;='Desc Stats'!$C$59),"Luxury","None"))</f>
        <v>None</v>
      </c>
    </row>
    <row r="659">
      <c r="A659" s="56" t="s">
        <v>128</v>
      </c>
      <c r="B659" s="54">
        <v>535000.0</v>
      </c>
      <c r="C659" s="7">
        <v>3.0</v>
      </c>
      <c r="D659" s="7">
        <v>2.0</v>
      </c>
      <c r="E659" s="7">
        <v>2.0</v>
      </c>
      <c r="F659" s="7" t="s">
        <v>36</v>
      </c>
      <c r="G659" s="7" t="s">
        <v>172</v>
      </c>
      <c r="H659" s="54">
        <v>2.0</v>
      </c>
      <c r="I659" s="54">
        <v>975.0</v>
      </c>
      <c r="J659" s="55" t="s">
        <v>25</v>
      </c>
      <c r="K659" t="str">
        <f>if(and(B659&gt;='Desc Stats'!$C$56,B659&lt;='Desc Stats'!$C$57),"Affordable",if(AND(B659&gt;='Desc Stats'!$C$58,B659&lt;='Desc Stats'!$C$59),"Luxury","None"))</f>
        <v>None</v>
      </c>
    </row>
    <row r="660">
      <c r="A660" s="56" t="s">
        <v>26</v>
      </c>
      <c r="B660" s="54">
        <v>535000.0</v>
      </c>
      <c r="C660" s="7">
        <v>3.0</v>
      </c>
      <c r="D660" s="7">
        <v>3.0</v>
      </c>
      <c r="E660" s="7">
        <v>2.0</v>
      </c>
      <c r="F660" s="7" t="s">
        <v>24</v>
      </c>
      <c r="G660" s="7" t="s">
        <v>172</v>
      </c>
      <c r="H660" s="54">
        <v>2.0</v>
      </c>
      <c r="I660" s="54">
        <v>1003.0</v>
      </c>
      <c r="J660" s="55" t="s">
        <v>175</v>
      </c>
      <c r="K660" t="str">
        <f>if(and(B660&gt;='Desc Stats'!$C$56,B660&lt;='Desc Stats'!$C$57),"Affordable",if(AND(B660&gt;='Desc Stats'!$C$58,B660&lt;='Desc Stats'!$C$59),"Luxury","None"))</f>
        <v>None</v>
      </c>
    </row>
    <row r="661">
      <c r="A661" s="56" t="s">
        <v>26</v>
      </c>
      <c r="B661" s="54">
        <v>535000.0</v>
      </c>
      <c r="C661" s="7">
        <v>3.0</v>
      </c>
      <c r="D661" s="7">
        <v>3.0</v>
      </c>
      <c r="E661" s="7">
        <v>2.0</v>
      </c>
      <c r="F661" s="7" t="s">
        <v>24</v>
      </c>
      <c r="G661" s="7" t="s">
        <v>172</v>
      </c>
      <c r="H661" s="54">
        <v>2.0</v>
      </c>
      <c r="I661" s="54">
        <v>1003.0</v>
      </c>
      <c r="J661" s="55" t="s">
        <v>175</v>
      </c>
      <c r="K661" t="str">
        <f>if(and(B661&gt;='Desc Stats'!$C$56,B661&lt;='Desc Stats'!$C$57),"Affordable",if(AND(B661&gt;='Desc Stats'!$C$58,B661&lt;='Desc Stats'!$C$59),"Luxury","None"))</f>
        <v>None</v>
      </c>
    </row>
    <row r="662">
      <c r="A662" s="56" t="s">
        <v>125</v>
      </c>
      <c r="B662" s="54">
        <v>535000.0</v>
      </c>
      <c r="C662" s="7">
        <v>1.0</v>
      </c>
      <c r="D662" s="7">
        <v>1.0</v>
      </c>
      <c r="E662" s="7">
        <v>2.0</v>
      </c>
      <c r="F662" s="7" t="s">
        <v>36</v>
      </c>
      <c r="G662" s="7" t="s">
        <v>172</v>
      </c>
      <c r="H662" s="54">
        <v>2.0</v>
      </c>
      <c r="I662" s="54">
        <v>762.0</v>
      </c>
      <c r="J662" s="55" t="s">
        <v>25</v>
      </c>
      <c r="K662" t="str">
        <f>if(and(B662&gt;='Desc Stats'!$C$56,B662&lt;='Desc Stats'!$C$57),"Affordable",if(AND(B662&gt;='Desc Stats'!$C$58,B662&lt;='Desc Stats'!$C$59),"Luxury","None"))</f>
        <v>None</v>
      </c>
    </row>
    <row r="663">
      <c r="A663" s="56" t="s">
        <v>156</v>
      </c>
      <c r="B663" s="54">
        <v>535000.0</v>
      </c>
      <c r="C663" s="7">
        <v>4.0</v>
      </c>
      <c r="D663" s="7">
        <v>2.0</v>
      </c>
      <c r="E663" s="7">
        <v>3.0</v>
      </c>
      <c r="F663" s="7" t="s">
        <v>24</v>
      </c>
      <c r="G663" s="7" t="s">
        <v>172</v>
      </c>
      <c r="H663" s="54">
        <v>2.0</v>
      </c>
      <c r="I663" s="54">
        <v>1460.0</v>
      </c>
      <c r="J663" s="55" t="s">
        <v>27</v>
      </c>
      <c r="K663" t="str">
        <f>if(and(B663&gt;='Desc Stats'!$C$56,B663&lt;='Desc Stats'!$C$57),"Affordable",if(AND(B663&gt;='Desc Stats'!$C$58,B663&lt;='Desc Stats'!$C$59),"Luxury","None"))</f>
        <v>None</v>
      </c>
    </row>
    <row r="664">
      <c r="A664" s="56" t="s">
        <v>125</v>
      </c>
      <c r="B664" s="54">
        <v>535400.0</v>
      </c>
      <c r="C664" s="7">
        <v>1.0</v>
      </c>
      <c r="D664" s="7">
        <v>2.0</v>
      </c>
      <c r="E664" s="7">
        <v>2.0</v>
      </c>
      <c r="F664" s="7" t="s">
        <v>36</v>
      </c>
      <c r="G664" s="7" t="s">
        <v>172</v>
      </c>
      <c r="H664" s="54">
        <v>2.0</v>
      </c>
      <c r="I664" s="54">
        <v>762.0</v>
      </c>
      <c r="J664" s="55" t="s">
        <v>175</v>
      </c>
      <c r="K664" t="str">
        <f>if(and(B664&gt;='Desc Stats'!$C$56,B664&lt;='Desc Stats'!$C$57),"Affordable",if(AND(B664&gt;='Desc Stats'!$C$58,B664&lt;='Desc Stats'!$C$59),"Luxury","None"))</f>
        <v>None</v>
      </c>
    </row>
    <row r="665">
      <c r="A665" s="56" t="s">
        <v>125</v>
      </c>
      <c r="B665" s="54">
        <v>535400.0</v>
      </c>
      <c r="C665" s="7">
        <v>1.0</v>
      </c>
      <c r="D665" s="7">
        <v>2.0</v>
      </c>
      <c r="E665" s="7">
        <v>1.0</v>
      </c>
      <c r="F665" s="7" t="s">
        <v>36</v>
      </c>
      <c r="G665" s="7" t="s">
        <v>172</v>
      </c>
      <c r="H665" s="54">
        <v>2.0</v>
      </c>
      <c r="I665" s="54">
        <v>762.0</v>
      </c>
      <c r="J665" s="55" t="s">
        <v>27</v>
      </c>
      <c r="K665" t="str">
        <f>if(and(B665&gt;='Desc Stats'!$C$56,B665&lt;='Desc Stats'!$C$57),"Affordable",if(AND(B665&gt;='Desc Stats'!$C$58,B665&lt;='Desc Stats'!$C$59),"Luxury","None"))</f>
        <v>None</v>
      </c>
    </row>
    <row r="666">
      <c r="A666" s="56" t="s">
        <v>126</v>
      </c>
      <c r="B666" s="54">
        <v>536000.0</v>
      </c>
      <c r="C666" s="7">
        <v>3.0</v>
      </c>
      <c r="D666" s="7">
        <v>2.0</v>
      </c>
      <c r="E666" s="7">
        <v>1.0</v>
      </c>
      <c r="F666" s="7" t="s">
        <v>171</v>
      </c>
      <c r="G666" s="7" t="s">
        <v>172</v>
      </c>
      <c r="H666" s="54">
        <v>2.0</v>
      </c>
      <c r="I666" s="54">
        <v>592.0</v>
      </c>
      <c r="J666" s="55" t="s">
        <v>27</v>
      </c>
      <c r="K666" t="str">
        <f>if(and(B666&gt;='Desc Stats'!$C$56,B666&lt;='Desc Stats'!$C$57),"Affordable",if(AND(B666&gt;='Desc Stats'!$C$58,B666&lt;='Desc Stats'!$C$59),"Luxury","None"))</f>
        <v>None</v>
      </c>
    </row>
    <row r="667">
      <c r="A667" s="56" t="s">
        <v>26</v>
      </c>
      <c r="B667" s="54">
        <v>537000.0</v>
      </c>
      <c r="C667" s="7">
        <v>3.0</v>
      </c>
      <c r="D667" s="7">
        <v>2.0</v>
      </c>
      <c r="E667" s="7">
        <v>2.0</v>
      </c>
      <c r="F667" s="7" t="s">
        <v>24</v>
      </c>
      <c r="G667" s="7" t="s">
        <v>172</v>
      </c>
      <c r="H667" s="54">
        <v>2.0</v>
      </c>
      <c r="I667" s="54">
        <v>1100.0</v>
      </c>
      <c r="J667" t="s">
        <v>27</v>
      </c>
      <c r="K667" t="str">
        <f>if(and(B667&gt;='Desc Stats'!$C$56,B667&lt;='Desc Stats'!$C$57),"Affordable",if(AND(B667&gt;='Desc Stats'!$C$58,B667&lt;='Desc Stats'!$C$59),"Luxury","None"))</f>
        <v>None</v>
      </c>
    </row>
    <row r="668">
      <c r="A668" s="56" t="s">
        <v>125</v>
      </c>
      <c r="B668" s="54">
        <v>537000.0</v>
      </c>
      <c r="C668" s="7">
        <v>4.0</v>
      </c>
      <c r="D668" s="7">
        <v>3.0</v>
      </c>
      <c r="E668" s="7">
        <v>2.0</v>
      </c>
      <c r="F668" s="7" t="s">
        <v>24</v>
      </c>
      <c r="G668" s="7" t="s">
        <v>172</v>
      </c>
      <c r="H668" s="54">
        <v>2.0</v>
      </c>
      <c r="I668" s="54">
        <v>1227.0</v>
      </c>
      <c r="J668" t="s">
        <v>27</v>
      </c>
      <c r="K668" t="str">
        <f>if(and(B668&gt;='Desc Stats'!$C$56,B668&lt;='Desc Stats'!$C$57),"Affordable",if(AND(B668&gt;='Desc Stats'!$C$58,B668&lt;='Desc Stats'!$C$59),"Luxury","None"))</f>
        <v>None</v>
      </c>
    </row>
    <row r="669">
      <c r="A669" s="56" t="s">
        <v>125</v>
      </c>
      <c r="B669" s="54">
        <v>538000.0</v>
      </c>
      <c r="C669" s="7">
        <v>2.0</v>
      </c>
      <c r="D669" s="7">
        <v>2.0</v>
      </c>
      <c r="E669" s="7">
        <v>2.0</v>
      </c>
      <c r="F669" s="7" t="s">
        <v>36</v>
      </c>
      <c r="G669" s="7" t="s">
        <v>172</v>
      </c>
      <c r="H669" s="54">
        <v>2.0</v>
      </c>
      <c r="I669" s="54">
        <v>720.0</v>
      </c>
      <c r="J669" s="55" t="s">
        <v>27</v>
      </c>
      <c r="K669" t="str">
        <f>if(and(B669&gt;='Desc Stats'!$C$56,B669&lt;='Desc Stats'!$C$57),"Affordable",if(AND(B669&gt;='Desc Stats'!$C$58,B669&lt;='Desc Stats'!$C$59),"Luxury","None"))</f>
        <v>None</v>
      </c>
    </row>
    <row r="670">
      <c r="A670" s="56" t="s">
        <v>133</v>
      </c>
      <c r="B670" s="54">
        <v>538000.0</v>
      </c>
      <c r="C670" s="7">
        <v>1.0</v>
      </c>
      <c r="D670" s="7">
        <v>2.0</v>
      </c>
      <c r="E670" s="7">
        <v>2.0</v>
      </c>
      <c r="F670" s="7" t="s">
        <v>36</v>
      </c>
      <c r="G670" s="7" t="s">
        <v>172</v>
      </c>
      <c r="H670" s="54">
        <v>2.0</v>
      </c>
      <c r="I670" s="54">
        <v>1270.0</v>
      </c>
      <c r="J670" s="55" t="s">
        <v>27</v>
      </c>
      <c r="K670" t="str">
        <f>if(and(B670&gt;='Desc Stats'!$C$56,B670&lt;='Desc Stats'!$C$57),"Affordable",if(AND(B670&gt;='Desc Stats'!$C$58,B670&lt;='Desc Stats'!$C$59),"Luxury","None"))</f>
        <v>None</v>
      </c>
    </row>
    <row r="671">
      <c r="A671" s="56" t="s">
        <v>133</v>
      </c>
      <c r="B671" s="54">
        <v>538000.0</v>
      </c>
      <c r="C671" s="7">
        <v>3.0</v>
      </c>
      <c r="D671" s="7">
        <v>2.0</v>
      </c>
      <c r="E671" s="7">
        <v>1.0</v>
      </c>
      <c r="F671" s="7" t="s">
        <v>24</v>
      </c>
      <c r="G671" s="7" t="s">
        <v>172</v>
      </c>
      <c r="H671" s="54">
        <v>2.0</v>
      </c>
      <c r="I671" s="54">
        <v>1215.0</v>
      </c>
      <c r="J671" s="55" t="s">
        <v>27</v>
      </c>
      <c r="K671" t="str">
        <f>if(and(B671&gt;='Desc Stats'!$C$56,B671&lt;='Desc Stats'!$C$57),"Affordable",if(AND(B671&gt;='Desc Stats'!$C$58,B671&lt;='Desc Stats'!$C$59),"Luxury","None"))</f>
        <v>None</v>
      </c>
    </row>
    <row r="672">
      <c r="A672" s="56" t="s">
        <v>128</v>
      </c>
      <c r="B672" s="54">
        <v>538500.0</v>
      </c>
      <c r="C672" s="7">
        <v>3.0</v>
      </c>
      <c r="D672" s="7">
        <v>2.0</v>
      </c>
      <c r="E672" s="7">
        <v>1.0</v>
      </c>
      <c r="F672" s="7" t="s">
        <v>36</v>
      </c>
      <c r="G672" s="7" t="s">
        <v>172</v>
      </c>
      <c r="H672" s="54">
        <v>2.0</v>
      </c>
      <c r="I672" s="54">
        <v>1125.0</v>
      </c>
      <c r="J672" s="55" t="s">
        <v>175</v>
      </c>
      <c r="K672" t="str">
        <f>if(and(B672&gt;='Desc Stats'!$C$56,B672&lt;='Desc Stats'!$C$57),"Affordable",if(AND(B672&gt;='Desc Stats'!$C$58,B672&lt;='Desc Stats'!$C$59),"Luxury","None"))</f>
        <v>None</v>
      </c>
    </row>
    <row r="673">
      <c r="A673" s="56" t="s">
        <v>125</v>
      </c>
      <c r="B673" s="54">
        <v>540000.0</v>
      </c>
      <c r="C673" s="7">
        <v>4.0</v>
      </c>
      <c r="D673" s="7">
        <v>3.0</v>
      </c>
      <c r="E673" s="7">
        <v>2.0</v>
      </c>
      <c r="F673" s="7" t="s">
        <v>181</v>
      </c>
      <c r="G673" s="7" t="s">
        <v>179</v>
      </c>
      <c r="H673" s="54">
        <v>1.0</v>
      </c>
      <c r="I673" s="54">
        <f>20*60</f>
        <v>1200</v>
      </c>
      <c r="J673" t="s">
        <v>27</v>
      </c>
      <c r="K673" t="str">
        <f>if(and(B673&gt;='Desc Stats'!$C$56,B673&lt;='Desc Stats'!$C$57),"Affordable",if(AND(B673&gt;='Desc Stats'!$C$58,B673&lt;='Desc Stats'!$C$59),"Luxury","None"))</f>
        <v>None</v>
      </c>
    </row>
    <row r="674">
      <c r="A674" s="56" t="s">
        <v>125</v>
      </c>
      <c r="B674" s="54">
        <v>540000.0</v>
      </c>
      <c r="C674" s="7">
        <v>4.0</v>
      </c>
      <c r="D674" s="7">
        <v>3.0</v>
      </c>
      <c r="E674" s="7">
        <v>2.0</v>
      </c>
      <c r="F674" s="7" t="s">
        <v>181</v>
      </c>
      <c r="G674" s="7" t="s">
        <v>179</v>
      </c>
      <c r="H674" s="54">
        <v>1.0</v>
      </c>
      <c r="I674" s="54">
        <v>1170.0</v>
      </c>
      <c r="J674" s="55" t="s">
        <v>27</v>
      </c>
      <c r="K674" t="str">
        <f>if(and(B674&gt;='Desc Stats'!$C$56,B674&lt;='Desc Stats'!$C$57),"Affordable",if(AND(B674&gt;='Desc Stats'!$C$58,B674&lt;='Desc Stats'!$C$59),"Luxury","None"))</f>
        <v>None</v>
      </c>
    </row>
    <row r="675">
      <c r="A675" s="56" t="s">
        <v>125</v>
      </c>
      <c r="B675" s="54">
        <v>540000.0</v>
      </c>
      <c r="C675" s="7">
        <v>3.0</v>
      </c>
      <c r="D675" s="7">
        <v>2.0</v>
      </c>
      <c r="E675" s="7">
        <v>2.0</v>
      </c>
      <c r="F675" s="7" t="s">
        <v>24</v>
      </c>
      <c r="G675" s="7" t="s">
        <v>172</v>
      </c>
      <c r="H675" s="54">
        <v>2.0</v>
      </c>
      <c r="I675" s="54">
        <v>1051.0</v>
      </c>
      <c r="J675" s="55" t="s">
        <v>27</v>
      </c>
      <c r="K675" t="str">
        <f>if(and(B675&gt;='Desc Stats'!$C$56,B675&lt;='Desc Stats'!$C$57),"Affordable",if(AND(B675&gt;='Desc Stats'!$C$58,B675&lt;='Desc Stats'!$C$59),"Luxury","None"))</f>
        <v>None</v>
      </c>
    </row>
    <row r="676">
      <c r="A676" s="56" t="s">
        <v>142</v>
      </c>
      <c r="B676" s="54">
        <v>540000.0</v>
      </c>
      <c r="C676" s="7">
        <v>4.0</v>
      </c>
      <c r="D676" s="7">
        <v>2.0</v>
      </c>
      <c r="E676" s="7">
        <v>2.0</v>
      </c>
      <c r="F676" s="7" t="s">
        <v>24</v>
      </c>
      <c r="G676" s="7" t="s">
        <v>172</v>
      </c>
      <c r="H676" s="54">
        <v>2.0</v>
      </c>
      <c r="I676" s="54">
        <v>1200.0</v>
      </c>
      <c r="J676" s="55" t="s">
        <v>27</v>
      </c>
      <c r="K676" t="str">
        <f>if(and(B676&gt;='Desc Stats'!$C$56,B676&lt;='Desc Stats'!$C$57),"Affordable",if(AND(B676&gt;='Desc Stats'!$C$58,B676&lt;='Desc Stats'!$C$59),"Luxury","None"))</f>
        <v>None</v>
      </c>
    </row>
    <row r="677">
      <c r="A677" s="56" t="s">
        <v>129</v>
      </c>
      <c r="B677" s="54">
        <v>540000.0</v>
      </c>
      <c r="C677" s="7">
        <v>4.0</v>
      </c>
      <c r="D677" s="7">
        <v>3.0</v>
      </c>
      <c r="E677" s="7">
        <v>3.0</v>
      </c>
      <c r="F677" s="7" t="s">
        <v>24</v>
      </c>
      <c r="G677" s="7" t="s">
        <v>172</v>
      </c>
      <c r="H677" s="54">
        <v>2.0</v>
      </c>
      <c r="I677" s="54">
        <v>1423.0</v>
      </c>
      <c r="J677" s="55" t="s">
        <v>27</v>
      </c>
      <c r="K677" t="str">
        <f>if(and(B677&gt;='Desc Stats'!$C$56,B677&lt;='Desc Stats'!$C$57),"Affordable",if(AND(B677&gt;='Desc Stats'!$C$58,B677&lt;='Desc Stats'!$C$59),"Luxury","None"))</f>
        <v>None</v>
      </c>
    </row>
    <row r="678">
      <c r="A678" s="56" t="s">
        <v>156</v>
      </c>
      <c r="B678" s="54">
        <v>540000.0</v>
      </c>
      <c r="C678" s="7">
        <v>4.0</v>
      </c>
      <c r="D678" s="7">
        <v>2.0</v>
      </c>
      <c r="E678" s="7">
        <v>3.0</v>
      </c>
      <c r="F678" s="7" t="s">
        <v>24</v>
      </c>
      <c r="G678" s="7" t="s">
        <v>172</v>
      </c>
      <c r="H678" s="54">
        <v>2.0</v>
      </c>
      <c r="I678" s="54">
        <v>1313.0</v>
      </c>
      <c r="J678" s="55" t="s">
        <v>27</v>
      </c>
      <c r="K678" t="str">
        <f>if(and(B678&gt;='Desc Stats'!$C$56,B678&lt;='Desc Stats'!$C$57),"Affordable",if(AND(B678&gt;='Desc Stats'!$C$58,B678&lt;='Desc Stats'!$C$59),"Luxury","None"))</f>
        <v>None</v>
      </c>
    </row>
    <row r="679">
      <c r="A679" s="56" t="s">
        <v>156</v>
      </c>
      <c r="B679" s="54">
        <v>540000.0</v>
      </c>
      <c r="C679" s="7">
        <v>3.0</v>
      </c>
      <c r="D679" s="7">
        <v>2.0</v>
      </c>
      <c r="E679" s="7">
        <v>2.0</v>
      </c>
      <c r="F679" s="7" t="s">
        <v>24</v>
      </c>
      <c r="G679" s="7" t="s">
        <v>172</v>
      </c>
      <c r="H679" s="54">
        <v>2.0</v>
      </c>
      <c r="I679" s="54">
        <v>1313.0</v>
      </c>
      <c r="J679" s="55" t="s">
        <v>27</v>
      </c>
      <c r="K679" t="str">
        <f>if(and(B679&gt;='Desc Stats'!$C$56,B679&lt;='Desc Stats'!$C$57),"Affordable",if(AND(B679&gt;='Desc Stats'!$C$58,B679&lt;='Desc Stats'!$C$59),"Luxury","None"))</f>
        <v>None</v>
      </c>
    </row>
    <row r="680">
      <c r="A680" s="56" t="s">
        <v>155</v>
      </c>
      <c r="B680" s="54">
        <v>543353.0</v>
      </c>
      <c r="C680" s="7">
        <v>1.0</v>
      </c>
      <c r="D680" s="7">
        <v>1.0</v>
      </c>
      <c r="E680" s="7">
        <v>2.0</v>
      </c>
      <c r="F680" s="7" t="s">
        <v>24</v>
      </c>
      <c r="G680" s="7" t="s">
        <v>172</v>
      </c>
      <c r="H680" s="54">
        <v>2.0</v>
      </c>
      <c r="I680" s="54">
        <v>667.0</v>
      </c>
      <c r="J680" s="55" t="s">
        <v>27</v>
      </c>
      <c r="K680" t="str">
        <f>if(and(B680&gt;='Desc Stats'!$C$56,B680&lt;='Desc Stats'!$C$57),"Affordable",if(AND(B680&gt;='Desc Stats'!$C$58,B680&lt;='Desc Stats'!$C$59),"Luxury","None"))</f>
        <v>None</v>
      </c>
    </row>
    <row r="681">
      <c r="A681" s="56" t="s">
        <v>152</v>
      </c>
      <c r="B681" s="54">
        <v>545000.0</v>
      </c>
      <c r="C681" s="7">
        <v>3.0</v>
      </c>
      <c r="D681" s="7">
        <v>2.0</v>
      </c>
      <c r="E681" s="7">
        <v>1.0</v>
      </c>
      <c r="F681" s="7" t="s">
        <v>36</v>
      </c>
      <c r="G681" s="7" t="s">
        <v>172</v>
      </c>
      <c r="H681" s="54">
        <v>2.0</v>
      </c>
      <c r="I681" s="54">
        <v>805.0</v>
      </c>
      <c r="J681" s="55" t="s">
        <v>25</v>
      </c>
      <c r="K681" t="str">
        <f>if(and(B681&gt;='Desc Stats'!$C$56,B681&lt;='Desc Stats'!$C$57),"Affordable",if(AND(B681&gt;='Desc Stats'!$C$58,B681&lt;='Desc Stats'!$C$59),"Luxury","None"))</f>
        <v>None</v>
      </c>
    </row>
    <row r="682">
      <c r="A682" s="56" t="s">
        <v>157</v>
      </c>
      <c r="B682" s="54">
        <v>545000.0</v>
      </c>
      <c r="C682" s="7">
        <v>3.0</v>
      </c>
      <c r="D682" s="7">
        <v>2.0</v>
      </c>
      <c r="E682" s="7">
        <v>2.0</v>
      </c>
      <c r="F682" s="7" t="s">
        <v>36</v>
      </c>
      <c r="G682" s="7" t="s">
        <v>172</v>
      </c>
      <c r="H682" s="54">
        <v>2.0</v>
      </c>
      <c r="I682" s="54">
        <v>980.0</v>
      </c>
      <c r="J682" s="55" t="s">
        <v>27</v>
      </c>
      <c r="K682" t="str">
        <f>if(and(B682&gt;='Desc Stats'!$C$56,B682&lt;='Desc Stats'!$C$57),"Affordable",if(AND(B682&gt;='Desc Stats'!$C$58,B682&lt;='Desc Stats'!$C$59),"Luxury","None"))</f>
        <v>None</v>
      </c>
    </row>
    <row r="683">
      <c r="A683" s="56" t="s">
        <v>158</v>
      </c>
      <c r="B683" s="54">
        <v>545000.0</v>
      </c>
      <c r="C683" s="7">
        <v>3.0</v>
      </c>
      <c r="D683" s="7">
        <v>2.0</v>
      </c>
      <c r="E683" s="7">
        <v>2.0</v>
      </c>
      <c r="F683" s="7" t="s">
        <v>24</v>
      </c>
      <c r="G683" s="7" t="s">
        <v>179</v>
      </c>
      <c r="H683" s="54">
        <v>1.0</v>
      </c>
      <c r="I683" s="54">
        <v>1180.0</v>
      </c>
      <c r="J683" s="55" t="s">
        <v>27</v>
      </c>
      <c r="K683" t="str">
        <f>if(and(B683&gt;='Desc Stats'!$C$56,B683&lt;='Desc Stats'!$C$57),"Affordable",if(AND(B683&gt;='Desc Stats'!$C$58,B683&lt;='Desc Stats'!$C$59),"Luxury","None"))</f>
        <v>None</v>
      </c>
    </row>
    <row r="684">
      <c r="A684" s="56" t="s">
        <v>129</v>
      </c>
      <c r="B684" s="54">
        <v>546000.0</v>
      </c>
      <c r="C684" s="7">
        <v>3.0</v>
      </c>
      <c r="D684" s="7">
        <v>2.0</v>
      </c>
      <c r="E684" s="7">
        <v>2.0</v>
      </c>
      <c r="F684" s="7" t="s">
        <v>36</v>
      </c>
      <c r="G684" s="7" t="s">
        <v>172</v>
      </c>
      <c r="H684" s="54">
        <v>2.0</v>
      </c>
      <c r="I684" s="54">
        <v>1001.0</v>
      </c>
      <c r="J684" s="55" t="s">
        <v>27</v>
      </c>
      <c r="K684" t="str">
        <f>if(and(B684&gt;='Desc Stats'!$C$56,B684&lt;='Desc Stats'!$C$57),"Affordable",if(AND(B684&gt;='Desc Stats'!$C$58,B684&lt;='Desc Stats'!$C$59),"Luxury","None"))</f>
        <v>None</v>
      </c>
    </row>
    <row r="685">
      <c r="A685" s="56" t="s">
        <v>133</v>
      </c>
      <c r="B685" s="54">
        <v>548000.0</v>
      </c>
      <c r="C685" s="7">
        <v>2.0</v>
      </c>
      <c r="D685" s="7">
        <v>2.0</v>
      </c>
      <c r="E685" s="7">
        <v>2.0</v>
      </c>
      <c r="F685" s="7" t="s">
        <v>36</v>
      </c>
      <c r="G685" s="7" t="s">
        <v>172</v>
      </c>
      <c r="H685" s="54">
        <v>2.0</v>
      </c>
      <c r="I685" s="54">
        <v>785.0</v>
      </c>
      <c r="J685" s="55" t="s">
        <v>25</v>
      </c>
      <c r="K685" t="str">
        <f>if(and(B685&gt;='Desc Stats'!$C$56,B685&lt;='Desc Stats'!$C$57),"Affordable",if(AND(B685&gt;='Desc Stats'!$C$58,B685&lt;='Desc Stats'!$C$59),"Luxury","None"))</f>
        <v>None</v>
      </c>
    </row>
    <row r="686">
      <c r="A686" s="56" t="s">
        <v>131</v>
      </c>
      <c r="B686" s="54">
        <v>548000.0</v>
      </c>
      <c r="C686" s="7">
        <v>3.0</v>
      </c>
      <c r="D686" s="7">
        <v>2.0</v>
      </c>
      <c r="E686" s="7">
        <v>2.0</v>
      </c>
      <c r="F686" s="7" t="s">
        <v>183</v>
      </c>
      <c r="G686" s="7" t="s">
        <v>179</v>
      </c>
      <c r="H686" s="54">
        <v>1.0</v>
      </c>
      <c r="I686" s="54">
        <v>1430.0</v>
      </c>
      <c r="J686" s="55" t="s">
        <v>175</v>
      </c>
      <c r="K686" t="str">
        <f>if(and(B686&gt;='Desc Stats'!$C$56,B686&lt;='Desc Stats'!$C$57),"Affordable",if(AND(B686&gt;='Desc Stats'!$C$58,B686&lt;='Desc Stats'!$C$59),"Luxury","None"))</f>
        <v>None</v>
      </c>
    </row>
    <row r="687">
      <c r="A687" s="56" t="s">
        <v>119</v>
      </c>
      <c r="B687" s="54">
        <v>550000.0</v>
      </c>
      <c r="C687" s="7">
        <v>1.0</v>
      </c>
      <c r="D687" s="7">
        <v>1.0</v>
      </c>
      <c r="E687" s="7">
        <v>2.0</v>
      </c>
      <c r="F687" s="7" t="s">
        <v>36</v>
      </c>
      <c r="G687" s="7" t="s">
        <v>172</v>
      </c>
      <c r="H687" s="54">
        <v>2.0</v>
      </c>
      <c r="I687" s="54">
        <v>780.0</v>
      </c>
      <c r="J687" s="55" t="s">
        <v>25</v>
      </c>
      <c r="K687" t="str">
        <f>if(and(B687&gt;='Desc Stats'!$C$56,B687&lt;='Desc Stats'!$C$57),"Affordable",if(AND(B687&gt;='Desc Stats'!$C$58,B687&lt;='Desc Stats'!$C$59),"Luxury","None"))</f>
        <v>None</v>
      </c>
    </row>
    <row r="688">
      <c r="A688" s="56" t="s">
        <v>126</v>
      </c>
      <c r="B688" s="54">
        <v>550000.0</v>
      </c>
      <c r="C688" s="7">
        <v>2.0</v>
      </c>
      <c r="D688" s="7">
        <v>1.0</v>
      </c>
      <c r="E688" s="7">
        <v>4.0</v>
      </c>
      <c r="F688" s="7" t="s">
        <v>36</v>
      </c>
      <c r="G688" s="7" t="s">
        <v>172</v>
      </c>
      <c r="H688" s="54">
        <v>2.0</v>
      </c>
      <c r="I688" s="54">
        <v>648.0</v>
      </c>
      <c r="J688" s="55" t="s">
        <v>27</v>
      </c>
      <c r="K688" t="str">
        <f>if(and(B688&gt;='Desc Stats'!$C$56,B688&lt;='Desc Stats'!$C$57),"Affordable",if(AND(B688&gt;='Desc Stats'!$C$58,B688&lt;='Desc Stats'!$C$59),"Luxury","None"))</f>
        <v>None</v>
      </c>
    </row>
    <row r="689">
      <c r="A689" s="56" t="s">
        <v>126</v>
      </c>
      <c r="B689" s="54">
        <v>550000.0</v>
      </c>
      <c r="C689" s="7">
        <v>2.0</v>
      </c>
      <c r="D689" s="7">
        <v>1.0</v>
      </c>
      <c r="E689" s="7">
        <v>2.0</v>
      </c>
      <c r="F689" s="7" t="s">
        <v>36</v>
      </c>
      <c r="G689" s="7" t="s">
        <v>172</v>
      </c>
      <c r="H689" s="54">
        <v>2.0</v>
      </c>
      <c r="I689" s="54">
        <v>648.0</v>
      </c>
      <c r="J689" t="s">
        <v>27</v>
      </c>
      <c r="K689" t="str">
        <f>if(and(B689&gt;='Desc Stats'!$C$56,B689&lt;='Desc Stats'!$C$57),"Affordable",if(AND(B689&gt;='Desc Stats'!$C$58,B689&lt;='Desc Stats'!$C$59),"Luxury","None"))</f>
        <v>None</v>
      </c>
    </row>
    <row r="690">
      <c r="A690" s="56" t="s">
        <v>132</v>
      </c>
      <c r="B690" s="54">
        <v>550000.0</v>
      </c>
      <c r="C690" s="7">
        <v>1.0</v>
      </c>
      <c r="D690" s="7">
        <v>1.0</v>
      </c>
      <c r="E690" s="7">
        <v>2.0</v>
      </c>
      <c r="F690" s="7" t="s">
        <v>24</v>
      </c>
      <c r="G690" s="7" t="s">
        <v>172</v>
      </c>
      <c r="H690" s="54">
        <v>2.0</v>
      </c>
      <c r="I690" s="54">
        <v>785.0</v>
      </c>
      <c r="J690" s="55" t="s">
        <v>27</v>
      </c>
      <c r="K690" t="str">
        <f>if(and(B690&gt;='Desc Stats'!$C$56,B690&lt;='Desc Stats'!$C$57),"Affordable",if(AND(B690&gt;='Desc Stats'!$C$58,B690&lt;='Desc Stats'!$C$59),"Luxury","None"))</f>
        <v>None</v>
      </c>
    </row>
    <row r="691">
      <c r="A691" s="56" t="s">
        <v>26</v>
      </c>
      <c r="B691" s="54">
        <v>550000.0</v>
      </c>
      <c r="C691" s="7">
        <v>3.0</v>
      </c>
      <c r="D691" s="7">
        <v>2.0</v>
      </c>
      <c r="E691" s="7">
        <v>2.0</v>
      </c>
      <c r="F691" s="7" t="s">
        <v>24</v>
      </c>
      <c r="G691" s="7" t="s">
        <v>172</v>
      </c>
      <c r="H691" s="54">
        <v>2.0</v>
      </c>
      <c r="I691" s="54">
        <v>1073.0</v>
      </c>
      <c r="J691" s="55" t="s">
        <v>27</v>
      </c>
      <c r="K691" t="str">
        <f>if(and(B691&gt;='Desc Stats'!$C$56,B691&lt;='Desc Stats'!$C$57),"Affordable",if(AND(B691&gt;='Desc Stats'!$C$58,B691&lt;='Desc Stats'!$C$59),"Luxury","None"))</f>
        <v>None</v>
      </c>
    </row>
    <row r="692">
      <c r="A692" s="56" t="s">
        <v>125</v>
      </c>
      <c r="B692" s="54">
        <v>550000.0</v>
      </c>
      <c r="C692" s="7">
        <v>3.0</v>
      </c>
      <c r="D692" s="7">
        <v>3.0</v>
      </c>
      <c r="E692" s="7">
        <v>2.0</v>
      </c>
      <c r="F692" s="7" t="s">
        <v>24</v>
      </c>
      <c r="G692" s="7" t="s">
        <v>172</v>
      </c>
      <c r="H692" s="54">
        <v>2.0</v>
      </c>
      <c r="I692" s="54">
        <v>1110.0</v>
      </c>
      <c r="J692" s="55" t="s">
        <v>175</v>
      </c>
      <c r="K692" t="str">
        <f>if(and(B692&gt;='Desc Stats'!$C$56,B692&lt;='Desc Stats'!$C$57),"Affordable",if(AND(B692&gt;='Desc Stats'!$C$58,B692&lt;='Desc Stats'!$C$59),"Luxury","None"))</f>
        <v>None</v>
      </c>
    </row>
    <row r="693">
      <c r="A693" s="56" t="s">
        <v>125</v>
      </c>
      <c r="B693" s="54">
        <v>550000.0</v>
      </c>
      <c r="C693" s="7">
        <v>3.0</v>
      </c>
      <c r="D693" s="7">
        <v>2.0</v>
      </c>
      <c r="E693" s="7">
        <v>2.0</v>
      </c>
      <c r="F693" s="7" t="s">
        <v>36</v>
      </c>
      <c r="G693" s="7" t="s">
        <v>172</v>
      </c>
      <c r="H693" s="54">
        <v>2.0</v>
      </c>
      <c r="I693" s="54">
        <v>1129.0</v>
      </c>
      <c r="J693" s="55" t="s">
        <v>27</v>
      </c>
      <c r="K693" t="str">
        <f>if(and(B693&gt;='Desc Stats'!$C$56,B693&lt;='Desc Stats'!$C$57),"Affordable",if(AND(B693&gt;='Desc Stats'!$C$58,B693&lt;='Desc Stats'!$C$59),"Luxury","None"))</f>
        <v>None</v>
      </c>
    </row>
    <row r="694">
      <c r="A694" s="56" t="s">
        <v>133</v>
      </c>
      <c r="B694" s="54">
        <v>550000.0</v>
      </c>
      <c r="C694" s="7">
        <v>2.0</v>
      </c>
      <c r="D694" s="7">
        <v>2.0</v>
      </c>
      <c r="E694" s="7">
        <v>2.0</v>
      </c>
      <c r="F694" s="7" t="s">
        <v>36</v>
      </c>
      <c r="G694" s="7" t="s">
        <v>172</v>
      </c>
      <c r="H694" s="54">
        <v>2.0</v>
      </c>
      <c r="I694" s="54">
        <v>680.0</v>
      </c>
      <c r="J694" s="55" t="s">
        <v>27</v>
      </c>
      <c r="K694" t="str">
        <f>if(and(B694&gt;='Desc Stats'!$C$56,B694&lt;='Desc Stats'!$C$57),"Affordable",if(AND(B694&gt;='Desc Stats'!$C$58,B694&lt;='Desc Stats'!$C$59),"Luxury","None"))</f>
        <v>None</v>
      </c>
    </row>
    <row r="695">
      <c r="A695" s="56" t="s">
        <v>133</v>
      </c>
      <c r="B695" s="54">
        <v>550000.0</v>
      </c>
      <c r="C695" s="7">
        <v>1.0</v>
      </c>
      <c r="D695" s="7">
        <v>2.0</v>
      </c>
      <c r="E695" s="7">
        <v>2.0</v>
      </c>
      <c r="F695" s="7" t="s">
        <v>36</v>
      </c>
      <c r="G695" s="7" t="s">
        <v>172</v>
      </c>
      <c r="H695" s="54">
        <v>2.0</v>
      </c>
      <c r="I695" s="54">
        <v>775.0</v>
      </c>
      <c r="J695" s="55" t="s">
        <v>25</v>
      </c>
      <c r="K695" t="str">
        <f>if(and(B695&gt;='Desc Stats'!$C$56,B695&lt;='Desc Stats'!$C$57),"Affordable",if(AND(B695&gt;='Desc Stats'!$C$58,B695&lt;='Desc Stats'!$C$59),"Luxury","None"))</f>
        <v>None</v>
      </c>
    </row>
    <row r="696">
      <c r="A696" s="56" t="s">
        <v>133</v>
      </c>
      <c r="B696" s="54">
        <v>550000.0</v>
      </c>
      <c r="C696" s="7">
        <v>3.0</v>
      </c>
      <c r="D696" s="7">
        <v>2.0</v>
      </c>
      <c r="E696" s="7">
        <v>1.0</v>
      </c>
      <c r="F696" s="7" t="s">
        <v>24</v>
      </c>
      <c r="G696" s="7" t="s">
        <v>172</v>
      </c>
      <c r="H696" s="54">
        <v>2.0</v>
      </c>
      <c r="I696" s="54">
        <v>1130.0</v>
      </c>
      <c r="J696" s="55" t="s">
        <v>27</v>
      </c>
      <c r="K696" t="str">
        <f>if(and(B696&gt;='Desc Stats'!$C$56,B696&lt;='Desc Stats'!$C$57),"Affordable",if(AND(B696&gt;='Desc Stats'!$C$58,B696&lt;='Desc Stats'!$C$59),"Luxury","None"))</f>
        <v>None</v>
      </c>
    </row>
    <row r="697">
      <c r="A697" s="56" t="s">
        <v>142</v>
      </c>
      <c r="B697" s="54">
        <v>550000.0</v>
      </c>
      <c r="C697" s="7">
        <v>4.0</v>
      </c>
      <c r="D697" s="7">
        <v>2.0</v>
      </c>
      <c r="E697" s="7">
        <v>6.0</v>
      </c>
      <c r="F697" s="7" t="s">
        <v>24</v>
      </c>
      <c r="G697" s="7" t="s">
        <v>172</v>
      </c>
      <c r="H697" s="54">
        <v>2.0</v>
      </c>
      <c r="I697" s="54">
        <v>1200.0</v>
      </c>
      <c r="J697" s="55" t="s">
        <v>27</v>
      </c>
      <c r="K697" t="str">
        <f>if(and(B697&gt;='Desc Stats'!$C$56,B697&lt;='Desc Stats'!$C$57),"Affordable",if(AND(B697&gt;='Desc Stats'!$C$58,B697&lt;='Desc Stats'!$C$59),"Luxury","None"))</f>
        <v>None</v>
      </c>
    </row>
    <row r="698">
      <c r="A698" s="56" t="s">
        <v>142</v>
      </c>
      <c r="B698" s="54">
        <v>550000.0</v>
      </c>
      <c r="C698" s="7">
        <v>4.0</v>
      </c>
      <c r="D698" s="7">
        <v>2.0</v>
      </c>
      <c r="E698" s="7">
        <v>2.0</v>
      </c>
      <c r="F698" s="7" t="s">
        <v>24</v>
      </c>
      <c r="G698" s="7" t="s">
        <v>172</v>
      </c>
      <c r="H698" s="54">
        <v>2.0</v>
      </c>
      <c r="I698" s="54">
        <v>1500.0</v>
      </c>
      <c r="J698" s="55" t="s">
        <v>27</v>
      </c>
      <c r="K698" t="str">
        <f>if(and(B698&gt;='Desc Stats'!$C$56,B698&lt;='Desc Stats'!$C$57),"Affordable",if(AND(B698&gt;='Desc Stats'!$C$58,B698&lt;='Desc Stats'!$C$59),"Luxury","None"))</f>
        <v>None</v>
      </c>
    </row>
    <row r="699">
      <c r="A699" s="56" t="s">
        <v>142</v>
      </c>
      <c r="B699" s="54">
        <v>550000.0</v>
      </c>
      <c r="C699" s="7">
        <v>2.0</v>
      </c>
      <c r="D699" s="7">
        <v>2.0</v>
      </c>
      <c r="E699" s="7">
        <v>2.0</v>
      </c>
      <c r="F699" s="7" t="s">
        <v>24</v>
      </c>
      <c r="G699" s="7" t="s">
        <v>172</v>
      </c>
      <c r="H699" s="54">
        <v>2.0</v>
      </c>
      <c r="I699" s="54">
        <v>975.0</v>
      </c>
      <c r="J699" s="55" t="s">
        <v>27</v>
      </c>
      <c r="K699" t="str">
        <f>if(and(B699&gt;='Desc Stats'!$C$56,B699&lt;='Desc Stats'!$C$57),"Affordable",if(AND(B699&gt;='Desc Stats'!$C$58,B699&lt;='Desc Stats'!$C$59),"Luxury","None"))</f>
        <v>None</v>
      </c>
    </row>
    <row r="700">
      <c r="A700" s="56" t="s">
        <v>131</v>
      </c>
      <c r="B700" s="54">
        <v>550000.0</v>
      </c>
      <c r="C700" s="7">
        <v>4.0</v>
      </c>
      <c r="D700" s="7">
        <v>2.0</v>
      </c>
      <c r="E700" s="7">
        <v>2.0</v>
      </c>
      <c r="F700" s="7" t="s">
        <v>183</v>
      </c>
      <c r="G700" s="7" t="s">
        <v>179</v>
      </c>
      <c r="H700" s="54">
        <v>1.0</v>
      </c>
      <c r="I700" s="54">
        <v>1430.0</v>
      </c>
      <c r="J700" s="55" t="s">
        <v>175</v>
      </c>
      <c r="K700" t="str">
        <f>if(and(B700&gt;='Desc Stats'!$C$56,B700&lt;='Desc Stats'!$C$57),"Affordable",if(AND(B700&gt;='Desc Stats'!$C$58,B700&lt;='Desc Stats'!$C$59),"Luxury","None"))</f>
        <v>None</v>
      </c>
    </row>
    <row r="701">
      <c r="A701" s="56" t="s">
        <v>148</v>
      </c>
      <c r="B701" s="54">
        <v>550000.0</v>
      </c>
      <c r="C701" s="7">
        <v>4.0</v>
      </c>
      <c r="D701" s="7">
        <v>2.0</v>
      </c>
      <c r="E701" s="7">
        <v>1.0</v>
      </c>
      <c r="F701" s="7" t="s">
        <v>24</v>
      </c>
      <c r="G701" s="7" t="s">
        <v>172</v>
      </c>
      <c r="H701" s="54">
        <v>2.0</v>
      </c>
      <c r="I701" s="54">
        <v>1313.0</v>
      </c>
      <c r="J701" s="55" t="s">
        <v>27</v>
      </c>
      <c r="K701" t="str">
        <f>if(and(B701&gt;='Desc Stats'!$C$56,B701&lt;='Desc Stats'!$C$57),"Affordable",if(AND(B701&gt;='Desc Stats'!$C$58,B701&lt;='Desc Stats'!$C$59),"Luxury","None"))</f>
        <v>None</v>
      </c>
    </row>
    <row r="702">
      <c r="A702" s="56" t="s">
        <v>152</v>
      </c>
      <c r="B702" s="54">
        <v>550000.0</v>
      </c>
      <c r="C702" s="7">
        <v>3.0</v>
      </c>
      <c r="D702" s="7">
        <v>2.0</v>
      </c>
      <c r="E702" s="7">
        <v>2.0</v>
      </c>
      <c r="F702" s="7" t="s">
        <v>24</v>
      </c>
      <c r="G702" s="7" t="s">
        <v>179</v>
      </c>
      <c r="H702" s="54">
        <v>1.0</v>
      </c>
      <c r="I702" s="54">
        <v>1039.0</v>
      </c>
      <c r="J702" s="55" t="s">
        <v>27</v>
      </c>
      <c r="K702" t="str">
        <f>if(and(B702&gt;='Desc Stats'!$C$56,B702&lt;='Desc Stats'!$C$57),"Affordable",if(AND(B702&gt;='Desc Stats'!$C$58,B702&lt;='Desc Stats'!$C$59),"Luxury","None"))</f>
        <v>None</v>
      </c>
    </row>
    <row r="703">
      <c r="A703" s="56" t="s">
        <v>129</v>
      </c>
      <c r="B703" s="54">
        <v>550000.0</v>
      </c>
      <c r="C703" s="7">
        <v>3.0</v>
      </c>
      <c r="D703" s="7">
        <v>2.0</v>
      </c>
      <c r="E703" s="7">
        <v>2.0</v>
      </c>
      <c r="F703" s="7" t="s">
        <v>24</v>
      </c>
      <c r="G703" s="7" t="s">
        <v>172</v>
      </c>
      <c r="H703" s="54">
        <v>2.0</v>
      </c>
      <c r="I703" s="54">
        <v>1079.0</v>
      </c>
      <c r="J703" s="55" t="s">
        <v>27</v>
      </c>
      <c r="K703" t="str">
        <f>if(and(B703&gt;='Desc Stats'!$C$56,B703&lt;='Desc Stats'!$C$57),"Affordable",if(AND(B703&gt;='Desc Stats'!$C$58,B703&lt;='Desc Stats'!$C$59),"Luxury","None"))</f>
        <v>None</v>
      </c>
    </row>
    <row r="704">
      <c r="A704" s="56" t="s">
        <v>155</v>
      </c>
      <c r="B704" s="54">
        <v>550000.0</v>
      </c>
      <c r="C704" s="7">
        <v>2.0</v>
      </c>
      <c r="D704" s="7">
        <v>2.0</v>
      </c>
      <c r="E704" s="7">
        <v>1.0</v>
      </c>
      <c r="F704" s="7" t="s">
        <v>24</v>
      </c>
      <c r="G704" s="7" t="s">
        <v>172</v>
      </c>
      <c r="H704" s="54">
        <v>2.0</v>
      </c>
      <c r="I704" s="54">
        <v>667.0</v>
      </c>
      <c r="J704" s="55" t="s">
        <v>27</v>
      </c>
      <c r="K704" t="str">
        <f>if(and(B704&gt;='Desc Stats'!$C$56,B704&lt;='Desc Stats'!$C$57),"Affordable",if(AND(B704&gt;='Desc Stats'!$C$58,B704&lt;='Desc Stats'!$C$59),"Luxury","None"))</f>
        <v>None</v>
      </c>
    </row>
    <row r="705">
      <c r="A705" s="56" t="s">
        <v>156</v>
      </c>
      <c r="B705" s="54">
        <v>550000.0</v>
      </c>
      <c r="C705" s="7">
        <v>2.0</v>
      </c>
      <c r="D705" s="7">
        <v>2.0</v>
      </c>
      <c r="E705" s="7">
        <v>3.0</v>
      </c>
      <c r="F705" s="7" t="s">
        <v>183</v>
      </c>
      <c r="G705" s="7" t="s">
        <v>179</v>
      </c>
      <c r="H705" s="54">
        <v>1.0</v>
      </c>
      <c r="I705" s="54">
        <v>1400.0</v>
      </c>
      <c r="J705" s="55" t="s">
        <v>25</v>
      </c>
      <c r="K705" t="str">
        <f>if(and(B705&gt;='Desc Stats'!$C$56,B705&lt;='Desc Stats'!$C$57),"Affordable",if(AND(B705&gt;='Desc Stats'!$C$58,B705&lt;='Desc Stats'!$C$59),"Luxury","None"))</f>
        <v>None</v>
      </c>
    </row>
    <row r="706">
      <c r="A706" s="56" t="s">
        <v>156</v>
      </c>
      <c r="B706" s="54">
        <v>550000.0</v>
      </c>
      <c r="C706" s="7">
        <v>4.0</v>
      </c>
      <c r="D706" s="7">
        <v>2.0</v>
      </c>
      <c r="E706" s="7">
        <v>2.0</v>
      </c>
      <c r="F706" s="7" t="s">
        <v>24</v>
      </c>
      <c r="G706" s="7" t="s">
        <v>172</v>
      </c>
      <c r="H706" s="54">
        <v>2.0</v>
      </c>
      <c r="I706" s="54">
        <v>1500.0</v>
      </c>
      <c r="J706" s="55" t="s">
        <v>27</v>
      </c>
      <c r="K706" t="str">
        <f>if(and(B706&gt;='Desc Stats'!$C$56,B706&lt;='Desc Stats'!$C$57),"Affordable",if(AND(B706&gt;='Desc Stats'!$C$58,B706&lt;='Desc Stats'!$C$59),"Luxury","None"))</f>
        <v>None</v>
      </c>
    </row>
    <row r="707">
      <c r="A707" s="56" t="s">
        <v>156</v>
      </c>
      <c r="B707" s="54">
        <v>550000.0</v>
      </c>
      <c r="C707" s="7">
        <v>3.0</v>
      </c>
      <c r="D707" s="7">
        <v>2.0</v>
      </c>
      <c r="E707" s="7">
        <v>2.0</v>
      </c>
      <c r="F707" s="7" t="s">
        <v>183</v>
      </c>
      <c r="G707" s="7" t="s">
        <v>179</v>
      </c>
      <c r="H707" s="54">
        <v>1.0</v>
      </c>
      <c r="I707" s="54">
        <v>1760.0</v>
      </c>
      <c r="J707" s="55" t="s">
        <v>27</v>
      </c>
      <c r="K707" t="str">
        <f>if(and(B707&gt;='Desc Stats'!$C$56,B707&lt;='Desc Stats'!$C$57),"Affordable",if(AND(B707&gt;='Desc Stats'!$C$58,B707&lt;='Desc Stats'!$C$59),"Luxury","None"))</f>
        <v>None</v>
      </c>
    </row>
    <row r="708">
      <c r="A708" s="56" t="s">
        <v>156</v>
      </c>
      <c r="B708" s="54">
        <v>550000.0</v>
      </c>
      <c r="C708" s="7">
        <v>3.0</v>
      </c>
      <c r="D708" s="7">
        <v>2.0</v>
      </c>
      <c r="E708" s="7">
        <v>2.0</v>
      </c>
      <c r="F708" s="7" t="s">
        <v>36</v>
      </c>
      <c r="G708" s="7" t="s">
        <v>172</v>
      </c>
      <c r="H708" s="54">
        <v>2.0</v>
      </c>
      <c r="I708" s="54">
        <v>1260.0</v>
      </c>
      <c r="J708" s="55" t="s">
        <v>175</v>
      </c>
      <c r="K708" t="str">
        <f>if(and(B708&gt;='Desc Stats'!$C$56,B708&lt;='Desc Stats'!$C$57),"Affordable",if(AND(B708&gt;='Desc Stats'!$C$58,B708&lt;='Desc Stats'!$C$59),"Luxury","None"))</f>
        <v>None</v>
      </c>
    </row>
    <row r="709">
      <c r="A709" s="56" t="s">
        <v>156</v>
      </c>
      <c r="B709" s="54">
        <v>550000.0</v>
      </c>
      <c r="C709" s="7">
        <v>3.0</v>
      </c>
      <c r="D709" s="7">
        <v>2.0</v>
      </c>
      <c r="E709" s="7">
        <v>2.0</v>
      </c>
      <c r="F709" s="7" t="s">
        <v>36</v>
      </c>
      <c r="G709" s="7" t="s">
        <v>172</v>
      </c>
      <c r="H709" s="54">
        <v>2.0</v>
      </c>
      <c r="I709" s="54">
        <v>1260.0</v>
      </c>
      <c r="J709" s="55" t="s">
        <v>25</v>
      </c>
      <c r="K709" t="str">
        <f>if(and(B709&gt;='Desc Stats'!$C$56,B709&lt;='Desc Stats'!$C$57),"Affordable",if(AND(B709&gt;='Desc Stats'!$C$58,B709&lt;='Desc Stats'!$C$59),"Luxury","None"))</f>
        <v>None</v>
      </c>
    </row>
    <row r="710">
      <c r="A710" s="56" t="s">
        <v>158</v>
      </c>
      <c r="B710" s="54">
        <v>550000.0</v>
      </c>
      <c r="C710" s="7">
        <v>3.0</v>
      </c>
      <c r="D710" s="7">
        <v>2.0</v>
      </c>
      <c r="E710" s="7">
        <v>2.0</v>
      </c>
      <c r="F710" s="7" t="s">
        <v>24</v>
      </c>
      <c r="G710" s="7" t="s">
        <v>172</v>
      </c>
      <c r="H710" s="54">
        <v>2.0</v>
      </c>
      <c r="I710" s="54">
        <v>1044.0</v>
      </c>
      <c r="J710" s="55" t="s">
        <v>27</v>
      </c>
      <c r="K710" t="str">
        <f>if(and(B710&gt;='Desc Stats'!$C$56,B710&lt;='Desc Stats'!$C$57),"Affordable",if(AND(B710&gt;='Desc Stats'!$C$58,B710&lt;='Desc Stats'!$C$59),"Luxury","None"))</f>
        <v>None</v>
      </c>
    </row>
    <row r="711">
      <c r="A711" s="56" t="s">
        <v>160</v>
      </c>
      <c r="B711" s="54">
        <v>550000.0</v>
      </c>
      <c r="C711" s="7">
        <v>3.0</v>
      </c>
      <c r="D711" s="7">
        <v>2.0</v>
      </c>
      <c r="E711" s="7">
        <v>8.0</v>
      </c>
      <c r="F711" s="7" t="s">
        <v>24</v>
      </c>
      <c r="G711" s="7" t="s">
        <v>172</v>
      </c>
      <c r="H711" s="54">
        <v>2.0</v>
      </c>
      <c r="I711" s="54">
        <v>1200.0</v>
      </c>
      <c r="J711" s="55" t="s">
        <v>25</v>
      </c>
      <c r="K711" t="str">
        <f>if(and(B711&gt;='Desc Stats'!$C$56,B711&lt;='Desc Stats'!$C$57),"Affordable",if(AND(B711&gt;='Desc Stats'!$C$58,B711&lt;='Desc Stats'!$C$59),"Luxury","None"))</f>
        <v>None</v>
      </c>
    </row>
    <row r="712">
      <c r="A712" s="56" t="s">
        <v>161</v>
      </c>
      <c r="B712" s="54">
        <v>550000.0</v>
      </c>
      <c r="C712" s="7">
        <v>3.0</v>
      </c>
      <c r="D712" s="7">
        <v>2.0</v>
      </c>
      <c r="E712" s="7">
        <v>2.0</v>
      </c>
      <c r="F712" s="7" t="s">
        <v>183</v>
      </c>
      <c r="G712" s="7" t="s">
        <v>179</v>
      </c>
      <c r="H712" s="54">
        <v>1.0</v>
      </c>
      <c r="I712" s="54">
        <v>1500.0</v>
      </c>
      <c r="J712" s="55" t="s">
        <v>27</v>
      </c>
      <c r="K712" t="str">
        <f>if(and(B712&gt;='Desc Stats'!$C$56,B712&lt;='Desc Stats'!$C$57),"Affordable",if(AND(B712&gt;='Desc Stats'!$C$58,B712&lt;='Desc Stats'!$C$59),"Luxury","None"))</f>
        <v>None</v>
      </c>
    </row>
    <row r="713">
      <c r="A713" s="56" t="s">
        <v>164</v>
      </c>
      <c r="B713" s="54">
        <v>550000.0</v>
      </c>
      <c r="C713" s="7">
        <v>2.0</v>
      </c>
      <c r="D713" s="7">
        <v>2.0</v>
      </c>
      <c r="E713" s="7">
        <v>1.0</v>
      </c>
      <c r="F713" s="7" t="s">
        <v>24</v>
      </c>
      <c r="G713" s="7" t="s">
        <v>172</v>
      </c>
      <c r="H713" s="54">
        <v>2.0</v>
      </c>
      <c r="I713" s="54">
        <v>1088.0</v>
      </c>
      <c r="J713" s="55" t="s">
        <v>25</v>
      </c>
      <c r="K713" t="str">
        <f>if(and(B713&gt;='Desc Stats'!$C$56,B713&lt;='Desc Stats'!$C$57),"Affordable",if(AND(B713&gt;='Desc Stats'!$C$58,B713&lt;='Desc Stats'!$C$59),"Luxury","None"))</f>
        <v>None</v>
      </c>
    </row>
    <row r="714">
      <c r="A714" s="56" t="s">
        <v>26</v>
      </c>
      <c r="B714" s="54">
        <v>553000.0</v>
      </c>
      <c r="C714" s="7">
        <v>3.0</v>
      </c>
      <c r="D714" s="7">
        <v>2.0</v>
      </c>
      <c r="E714" s="7">
        <v>6.0</v>
      </c>
      <c r="F714" s="7" t="s">
        <v>24</v>
      </c>
      <c r="G714" s="7" t="s">
        <v>172</v>
      </c>
      <c r="H714" s="54">
        <v>2.0</v>
      </c>
      <c r="I714" s="54">
        <v>1100.0</v>
      </c>
      <c r="J714" t="s">
        <v>27</v>
      </c>
      <c r="K714" t="str">
        <f>if(and(B714&gt;='Desc Stats'!$C$56,B714&lt;='Desc Stats'!$C$57),"Affordable",if(AND(B714&gt;='Desc Stats'!$C$58,B714&lt;='Desc Stats'!$C$59),"Luxury","None"))</f>
        <v>None</v>
      </c>
    </row>
    <row r="715">
      <c r="A715" s="56" t="s">
        <v>156</v>
      </c>
      <c r="B715" s="54">
        <v>555000.0</v>
      </c>
      <c r="C715" s="7">
        <v>4.0</v>
      </c>
      <c r="D715" s="7">
        <v>2.0</v>
      </c>
      <c r="E715" s="7">
        <v>2.0</v>
      </c>
      <c r="F715" s="7" t="s">
        <v>24</v>
      </c>
      <c r="G715" s="7" t="s">
        <v>172</v>
      </c>
      <c r="H715" s="54">
        <v>2.0</v>
      </c>
      <c r="I715" s="54">
        <v>1600.0</v>
      </c>
      <c r="J715" t="s">
        <v>27</v>
      </c>
      <c r="K715" t="str">
        <f>if(and(B715&gt;='Desc Stats'!$C$56,B715&lt;='Desc Stats'!$C$57),"Affordable",if(AND(B715&gt;='Desc Stats'!$C$58,B715&lt;='Desc Stats'!$C$59),"Luxury","None"))</f>
        <v>None</v>
      </c>
    </row>
    <row r="716">
      <c r="A716" s="56" t="s">
        <v>156</v>
      </c>
      <c r="B716" s="54">
        <v>555000.0</v>
      </c>
      <c r="C716" s="7">
        <v>4.0</v>
      </c>
      <c r="D716" s="7">
        <v>2.0</v>
      </c>
      <c r="E716" s="7">
        <v>1.0</v>
      </c>
      <c r="F716" s="7" t="s">
        <v>24</v>
      </c>
      <c r="G716" s="7" t="s">
        <v>172</v>
      </c>
      <c r="H716" s="54">
        <v>2.0</v>
      </c>
      <c r="I716" s="54">
        <v>1313.0</v>
      </c>
      <c r="J716" s="55" t="s">
        <v>27</v>
      </c>
      <c r="K716" t="str">
        <f>if(and(B716&gt;='Desc Stats'!$C$56,B716&lt;='Desc Stats'!$C$57),"Affordable",if(AND(B716&gt;='Desc Stats'!$C$58,B716&lt;='Desc Stats'!$C$59),"Luxury","None"))</f>
        <v>None</v>
      </c>
    </row>
    <row r="717">
      <c r="A717" s="56" t="s">
        <v>125</v>
      </c>
      <c r="B717" s="54">
        <v>556000.0</v>
      </c>
      <c r="C717" s="7">
        <v>3.0</v>
      </c>
      <c r="D717" s="7">
        <v>2.0</v>
      </c>
      <c r="E717" s="7">
        <v>3.0</v>
      </c>
      <c r="F717" s="7" t="s">
        <v>24</v>
      </c>
      <c r="G717" s="7" t="s">
        <v>172</v>
      </c>
      <c r="H717" s="54">
        <v>2.0</v>
      </c>
      <c r="I717" s="54">
        <v>1100.0</v>
      </c>
      <c r="J717" s="55" t="s">
        <v>27</v>
      </c>
      <c r="K717" t="str">
        <f>if(and(B717&gt;='Desc Stats'!$C$56,B717&lt;='Desc Stats'!$C$57),"Affordable",if(AND(B717&gt;='Desc Stats'!$C$58,B717&lt;='Desc Stats'!$C$59),"Luxury","None"))</f>
        <v>None</v>
      </c>
    </row>
    <row r="718">
      <c r="A718" s="56" t="s">
        <v>131</v>
      </c>
      <c r="B718" s="54">
        <v>557000.0</v>
      </c>
      <c r="C718" s="7">
        <v>3.0</v>
      </c>
      <c r="D718" s="7">
        <v>2.0</v>
      </c>
      <c r="E718" s="7">
        <v>5.0</v>
      </c>
      <c r="F718" s="7" t="s">
        <v>36</v>
      </c>
      <c r="G718" s="7" t="s">
        <v>172</v>
      </c>
      <c r="H718" s="54">
        <v>2.0</v>
      </c>
      <c r="I718" s="54">
        <v>1027.0</v>
      </c>
      <c r="J718" s="55" t="s">
        <v>27</v>
      </c>
      <c r="K718" t="str">
        <f>if(and(B718&gt;='Desc Stats'!$C$56,B718&lt;='Desc Stats'!$C$57),"Affordable",if(AND(B718&gt;='Desc Stats'!$C$58,B718&lt;='Desc Stats'!$C$59),"Luxury","None"))</f>
        <v>None</v>
      </c>
    </row>
    <row r="719">
      <c r="A719" s="56" t="s">
        <v>141</v>
      </c>
      <c r="B719" s="54">
        <v>558000.0</v>
      </c>
      <c r="C719" s="7">
        <v>3.0</v>
      </c>
      <c r="D719" s="7">
        <v>2.0</v>
      </c>
      <c r="E719" s="7">
        <v>4.0</v>
      </c>
      <c r="F719" s="7" t="s">
        <v>24</v>
      </c>
      <c r="G719" s="7" t="s">
        <v>172</v>
      </c>
      <c r="H719" s="54">
        <v>2.0</v>
      </c>
      <c r="I719" s="54">
        <v>1037.0</v>
      </c>
      <c r="J719" s="55" t="s">
        <v>27</v>
      </c>
      <c r="K719" t="str">
        <f>if(and(B719&gt;='Desc Stats'!$C$56,B719&lt;='Desc Stats'!$C$57),"Affordable",if(AND(B719&gt;='Desc Stats'!$C$58,B719&lt;='Desc Stats'!$C$59),"Luxury","None"))</f>
        <v>None</v>
      </c>
    </row>
    <row r="720">
      <c r="A720" s="56" t="s">
        <v>142</v>
      </c>
      <c r="B720" s="54">
        <v>559000.0</v>
      </c>
      <c r="C720" s="7">
        <v>3.0</v>
      </c>
      <c r="D720" s="7">
        <v>2.0</v>
      </c>
      <c r="E720" s="7">
        <v>2.0</v>
      </c>
      <c r="F720" s="7" t="s">
        <v>24</v>
      </c>
      <c r="G720" s="7" t="s">
        <v>172</v>
      </c>
      <c r="H720" s="54">
        <v>2.0</v>
      </c>
      <c r="I720" s="54">
        <v>1320.0</v>
      </c>
      <c r="J720" s="55" t="s">
        <v>27</v>
      </c>
      <c r="K720" t="str">
        <f>if(and(B720&gt;='Desc Stats'!$C$56,B720&lt;='Desc Stats'!$C$57),"Affordable",if(AND(B720&gt;='Desc Stats'!$C$58,B720&lt;='Desc Stats'!$C$59),"Luxury","None"))</f>
        <v>None</v>
      </c>
    </row>
    <row r="721">
      <c r="A721" s="56" t="s">
        <v>123</v>
      </c>
      <c r="B721" s="54">
        <v>560000.0</v>
      </c>
      <c r="C721" s="7">
        <v>3.0</v>
      </c>
      <c r="D721" s="7">
        <v>2.0</v>
      </c>
      <c r="E721" s="7">
        <v>4.0</v>
      </c>
      <c r="F721" s="7" t="s">
        <v>181</v>
      </c>
      <c r="G721" s="7" t="s">
        <v>179</v>
      </c>
      <c r="H721" s="54">
        <v>1.0</v>
      </c>
      <c r="I721" s="54">
        <v>770.0</v>
      </c>
      <c r="J721" s="55" t="s">
        <v>27</v>
      </c>
      <c r="K721" t="str">
        <f>if(and(B721&gt;='Desc Stats'!$C$56,B721&lt;='Desc Stats'!$C$57),"Affordable",if(AND(B721&gt;='Desc Stats'!$C$58,B721&lt;='Desc Stats'!$C$59),"Luxury","None"))</f>
        <v>None</v>
      </c>
    </row>
    <row r="722">
      <c r="A722" s="56" t="s">
        <v>130</v>
      </c>
      <c r="B722" s="54">
        <v>560000.0</v>
      </c>
      <c r="C722" s="7">
        <v>3.0</v>
      </c>
      <c r="D722" s="7">
        <v>2.0</v>
      </c>
      <c r="E722" s="7">
        <v>2.0</v>
      </c>
      <c r="F722" s="7" t="s">
        <v>24</v>
      </c>
      <c r="G722" s="7" t="s">
        <v>172</v>
      </c>
      <c r="H722" s="54">
        <v>2.0</v>
      </c>
      <c r="I722" s="54">
        <v>1120.0</v>
      </c>
      <c r="J722" t="s">
        <v>27</v>
      </c>
      <c r="K722" t="str">
        <f>if(and(B722&gt;='Desc Stats'!$C$56,B722&lt;='Desc Stats'!$C$57),"Affordable",if(AND(B722&gt;='Desc Stats'!$C$58,B722&lt;='Desc Stats'!$C$59),"Luxury","None"))</f>
        <v>None</v>
      </c>
    </row>
    <row r="723">
      <c r="A723" s="56" t="s">
        <v>26</v>
      </c>
      <c r="B723" s="54">
        <v>560000.0</v>
      </c>
      <c r="C723" s="7">
        <v>4.0</v>
      </c>
      <c r="D723" s="7">
        <v>2.0</v>
      </c>
      <c r="E723" s="7">
        <v>1.0</v>
      </c>
      <c r="F723" s="7" t="s">
        <v>24</v>
      </c>
      <c r="G723" s="7" t="s">
        <v>172</v>
      </c>
      <c r="H723" s="54">
        <v>2.0</v>
      </c>
      <c r="I723" s="54">
        <v>1300.0</v>
      </c>
      <c r="J723" t="s">
        <v>27</v>
      </c>
      <c r="K723" t="str">
        <f>if(and(B723&gt;='Desc Stats'!$C$56,B723&lt;='Desc Stats'!$C$57),"Affordable",if(AND(B723&gt;='Desc Stats'!$C$58,B723&lt;='Desc Stats'!$C$59),"Luxury","None"))</f>
        <v>None</v>
      </c>
    </row>
    <row r="724">
      <c r="A724" s="56" t="s">
        <v>26</v>
      </c>
      <c r="B724" s="54">
        <v>560000.0</v>
      </c>
      <c r="C724" s="7">
        <v>3.0</v>
      </c>
      <c r="D724" s="7">
        <v>2.0</v>
      </c>
      <c r="E724" s="7">
        <v>1.0</v>
      </c>
      <c r="F724" s="7" t="s">
        <v>24</v>
      </c>
      <c r="G724" s="7" t="s">
        <v>172</v>
      </c>
      <c r="H724" s="54">
        <v>2.0</v>
      </c>
      <c r="I724" s="54">
        <v>1100.0</v>
      </c>
      <c r="J724" s="55" t="s">
        <v>27</v>
      </c>
      <c r="K724" t="str">
        <f>if(and(B724&gt;='Desc Stats'!$C$56,B724&lt;='Desc Stats'!$C$57),"Affordable",if(AND(B724&gt;='Desc Stats'!$C$58,B724&lt;='Desc Stats'!$C$59),"Luxury","None"))</f>
        <v>None</v>
      </c>
    </row>
    <row r="725">
      <c r="A725" s="56" t="s">
        <v>136</v>
      </c>
      <c r="B725" s="54">
        <v>560000.0</v>
      </c>
      <c r="C725" s="7">
        <v>1.0</v>
      </c>
      <c r="D725" s="7">
        <v>1.0</v>
      </c>
      <c r="E725" s="7">
        <v>2.0</v>
      </c>
      <c r="F725" s="7" t="s">
        <v>36</v>
      </c>
      <c r="G725" s="7" t="s">
        <v>172</v>
      </c>
      <c r="H725" s="54">
        <v>2.0</v>
      </c>
      <c r="I725" s="54">
        <v>515.0</v>
      </c>
      <c r="J725" s="55" t="s">
        <v>25</v>
      </c>
      <c r="K725" t="str">
        <f>if(and(B725&gt;='Desc Stats'!$C$56,B725&lt;='Desc Stats'!$C$57),"Affordable",if(AND(B725&gt;='Desc Stats'!$C$58,B725&lt;='Desc Stats'!$C$59),"Luxury","None"))</f>
        <v>None</v>
      </c>
    </row>
    <row r="726">
      <c r="A726" s="56" t="s">
        <v>131</v>
      </c>
      <c r="B726" s="54">
        <v>560000.0</v>
      </c>
      <c r="C726" s="7">
        <v>3.0</v>
      </c>
      <c r="D726" s="7">
        <v>2.0</v>
      </c>
      <c r="E726" s="7">
        <v>2.0</v>
      </c>
      <c r="F726" s="7" t="s">
        <v>181</v>
      </c>
      <c r="G726" s="7" t="s">
        <v>179</v>
      </c>
      <c r="H726" s="54">
        <v>1.0</v>
      </c>
      <c r="I726" s="54">
        <v>880.0</v>
      </c>
      <c r="J726" s="55" t="s">
        <v>27</v>
      </c>
      <c r="K726" t="str">
        <f>if(and(B726&gt;='Desc Stats'!$C$56,B726&lt;='Desc Stats'!$C$57),"Affordable",if(AND(B726&gt;='Desc Stats'!$C$58,B726&lt;='Desc Stats'!$C$59),"Luxury","None"))</f>
        <v>None</v>
      </c>
    </row>
    <row r="727">
      <c r="A727" s="56" t="s">
        <v>129</v>
      </c>
      <c r="B727" s="54">
        <v>560000.0</v>
      </c>
      <c r="C727" s="7">
        <v>3.0</v>
      </c>
      <c r="D727" s="7">
        <v>2.0</v>
      </c>
      <c r="E727" s="7">
        <v>2.0</v>
      </c>
      <c r="F727" s="7" t="s">
        <v>24</v>
      </c>
      <c r="G727" s="7" t="s">
        <v>172</v>
      </c>
      <c r="H727" s="54">
        <v>2.0</v>
      </c>
      <c r="I727" s="54">
        <v>1323.0</v>
      </c>
      <c r="J727" s="55" t="s">
        <v>27</v>
      </c>
      <c r="K727" t="str">
        <f>if(and(B727&gt;='Desc Stats'!$C$56,B727&lt;='Desc Stats'!$C$57),"Affordable",if(AND(B727&gt;='Desc Stats'!$C$58,B727&lt;='Desc Stats'!$C$59),"Luxury","None"))</f>
        <v>None</v>
      </c>
    </row>
    <row r="728">
      <c r="A728" s="56" t="s">
        <v>155</v>
      </c>
      <c r="B728" s="54">
        <v>560000.0</v>
      </c>
      <c r="C728" s="7">
        <v>2.0</v>
      </c>
      <c r="D728" s="7">
        <v>2.0</v>
      </c>
      <c r="E728" s="7">
        <v>2.0</v>
      </c>
      <c r="F728" s="7" t="s">
        <v>24</v>
      </c>
      <c r="G728" s="7" t="s">
        <v>172</v>
      </c>
      <c r="H728" s="54">
        <v>2.0</v>
      </c>
      <c r="I728" s="54">
        <v>687.0</v>
      </c>
      <c r="J728" s="55" t="s">
        <v>27</v>
      </c>
      <c r="K728" t="str">
        <f>if(and(B728&gt;='Desc Stats'!$C$56,B728&lt;='Desc Stats'!$C$57),"Affordable",if(AND(B728&gt;='Desc Stats'!$C$58,B728&lt;='Desc Stats'!$C$59),"Luxury","None"))</f>
        <v>None</v>
      </c>
    </row>
    <row r="729">
      <c r="A729" s="56" t="s">
        <v>156</v>
      </c>
      <c r="B729" s="54">
        <v>560000.0</v>
      </c>
      <c r="C729" s="7">
        <v>3.0</v>
      </c>
      <c r="D729" s="7">
        <v>4.0</v>
      </c>
      <c r="E729" s="7">
        <v>4.0</v>
      </c>
      <c r="F729" s="7" t="s">
        <v>36</v>
      </c>
      <c r="G729" s="7" t="s">
        <v>172</v>
      </c>
      <c r="H729" s="54">
        <v>2.0</v>
      </c>
      <c r="I729" s="54">
        <v>1281.0</v>
      </c>
      <c r="J729" t="s">
        <v>27</v>
      </c>
      <c r="K729" t="str">
        <f>if(and(B729&gt;='Desc Stats'!$C$56,B729&lt;='Desc Stats'!$C$57),"Affordable",if(AND(B729&gt;='Desc Stats'!$C$58,B729&lt;='Desc Stats'!$C$59),"Luxury","None"))</f>
        <v>None</v>
      </c>
    </row>
    <row r="730">
      <c r="A730" s="56" t="s">
        <v>140</v>
      </c>
      <c r="B730" s="54">
        <v>560000.0</v>
      </c>
      <c r="C730" s="7">
        <v>2.0</v>
      </c>
      <c r="D730" s="7">
        <v>2.0</v>
      </c>
      <c r="E730" s="7">
        <v>2.0</v>
      </c>
      <c r="F730" s="7" t="s">
        <v>36</v>
      </c>
      <c r="G730" s="7" t="s">
        <v>172</v>
      </c>
      <c r="H730" s="54">
        <v>2.0</v>
      </c>
      <c r="I730" s="54">
        <v>820.0</v>
      </c>
      <c r="J730" s="55" t="s">
        <v>27</v>
      </c>
      <c r="K730" t="str">
        <f>if(and(B730&gt;='Desc Stats'!$C$56,B730&lt;='Desc Stats'!$C$57),"Affordable",if(AND(B730&gt;='Desc Stats'!$C$58,B730&lt;='Desc Stats'!$C$59),"Luxury","None"))</f>
        <v>None</v>
      </c>
    </row>
    <row r="731">
      <c r="A731" s="56" t="s">
        <v>158</v>
      </c>
      <c r="B731" s="54">
        <v>560000.0</v>
      </c>
      <c r="C731" s="7">
        <v>3.0</v>
      </c>
      <c r="D731" s="7">
        <v>2.0</v>
      </c>
      <c r="E731" s="7">
        <v>1.0</v>
      </c>
      <c r="F731" s="7" t="s">
        <v>24</v>
      </c>
      <c r="G731" s="7" t="s">
        <v>172</v>
      </c>
      <c r="H731" s="54">
        <v>2.0</v>
      </c>
      <c r="I731" s="54">
        <v>1105.0</v>
      </c>
      <c r="J731" s="55" t="s">
        <v>27</v>
      </c>
      <c r="K731" t="str">
        <f>if(and(B731&gt;='Desc Stats'!$C$56,B731&lt;='Desc Stats'!$C$57),"Affordable",if(AND(B731&gt;='Desc Stats'!$C$58,B731&lt;='Desc Stats'!$C$59),"Luxury","None"))</f>
        <v>None</v>
      </c>
    </row>
    <row r="732">
      <c r="A732" s="56" t="s">
        <v>158</v>
      </c>
      <c r="B732" s="54">
        <v>560000.0</v>
      </c>
      <c r="C732" s="7">
        <v>3.0</v>
      </c>
      <c r="D732" s="7">
        <v>2.0</v>
      </c>
      <c r="E732" s="7">
        <v>1.0</v>
      </c>
      <c r="F732" s="7" t="s">
        <v>24</v>
      </c>
      <c r="G732" s="7" t="s">
        <v>172</v>
      </c>
      <c r="H732" s="54">
        <v>2.0</v>
      </c>
      <c r="I732" s="54">
        <v>1074.0</v>
      </c>
      <c r="J732" s="55" t="s">
        <v>25</v>
      </c>
      <c r="K732" t="str">
        <f>if(and(B732&gt;='Desc Stats'!$C$56,B732&lt;='Desc Stats'!$C$57),"Affordable",if(AND(B732&gt;='Desc Stats'!$C$58,B732&lt;='Desc Stats'!$C$59),"Luxury","None"))</f>
        <v>None</v>
      </c>
    </row>
    <row r="733">
      <c r="A733" s="56" t="s">
        <v>160</v>
      </c>
      <c r="B733" s="54">
        <v>560000.0</v>
      </c>
      <c r="C733" s="7">
        <v>2.0</v>
      </c>
      <c r="D733" s="7">
        <v>2.0</v>
      </c>
      <c r="E733" s="7">
        <v>2.0</v>
      </c>
      <c r="F733" s="7" t="s">
        <v>24</v>
      </c>
      <c r="G733" s="7" t="s">
        <v>172</v>
      </c>
      <c r="H733" s="54">
        <v>2.0</v>
      </c>
      <c r="I733" s="54">
        <v>916.0</v>
      </c>
      <c r="J733" s="55" t="s">
        <v>25</v>
      </c>
      <c r="K733" t="str">
        <f>if(and(B733&gt;='Desc Stats'!$C$56,B733&lt;='Desc Stats'!$C$57),"Affordable",if(AND(B733&gt;='Desc Stats'!$C$58,B733&lt;='Desc Stats'!$C$59),"Luxury","None"))</f>
        <v>None</v>
      </c>
    </row>
    <row r="734">
      <c r="A734" s="56" t="s">
        <v>141</v>
      </c>
      <c r="B734" s="54">
        <v>561100.0</v>
      </c>
      <c r="C734" s="7">
        <v>4.0</v>
      </c>
      <c r="D734" s="7">
        <v>3.0</v>
      </c>
      <c r="E734" s="7">
        <v>3.0</v>
      </c>
      <c r="F734" s="7" t="s">
        <v>24</v>
      </c>
      <c r="G734" s="7" t="s">
        <v>172</v>
      </c>
      <c r="H734" s="54">
        <v>2.0</v>
      </c>
      <c r="I734" s="54">
        <v>1879.0</v>
      </c>
      <c r="J734" s="55" t="s">
        <v>27</v>
      </c>
      <c r="K734" t="str">
        <f>if(and(B734&gt;='Desc Stats'!$C$56,B734&lt;='Desc Stats'!$C$57),"Affordable",if(AND(B734&gt;='Desc Stats'!$C$58,B734&lt;='Desc Stats'!$C$59),"Luxury","None"))</f>
        <v>None</v>
      </c>
    </row>
    <row r="735">
      <c r="A735" s="56" t="s">
        <v>141</v>
      </c>
      <c r="B735" s="54">
        <v>561100.0</v>
      </c>
      <c r="C735" s="7">
        <v>4.0</v>
      </c>
      <c r="D735" s="7">
        <v>4.0</v>
      </c>
      <c r="E735" s="7">
        <v>2.0</v>
      </c>
      <c r="F735" s="7" t="s">
        <v>24</v>
      </c>
      <c r="G735" s="7" t="s">
        <v>172</v>
      </c>
      <c r="H735" s="54">
        <v>2.0</v>
      </c>
      <c r="I735" s="54">
        <v>1879.0</v>
      </c>
      <c r="J735" s="55" t="s">
        <v>27</v>
      </c>
      <c r="K735" t="str">
        <f>if(and(B735&gt;='Desc Stats'!$C$56,B735&lt;='Desc Stats'!$C$57),"Affordable",if(AND(B735&gt;='Desc Stats'!$C$58,B735&lt;='Desc Stats'!$C$59),"Luxury","None"))</f>
        <v>None</v>
      </c>
    </row>
    <row r="736">
      <c r="A736" s="56" t="s">
        <v>141</v>
      </c>
      <c r="B736" s="54">
        <v>561100.0</v>
      </c>
      <c r="C736" s="7">
        <v>4.0</v>
      </c>
      <c r="D736" s="7">
        <v>4.0</v>
      </c>
      <c r="E736" s="7">
        <v>2.0</v>
      </c>
      <c r="F736" s="7" t="s">
        <v>24</v>
      </c>
      <c r="G736" s="7" t="s">
        <v>172</v>
      </c>
      <c r="H736" s="54">
        <v>2.0</v>
      </c>
      <c r="I736" s="54">
        <v>1879.0</v>
      </c>
      <c r="J736" s="55" t="s">
        <v>184</v>
      </c>
      <c r="K736" t="str">
        <f>if(and(B736&gt;='Desc Stats'!$C$56,B736&lt;='Desc Stats'!$C$57),"Affordable",if(AND(B736&gt;='Desc Stats'!$C$58,B736&lt;='Desc Stats'!$C$59),"Luxury","None"))</f>
        <v>None</v>
      </c>
    </row>
    <row r="737">
      <c r="A737" s="56" t="s">
        <v>141</v>
      </c>
      <c r="B737" s="54">
        <v>561100.0</v>
      </c>
      <c r="C737" s="7">
        <v>4.0</v>
      </c>
      <c r="D737" s="7">
        <v>4.0</v>
      </c>
      <c r="E737" s="7">
        <v>1.0</v>
      </c>
      <c r="F737" s="7" t="s">
        <v>24</v>
      </c>
      <c r="G737" s="7" t="s">
        <v>172</v>
      </c>
      <c r="H737" s="54">
        <v>2.0</v>
      </c>
      <c r="I737" s="54">
        <v>1879.0</v>
      </c>
      <c r="J737" s="55" t="s">
        <v>184</v>
      </c>
      <c r="K737" t="str">
        <f>if(and(B737&gt;='Desc Stats'!$C$56,B737&lt;='Desc Stats'!$C$57),"Affordable",if(AND(B737&gt;='Desc Stats'!$C$58,B737&lt;='Desc Stats'!$C$59),"Luxury","None"))</f>
        <v>None</v>
      </c>
    </row>
    <row r="738">
      <c r="A738" s="56" t="s">
        <v>26</v>
      </c>
      <c r="B738" s="54">
        <v>565000.0</v>
      </c>
      <c r="C738" s="7">
        <v>3.0</v>
      </c>
      <c r="D738" s="7">
        <v>2.0</v>
      </c>
      <c r="E738" s="7">
        <v>2.0</v>
      </c>
      <c r="F738" s="7" t="s">
        <v>24</v>
      </c>
      <c r="G738" s="7" t="s">
        <v>172</v>
      </c>
      <c r="H738" s="54">
        <v>2.0</v>
      </c>
      <c r="I738" s="54">
        <v>1100.0</v>
      </c>
      <c r="J738" s="55" t="s">
        <v>27</v>
      </c>
      <c r="K738" t="str">
        <f>if(and(B738&gt;='Desc Stats'!$C$56,B738&lt;='Desc Stats'!$C$57),"Affordable",if(AND(B738&gt;='Desc Stats'!$C$58,B738&lt;='Desc Stats'!$C$59),"Luxury","None"))</f>
        <v>None</v>
      </c>
    </row>
    <row r="739">
      <c r="A739" s="56" t="s">
        <v>133</v>
      </c>
      <c r="B739" s="54">
        <v>565000.0</v>
      </c>
      <c r="C739" s="7">
        <v>4.0</v>
      </c>
      <c r="D739" s="7">
        <v>3.0</v>
      </c>
      <c r="E739" s="7">
        <v>2.0</v>
      </c>
      <c r="F739" s="7" t="s">
        <v>24</v>
      </c>
      <c r="G739" s="7" t="s">
        <v>172</v>
      </c>
      <c r="H739" s="54">
        <v>2.0</v>
      </c>
      <c r="I739" s="54">
        <v>1385.0</v>
      </c>
      <c r="J739" s="55" t="s">
        <v>27</v>
      </c>
      <c r="K739" t="str">
        <f>if(and(B739&gt;='Desc Stats'!$C$56,B739&lt;='Desc Stats'!$C$57),"Affordable",if(AND(B739&gt;='Desc Stats'!$C$58,B739&lt;='Desc Stats'!$C$59),"Luxury","None"))</f>
        <v>None</v>
      </c>
    </row>
    <row r="740">
      <c r="A740" s="56" t="s">
        <v>133</v>
      </c>
      <c r="B740" s="54">
        <v>565000.0</v>
      </c>
      <c r="C740" s="7">
        <v>4.0</v>
      </c>
      <c r="D740" s="7">
        <v>2.0</v>
      </c>
      <c r="E740" s="7">
        <v>1.0</v>
      </c>
      <c r="F740" s="7" t="s">
        <v>36</v>
      </c>
      <c r="G740" s="7" t="s">
        <v>172</v>
      </c>
      <c r="H740" s="54">
        <v>2.0</v>
      </c>
      <c r="I740" s="54">
        <v>933.0</v>
      </c>
      <c r="J740" s="55" t="s">
        <v>25</v>
      </c>
      <c r="K740" t="str">
        <f>if(and(B740&gt;='Desc Stats'!$C$56,B740&lt;='Desc Stats'!$C$57),"Affordable",if(AND(B740&gt;='Desc Stats'!$C$58,B740&lt;='Desc Stats'!$C$59),"Luxury","None"))</f>
        <v>None</v>
      </c>
    </row>
    <row r="741">
      <c r="A741" s="56" t="s">
        <v>152</v>
      </c>
      <c r="B741" s="54">
        <v>565000.0</v>
      </c>
      <c r="C741" s="7">
        <v>3.0</v>
      </c>
      <c r="D741" s="7">
        <v>2.0</v>
      </c>
      <c r="E741" s="7">
        <v>7.0</v>
      </c>
      <c r="F741" s="7" t="s">
        <v>24</v>
      </c>
      <c r="G741" s="7" t="s">
        <v>172</v>
      </c>
      <c r="H741" s="54">
        <v>2.0</v>
      </c>
      <c r="I741" s="54">
        <v>1400.0</v>
      </c>
      <c r="J741" s="55" t="s">
        <v>27</v>
      </c>
      <c r="K741" t="str">
        <f>if(and(B741&gt;='Desc Stats'!$C$56,B741&lt;='Desc Stats'!$C$57),"Affordable",if(AND(B741&gt;='Desc Stats'!$C$58,B741&lt;='Desc Stats'!$C$59),"Luxury","None"))</f>
        <v>None</v>
      </c>
    </row>
    <row r="742">
      <c r="A742" s="56" t="s">
        <v>156</v>
      </c>
      <c r="B742" s="54">
        <v>565000.0</v>
      </c>
      <c r="C742" s="7">
        <v>4.0</v>
      </c>
      <c r="D742" s="7">
        <v>3.0</v>
      </c>
      <c r="E742" s="7">
        <v>3.0</v>
      </c>
      <c r="F742" s="7" t="s">
        <v>24</v>
      </c>
      <c r="G742" s="7" t="s">
        <v>172</v>
      </c>
      <c r="H742" s="54">
        <v>2.0</v>
      </c>
      <c r="I742" s="54">
        <v>1362.0</v>
      </c>
      <c r="J742" s="55" t="s">
        <v>27</v>
      </c>
      <c r="K742" t="str">
        <f>if(and(B742&gt;='Desc Stats'!$C$56,B742&lt;='Desc Stats'!$C$57),"Affordable",if(AND(B742&gt;='Desc Stats'!$C$58,B742&lt;='Desc Stats'!$C$59),"Luxury","None"))</f>
        <v>None</v>
      </c>
    </row>
    <row r="743">
      <c r="A743" s="56" t="s">
        <v>156</v>
      </c>
      <c r="B743" s="54">
        <v>565000.0</v>
      </c>
      <c r="C743" s="7">
        <v>4.0</v>
      </c>
      <c r="D743" s="7">
        <v>3.0</v>
      </c>
      <c r="E743" s="7">
        <v>1.0</v>
      </c>
      <c r="F743" s="7" t="s">
        <v>24</v>
      </c>
      <c r="G743" s="7" t="s">
        <v>172</v>
      </c>
      <c r="H743" s="54">
        <v>2.0</v>
      </c>
      <c r="I743" s="54">
        <v>1362.0</v>
      </c>
      <c r="J743" s="55" t="s">
        <v>27</v>
      </c>
      <c r="K743" t="str">
        <f>if(and(B743&gt;='Desc Stats'!$C$56,B743&lt;='Desc Stats'!$C$57),"Affordable",if(AND(B743&gt;='Desc Stats'!$C$58,B743&lt;='Desc Stats'!$C$59),"Luxury","None"))</f>
        <v>None</v>
      </c>
    </row>
    <row r="744">
      <c r="A744" s="56" t="s">
        <v>156</v>
      </c>
      <c r="B744" s="54">
        <v>566000.0</v>
      </c>
      <c r="C744" s="7">
        <v>3.0</v>
      </c>
      <c r="D744" s="7">
        <v>2.0</v>
      </c>
      <c r="E744" s="7">
        <v>2.0</v>
      </c>
      <c r="F744" s="7" t="s">
        <v>36</v>
      </c>
      <c r="G744" s="7" t="s">
        <v>172</v>
      </c>
      <c r="H744" s="54">
        <v>2.0</v>
      </c>
      <c r="I744" s="54">
        <v>1270.0</v>
      </c>
      <c r="J744" s="55" t="s">
        <v>27</v>
      </c>
      <c r="K744" t="str">
        <f>if(and(B744&gt;='Desc Stats'!$C$56,B744&lt;='Desc Stats'!$C$57),"Affordable",if(AND(B744&gt;='Desc Stats'!$C$58,B744&lt;='Desc Stats'!$C$59),"Luxury","None"))</f>
        <v>None</v>
      </c>
    </row>
    <row r="745">
      <c r="A745" s="56" t="s">
        <v>133</v>
      </c>
      <c r="B745" s="54">
        <v>568000.0</v>
      </c>
      <c r="C745" s="7">
        <v>2.0</v>
      </c>
      <c r="D745" s="7">
        <v>2.0</v>
      </c>
      <c r="E745" s="7">
        <v>3.0</v>
      </c>
      <c r="F745" s="7" t="s">
        <v>36</v>
      </c>
      <c r="G745" s="7" t="s">
        <v>172</v>
      </c>
      <c r="H745" s="54">
        <v>2.0</v>
      </c>
      <c r="I745" s="54">
        <v>680.0</v>
      </c>
      <c r="J745" s="55" t="s">
        <v>25</v>
      </c>
      <c r="K745" t="str">
        <f>if(and(B745&gt;='Desc Stats'!$C$56,B745&lt;='Desc Stats'!$C$57),"Affordable",if(AND(B745&gt;='Desc Stats'!$C$58,B745&lt;='Desc Stats'!$C$59),"Luxury","None"))</f>
        <v>None</v>
      </c>
    </row>
    <row r="746">
      <c r="A746" s="56" t="s">
        <v>133</v>
      </c>
      <c r="B746" s="54">
        <v>568000.0</v>
      </c>
      <c r="C746" s="7">
        <v>4.0</v>
      </c>
      <c r="D746" s="7">
        <v>4.0</v>
      </c>
      <c r="E746" s="7">
        <v>2.0</v>
      </c>
      <c r="F746" s="7" t="s">
        <v>24</v>
      </c>
      <c r="G746" s="7" t="s">
        <v>172</v>
      </c>
      <c r="H746" s="54">
        <v>2.0</v>
      </c>
      <c r="I746" s="54">
        <v>1298.0</v>
      </c>
      <c r="J746" s="55" t="s">
        <v>175</v>
      </c>
      <c r="K746" t="str">
        <f>if(and(B746&gt;='Desc Stats'!$C$56,B746&lt;='Desc Stats'!$C$57),"Affordable",if(AND(B746&gt;='Desc Stats'!$C$58,B746&lt;='Desc Stats'!$C$59),"Luxury","None"))</f>
        <v>None</v>
      </c>
    </row>
    <row r="747">
      <c r="A747" s="56" t="s">
        <v>131</v>
      </c>
      <c r="B747" s="54">
        <v>568000.0</v>
      </c>
      <c r="C747" s="7">
        <v>3.0</v>
      </c>
      <c r="D747" s="7">
        <v>2.0</v>
      </c>
      <c r="E747" s="7">
        <v>6.0</v>
      </c>
      <c r="F747" s="7" t="s">
        <v>183</v>
      </c>
      <c r="G747" s="7" t="s">
        <v>179</v>
      </c>
      <c r="H747" s="54">
        <v>1.0</v>
      </c>
      <c r="I747" s="54">
        <v>1430.0</v>
      </c>
      <c r="J747" s="55" t="s">
        <v>27</v>
      </c>
      <c r="K747" t="str">
        <f>if(and(B747&gt;='Desc Stats'!$C$56,B747&lt;='Desc Stats'!$C$57),"Affordable",if(AND(B747&gt;='Desc Stats'!$C$58,B747&lt;='Desc Stats'!$C$59),"Luxury","None"))</f>
        <v>None</v>
      </c>
    </row>
    <row r="748">
      <c r="A748" s="56" t="s">
        <v>157</v>
      </c>
      <c r="B748" s="54">
        <v>568000.0</v>
      </c>
      <c r="C748" s="7">
        <v>3.0</v>
      </c>
      <c r="D748" s="7">
        <v>2.0</v>
      </c>
      <c r="E748" s="7">
        <v>2.0</v>
      </c>
      <c r="F748" s="7" t="s">
        <v>24</v>
      </c>
      <c r="G748" s="7" t="s">
        <v>172</v>
      </c>
      <c r="H748" s="54">
        <v>2.0</v>
      </c>
      <c r="I748" s="54">
        <v>1257.0</v>
      </c>
      <c r="J748" s="55" t="s">
        <v>27</v>
      </c>
      <c r="K748" t="str">
        <f>if(and(B748&gt;='Desc Stats'!$C$56,B748&lt;='Desc Stats'!$C$57),"Affordable",if(AND(B748&gt;='Desc Stats'!$C$58,B748&lt;='Desc Stats'!$C$59),"Luxury","None"))</f>
        <v>None</v>
      </c>
    </row>
    <row r="749">
      <c r="A749" s="56" t="s">
        <v>158</v>
      </c>
      <c r="B749" s="54">
        <v>568000.0</v>
      </c>
      <c r="C749" s="7">
        <v>2.0</v>
      </c>
      <c r="D749" s="7">
        <v>2.0</v>
      </c>
      <c r="E749" s="7">
        <v>2.0</v>
      </c>
      <c r="F749" s="7" t="s">
        <v>24</v>
      </c>
      <c r="G749" s="7" t="s">
        <v>172</v>
      </c>
      <c r="H749" s="54">
        <v>2.0</v>
      </c>
      <c r="I749" s="54">
        <v>904.0</v>
      </c>
      <c r="J749" s="55" t="s">
        <v>27</v>
      </c>
      <c r="K749" t="str">
        <f>if(and(B749&gt;='Desc Stats'!$C$56,B749&lt;='Desc Stats'!$C$57),"Affordable",if(AND(B749&gt;='Desc Stats'!$C$58,B749&lt;='Desc Stats'!$C$59),"Luxury","None"))</f>
        <v>None</v>
      </c>
    </row>
    <row r="750">
      <c r="A750" s="56" t="s">
        <v>186</v>
      </c>
      <c r="B750" s="54">
        <v>569200.0</v>
      </c>
      <c r="C750" s="7">
        <v>2.0</v>
      </c>
      <c r="D750" s="7">
        <v>2.0</v>
      </c>
      <c r="E750" s="7">
        <v>1.0</v>
      </c>
      <c r="F750" s="7" t="s">
        <v>36</v>
      </c>
      <c r="G750" s="7" t="s">
        <v>172</v>
      </c>
      <c r="H750" s="54">
        <v>2.0</v>
      </c>
      <c r="I750" s="54">
        <v>888.0</v>
      </c>
      <c r="J750" s="55" t="s">
        <v>25</v>
      </c>
      <c r="K750" t="str">
        <f>if(and(B750&gt;='Desc Stats'!$C$56,B750&lt;='Desc Stats'!$C$57),"Affordable",if(AND(B750&gt;='Desc Stats'!$C$58,B750&lt;='Desc Stats'!$C$59),"Luxury","None"))</f>
        <v>None</v>
      </c>
    </row>
    <row r="751">
      <c r="A751" s="56" t="s">
        <v>125</v>
      </c>
      <c r="B751" s="54">
        <v>570000.0</v>
      </c>
      <c r="C751" s="7">
        <v>2.0</v>
      </c>
      <c r="D751" s="7">
        <v>2.0</v>
      </c>
      <c r="E751" s="7">
        <v>2.0</v>
      </c>
      <c r="F751" s="7" t="s">
        <v>24</v>
      </c>
      <c r="G751" s="7" t="s">
        <v>172</v>
      </c>
      <c r="H751" s="54">
        <v>2.0</v>
      </c>
      <c r="I751" s="54">
        <v>996.0</v>
      </c>
      <c r="J751" s="55" t="s">
        <v>27</v>
      </c>
      <c r="K751" t="str">
        <f>if(and(B751&gt;='Desc Stats'!$C$56,B751&lt;='Desc Stats'!$C$57),"Affordable",if(AND(B751&gt;='Desc Stats'!$C$58,B751&lt;='Desc Stats'!$C$59),"Luxury","None"))</f>
        <v>None</v>
      </c>
    </row>
    <row r="752">
      <c r="A752" s="56" t="s">
        <v>125</v>
      </c>
      <c r="B752" s="54">
        <v>570000.0</v>
      </c>
      <c r="C752" s="7">
        <v>2.0</v>
      </c>
      <c r="D752" s="7">
        <v>1.0</v>
      </c>
      <c r="E752" s="7">
        <v>2.0</v>
      </c>
      <c r="F752" s="7" t="s">
        <v>181</v>
      </c>
      <c r="G752" s="7" t="s">
        <v>179</v>
      </c>
      <c r="H752" s="54">
        <v>1.0</v>
      </c>
      <c r="I752" s="54">
        <v>2378.0</v>
      </c>
      <c r="J752" s="55" t="s">
        <v>27</v>
      </c>
      <c r="K752" t="str">
        <f>if(and(B752&gt;='Desc Stats'!$C$56,B752&lt;='Desc Stats'!$C$57),"Affordable",if(AND(B752&gt;='Desc Stats'!$C$58,B752&lt;='Desc Stats'!$C$59),"Luxury","None"))</f>
        <v>None</v>
      </c>
    </row>
    <row r="753">
      <c r="A753" s="56" t="s">
        <v>131</v>
      </c>
      <c r="B753" s="54">
        <v>570000.0</v>
      </c>
      <c r="C753" s="7">
        <v>4.0</v>
      </c>
      <c r="D753" s="7">
        <v>3.0</v>
      </c>
      <c r="E753" s="7">
        <v>2.0</v>
      </c>
      <c r="F753" s="7" t="s">
        <v>181</v>
      </c>
      <c r="G753" s="7" t="s">
        <v>179</v>
      </c>
      <c r="H753" s="54">
        <v>1.0</v>
      </c>
      <c r="I753" s="54">
        <v>1170.0</v>
      </c>
      <c r="J753" s="55" t="s">
        <v>27</v>
      </c>
      <c r="K753" t="str">
        <f>if(and(B753&gt;='Desc Stats'!$C$56,B753&lt;='Desc Stats'!$C$57),"Affordable",if(AND(B753&gt;='Desc Stats'!$C$58,B753&lt;='Desc Stats'!$C$59),"Luxury","None"))</f>
        <v>None</v>
      </c>
    </row>
    <row r="754">
      <c r="A754" s="56" t="s">
        <v>131</v>
      </c>
      <c r="B754" s="54">
        <v>570000.0</v>
      </c>
      <c r="C754" s="7">
        <v>4.0</v>
      </c>
      <c r="D754" s="7">
        <v>2.0</v>
      </c>
      <c r="E754" s="7">
        <v>2.0</v>
      </c>
      <c r="F754" s="7" t="s">
        <v>36</v>
      </c>
      <c r="G754" s="7" t="s">
        <v>172</v>
      </c>
      <c r="H754" s="54">
        <v>2.0</v>
      </c>
      <c r="I754" s="54">
        <v>1162.0</v>
      </c>
      <c r="J754" s="55" t="s">
        <v>175</v>
      </c>
      <c r="K754" t="str">
        <f>if(and(B754&gt;='Desc Stats'!$C$56,B754&lt;='Desc Stats'!$C$57),"Affordable",if(AND(B754&gt;='Desc Stats'!$C$58,B754&lt;='Desc Stats'!$C$59),"Luxury","None"))</f>
        <v>None</v>
      </c>
    </row>
    <row r="755">
      <c r="A755" s="56" t="s">
        <v>152</v>
      </c>
      <c r="B755" s="54">
        <v>570000.0</v>
      </c>
      <c r="C755" s="7">
        <v>3.0</v>
      </c>
      <c r="D755" s="7">
        <v>2.0</v>
      </c>
      <c r="E755" s="7">
        <v>2.0</v>
      </c>
      <c r="F755" s="7" t="s">
        <v>24</v>
      </c>
      <c r="G755" s="7" t="s">
        <v>179</v>
      </c>
      <c r="H755" s="54">
        <v>1.0</v>
      </c>
      <c r="I755" s="54">
        <v>1200.0</v>
      </c>
      <c r="J755" s="55" t="s">
        <v>27</v>
      </c>
      <c r="K755" t="str">
        <f>if(and(B755&gt;='Desc Stats'!$C$56,B755&lt;='Desc Stats'!$C$57),"Affordable",if(AND(B755&gt;='Desc Stats'!$C$58,B755&lt;='Desc Stats'!$C$59),"Luxury","None"))</f>
        <v>None</v>
      </c>
    </row>
    <row r="756">
      <c r="A756" s="56" t="s">
        <v>154</v>
      </c>
      <c r="B756" s="54">
        <v>570000.0</v>
      </c>
      <c r="C756" s="7">
        <v>3.0</v>
      </c>
      <c r="D756" s="7">
        <v>2.0</v>
      </c>
      <c r="E756" s="7">
        <v>2.0</v>
      </c>
      <c r="F756" s="7" t="s">
        <v>24</v>
      </c>
      <c r="G756" s="7" t="s">
        <v>172</v>
      </c>
      <c r="H756" s="54">
        <v>2.0</v>
      </c>
      <c r="I756" s="54">
        <v>1019.0</v>
      </c>
      <c r="J756" s="55" t="s">
        <v>175</v>
      </c>
      <c r="K756" t="str">
        <f>if(and(B756&gt;='Desc Stats'!$C$56,B756&lt;='Desc Stats'!$C$57),"Affordable",if(AND(B756&gt;='Desc Stats'!$C$58,B756&lt;='Desc Stats'!$C$59),"Luxury","None"))</f>
        <v>None</v>
      </c>
    </row>
    <row r="757">
      <c r="A757" s="56" t="s">
        <v>158</v>
      </c>
      <c r="B757" s="54">
        <v>570000.0</v>
      </c>
      <c r="C757" s="7">
        <v>3.0</v>
      </c>
      <c r="D757" s="7">
        <v>2.0</v>
      </c>
      <c r="E757" s="7">
        <v>1.0</v>
      </c>
      <c r="F757" s="7" t="s">
        <v>24</v>
      </c>
      <c r="G757" s="7" t="s">
        <v>172</v>
      </c>
      <c r="H757" s="54">
        <v>2.0</v>
      </c>
      <c r="I757" s="54">
        <v>1044.0</v>
      </c>
      <c r="J757" s="55" t="s">
        <v>27</v>
      </c>
      <c r="K757" t="str">
        <f>if(and(B757&gt;='Desc Stats'!$C$56,B757&lt;='Desc Stats'!$C$57),"Affordable",if(AND(B757&gt;='Desc Stats'!$C$58,B757&lt;='Desc Stats'!$C$59),"Luxury","None"))</f>
        <v>None</v>
      </c>
    </row>
    <row r="758">
      <c r="A758" s="56" t="s">
        <v>132</v>
      </c>
      <c r="B758" s="54">
        <v>573000.0</v>
      </c>
      <c r="C758" s="7">
        <v>1.0</v>
      </c>
      <c r="D758" s="7">
        <v>2.0</v>
      </c>
      <c r="E758" s="7">
        <v>1.0</v>
      </c>
      <c r="F758" s="7" t="s">
        <v>36</v>
      </c>
      <c r="G758" s="7" t="s">
        <v>172</v>
      </c>
      <c r="H758" s="54">
        <v>2.0</v>
      </c>
      <c r="I758" s="54">
        <v>550.0</v>
      </c>
      <c r="J758" s="55" t="s">
        <v>27</v>
      </c>
      <c r="K758" t="str">
        <f>if(and(B758&gt;='Desc Stats'!$C$56,B758&lt;='Desc Stats'!$C$57),"Affordable",if(AND(B758&gt;='Desc Stats'!$C$58,B758&lt;='Desc Stats'!$C$59),"Luxury","None"))</f>
        <v>None</v>
      </c>
    </row>
    <row r="759">
      <c r="A759" s="56" t="s">
        <v>158</v>
      </c>
      <c r="B759" s="54">
        <v>575000.0</v>
      </c>
      <c r="C759" s="7">
        <v>3.0</v>
      </c>
      <c r="D759" s="7">
        <v>2.0</v>
      </c>
      <c r="E759" s="7">
        <v>2.0</v>
      </c>
      <c r="F759" s="7" t="s">
        <v>24</v>
      </c>
      <c r="G759" s="7" t="s">
        <v>172</v>
      </c>
      <c r="H759" s="54">
        <v>2.0</v>
      </c>
      <c r="I759" s="54">
        <v>1044.0</v>
      </c>
      <c r="J759" s="55" t="s">
        <v>25</v>
      </c>
      <c r="K759" t="str">
        <f>if(and(B759&gt;='Desc Stats'!$C$56,B759&lt;='Desc Stats'!$C$57),"Affordable",if(AND(B759&gt;='Desc Stats'!$C$58,B759&lt;='Desc Stats'!$C$59),"Luxury","None"))</f>
        <v>None</v>
      </c>
    </row>
    <row r="760">
      <c r="A760" s="56" t="s">
        <v>158</v>
      </c>
      <c r="B760" s="54">
        <v>577000.0</v>
      </c>
      <c r="C760" s="7">
        <v>3.0</v>
      </c>
      <c r="D760" s="7">
        <v>2.0</v>
      </c>
      <c r="E760" s="7">
        <v>2.0</v>
      </c>
      <c r="F760" s="7" t="s">
        <v>24</v>
      </c>
      <c r="G760" s="7" t="s">
        <v>172</v>
      </c>
      <c r="H760" s="54">
        <v>2.0</v>
      </c>
      <c r="I760" s="54">
        <v>1127.0</v>
      </c>
      <c r="J760" s="55" t="s">
        <v>25</v>
      </c>
      <c r="K760" t="str">
        <f>if(and(B760&gt;='Desc Stats'!$C$56,B760&lt;='Desc Stats'!$C$57),"Affordable",if(AND(B760&gt;='Desc Stats'!$C$58,B760&lt;='Desc Stats'!$C$59),"Luxury","None"))</f>
        <v>None</v>
      </c>
    </row>
    <row r="761">
      <c r="A761" s="56" t="s">
        <v>23</v>
      </c>
      <c r="B761" s="54">
        <v>578000.0</v>
      </c>
      <c r="C761" s="7">
        <v>2.0</v>
      </c>
      <c r="D761" s="7">
        <v>2.0</v>
      </c>
      <c r="E761" s="7">
        <v>1.0</v>
      </c>
      <c r="F761" s="7" t="s">
        <v>24</v>
      </c>
      <c r="G761" s="7" t="s">
        <v>172</v>
      </c>
      <c r="H761" s="54">
        <v>2.0</v>
      </c>
      <c r="I761" s="54">
        <v>930.0</v>
      </c>
      <c r="J761" s="55" t="s">
        <v>27</v>
      </c>
      <c r="K761" t="str">
        <f>if(and(B761&gt;='Desc Stats'!$C$56,B761&lt;='Desc Stats'!$C$57),"Affordable",if(AND(B761&gt;='Desc Stats'!$C$58,B761&lt;='Desc Stats'!$C$59),"Luxury","None"))</f>
        <v>None</v>
      </c>
    </row>
    <row r="762">
      <c r="A762" s="56" t="s">
        <v>125</v>
      </c>
      <c r="B762" s="54">
        <v>579000.0</v>
      </c>
      <c r="C762" s="7">
        <v>3.0</v>
      </c>
      <c r="D762" s="7">
        <v>2.0</v>
      </c>
      <c r="E762" s="7">
        <v>1.0</v>
      </c>
      <c r="F762" s="7" t="s">
        <v>36</v>
      </c>
      <c r="G762" s="7" t="s">
        <v>172</v>
      </c>
      <c r="H762" s="54">
        <v>2.0</v>
      </c>
      <c r="I762" s="54">
        <v>1143.0</v>
      </c>
      <c r="J762" s="55" t="s">
        <v>25</v>
      </c>
      <c r="K762" t="str">
        <f>if(and(B762&gt;='Desc Stats'!$C$56,B762&lt;='Desc Stats'!$C$57),"Affordable",if(AND(B762&gt;='Desc Stats'!$C$58,B762&lt;='Desc Stats'!$C$59),"Luxury","None"))</f>
        <v>None</v>
      </c>
    </row>
    <row r="763">
      <c r="A763" s="56" t="s">
        <v>26</v>
      </c>
      <c r="B763" s="54">
        <v>579999.0</v>
      </c>
      <c r="C763" s="7">
        <v>3.0</v>
      </c>
      <c r="D763" s="7">
        <v>2.0</v>
      </c>
      <c r="E763" s="7">
        <v>2.0</v>
      </c>
      <c r="F763" s="7" t="s">
        <v>24</v>
      </c>
      <c r="G763" s="7" t="s">
        <v>172</v>
      </c>
      <c r="H763" s="54">
        <v>2.0</v>
      </c>
      <c r="I763" s="54">
        <v>1070.0</v>
      </c>
      <c r="J763" s="55" t="s">
        <v>27</v>
      </c>
      <c r="K763" t="str">
        <f>if(and(B763&gt;='Desc Stats'!$C$56,B763&lt;='Desc Stats'!$C$57),"Affordable",if(AND(B763&gt;='Desc Stats'!$C$58,B763&lt;='Desc Stats'!$C$59),"Luxury","None"))</f>
        <v>None</v>
      </c>
    </row>
    <row r="764">
      <c r="A764" s="56" t="s">
        <v>121</v>
      </c>
      <c r="B764" s="54">
        <v>580000.0</v>
      </c>
      <c r="C764" s="7">
        <v>2.0</v>
      </c>
      <c r="D764" s="7">
        <v>1.0</v>
      </c>
      <c r="E764" s="7">
        <v>1.0</v>
      </c>
      <c r="F764" s="7" t="s">
        <v>36</v>
      </c>
      <c r="G764" s="7" t="s">
        <v>172</v>
      </c>
      <c r="H764" s="54">
        <v>2.0</v>
      </c>
      <c r="I764" s="54">
        <v>925.0</v>
      </c>
      <c r="J764" s="55" t="s">
        <v>25</v>
      </c>
      <c r="K764" t="str">
        <f>if(and(B764&gt;='Desc Stats'!$C$56,B764&lt;='Desc Stats'!$C$57),"Affordable",if(AND(B764&gt;='Desc Stats'!$C$58,B764&lt;='Desc Stats'!$C$59),"Luxury","None"))</f>
        <v>None</v>
      </c>
    </row>
    <row r="765">
      <c r="A765" s="56" t="s">
        <v>126</v>
      </c>
      <c r="B765" s="54">
        <v>580000.0</v>
      </c>
      <c r="C765" s="7">
        <v>1.0</v>
      </c>
      <c r="D765" s="7">
        <v>1.0</v>
      </c>
      <c r="E765" s="7">
        <v>2.0</v>
      </c>
      <c r="F765" s="7" t="s">
        <v>36</v>
      </c>
      <c r="G765" s="7" t="s">
        <v>172</v>
      </c>
      <c r="H765" s="54">
        <v>2.0</v>
      </c>
      <c r="I765" s="54">
        <v>638.0</v>
      </c>
      <c r="J765" s="55" t="s">
        <v>25</v>
      </c>
      <c r="K765" t="str">
        <f>if(and(B765&gt;='Desc Stats'!$C$56,B765&lt;='Desc Stats'!$C$57),"Affordable",if(AND(B765&gt;='Desc Stats'!$C$58,B765&lt;='Desc Stats'!$C$59),"Luxury","None"))</f>
        <v>None</v>
      </c>
    </row>
    <row r="766">
      <c r="A766" s="56" t="s">
        <v>128</v>
      </c>
      <c r="B766" s="54">
        <v>580000.0</v>
      </c>
      <c r="C766" s="7">
        <v>2.0</v>
      </c>
      <c r="D766" s="7">
        <v>2.0</v>
      </c>
      <c r="E766" s="7">
        <v>2.0</v>
      </c>
      <c r="F766" s="7" t="s">
        <v>36</v>
      </c>
      <c r="G766" s="7" t="s">
        <v>172</v>
      </c>
      <c r="H766" s="54">
        <v>2.0</v>
      </c>
      <c r="I766" s="54">
        <v>861.0</v>
      </c>
      <c r="J766" t="s">
        <v>25</v>
      </c>
      <c r="K766" t="str">
        <f>if(and(B766&gt;='Desc Stats'!$C$56,B766&lt;='Desc Stats'!$C$57),"Affordable",if(AND(B766&gt;='Desc Stats'!$C$58,B766&lt;='Desc Stats'!$C$59),"Luxury","None"))</f>
        <v>None</v>
      </c>
    </row>
    <row r="767">
      <c r="A767" s="56" t="s">
        <v>128</v>
      </c>
      <c r="B767" s="54">
        <v>580000.0</v>
      </c>
      <c r="C767" s="7">
        <v>2.0</v>
      </c>
      <c r="D767" s="7">
        <v>2.0</v>
      </c>
      <c r="E767" s="7">
        <v>2.0</v>
      </c>
      <c r="F767" s="7" t="s">
        <v>36</v>
      </c>
      <c r="G767" s="7" t="s">
        <v>172</v>
      </c>
      <c r="H767" s="54">
        <v>2.0</v>
      </c>
      <c r="I767" s="54">
        <v>861.0</v>
      </c>
      <c r="J767" s="55" t="s">
        <v>27</v>
      </c>
      <c r="K767" t="str">
        <f>if(and(B767&gt;='Desc Stats'!$C$56,B767&lt;='Desc Stats'!$C$57),"Affordable",if(AND(B767&gt;='Desc Stats'!$C$58,B767&lt;='Desc Stats'!$C$59),"Luxury","None"))</f>
        <v>None</v>
      </c>
    </row>
    <row r="768">
      <c r="A768" s="56" t="s">
        <v>132</v>
      </c>
      <c r="B768" s="54">
        <v>580000.0</v>
      </c>
      <c r="C768" s="7">
        <v>2.0</v>
      </c>
      <c r="D768" s="7">
        <v>2.0</v>
      </c>
      <c r="E768" s="7">
        <v>1.0</v>
      </c>
      <c r="F768" s="7" t="s">
        <v>36</v>
      </c>
      <c r="G768" s="7" t="s">
        <v>172</v>
      </c>
      <c r="H768" s="54">
        <v>2.0</v>
      </c>
      <c r="I768" s="54">
        <v>535.0</v>
      </c>
      <c r="J768" s="55" t="s">
        <v>27</v>
      </c>
      <c r="K768" t="str">
        <f>if(and(B768&gt;='Desc Stats'!$C$56,B768&lt;='Desc Stats'!$C$57),"Affordable",if(AND(B768&gt;='Desc Stats'!$C$58,B768&lt;='Desc Stats'!$C$59),"Luxury","None"))</f>
        <v>None</v>
      </c>
    </row>
    <row r="769">
      <c r="A769" s="56" t="s">
        <v>26</v>
      </c>
      <c r="B769" s="54">
        <v>580000.0</v>
      </c>
      <c r="C769" s="7">
        <v>3.0</v>
      </c>
      <c r="D769" s="7">
        <v>2.0</v>
      </c>
      <c r="E769" s="7">
        <v>4.0</v>
      </c>
      <c r="F769" s="7" t="s">
        <v>24</v>
      </c>
      <c r="G769" s="7" t="s">
        <v>172</v>
      </c>
      <c r="H769" s="54">
        <v>2.0</v>
      </c>
      <c r="I769" s="54">
        <v>1073.0</v>
      </c>
      <c r="J769" s="55" t="s">
        <v>27</v>
      </c>
      <c r="K769" t="str">
        <f>if(and(B769&gt;='Desc Stats'!$C$56,B769&lt;='Desc Stats'!$C$57),"Affordable",if(AND(B769&gt;='Desc Stats'!$C$58,B769&lt;='Desc Stats'!$C$59),"Luxury","None"))</f>
        <v>None</v>
      </c>
    </row>
    <row r="770">
      <c r="A770" s="56" t="s">
        <v>26</v>
      </c>
      <c r="B770" s="54">
        <v>580000.0</v>
      </c>
      <c r="C770" s="7">
        <v>3.0</v>
      </c>
      <c r="D770" s="7">
        <v>2.0</v>
      </c>
      <c r="E770" s="7">
        <v>2.0</v>
      </c>
      <c r="F770" s="7" t="s">
        <v>24</v>
      </c>
      <c r="G770" s="7" t="s">
        <v>172</v>
      </c>
      <c r="H770" s="54">
        <v>2.0</v>
      </c>
      <c r="I770" s="54">
        <v>1100.0</v>
      </c>
      <c r="J770" s="55" t="s">
        <v>175</v>
      </c>
      <c r="K770" t="str">
        <f>if(and(B770&gt;='Desc Stats'!$C$56,B770&lt;='Desc Stats'!$C$57),"Affordable",if(AND(B770&gt;='Desc Stats'!$C$58,B770&lt;='Desc Stats'!$C$59),"Luxury","None"))</f>
        <v>None</v>
      </c>
    </row>
    <row r="771">
      <c r="A771" s="56" t="s">
        <v>125</v>
      </c>
      <c r="B771" s="54">
        <v>580000.0</v>
      </c>
      <c r="C771" s="7">
        <v>3.0</v>
      </c>
      <c r="D771" s="7">
        <v>2.0</v>
      </c>
      <c r="E771" s="7">
        <v>3.0</v>
      </c>
      <c r="F771" s="7" t="s">
        <v>36</v>
      </c>
      <c r="G771" s="7" t="s">
        <v>172</v>
      </c>
      <c r="H771" s="54">
        <v>2.0</v>
      </c>
      <c r="I771" s="54">
        <v>920.0</v>
      </c>
      <c r="J771" s="55" t="s">
        <v>25</v>
      </c>
      <c r="K771" t="str">
        <f>if(and(B771&gt;='Desc Stats'!$C$56,B771&lt;='Desc Stats'!$C$57),"Affordable",if(AND(B771&gt;='Desc Stats'!$C$58,B771&lt;='Desc Stats'!$C$59),"Luxury","None"))</f>
        <v>None</v>
      </c>
    </row>
    <row r="772">
      <c r="A772" s="56" t="s">
        <v>125</v>
      </c>
      <c r="B772" s="54">
        <v>580000.0</v>
      </c>
      <c r="C772" s="7">
        <v>3.0</v>
      </c>
      <c r="D772" s="7">
        <v>3.0</v>
      </c>
      <c r="E772" s="7">
        <v>2.0</v>
      </c>
      <c r="F772" s="7" t="s">
        <v>181</v>
      </c>
      <c r="G772" s="7" t="s">
        <v>172</v>
      </c>
      <c r="H772" s="54">
        <v>2.0</v>
      </c>
      <c r="I772" s="54">
        <v>1170.0</v>
      </c>
      <c r="J772" s="55" t="s">
        <v>27</v>
      </c>
      <c r="K772" t="str">
        <f>if(and(B772&gt;='Desc Stats'!$C$56,B772&lt;='Desc Stats'!$C$57),"Affordable",if(AND(B772&gt;='Desc Stats'!$C$58,B772&lt;='Desc Stats'!$C$59),"Luxury","None"))</f>
        <v>None</v>
      </c>
    </row>
    <row r="773">
      <c r="A773" s="56" t="s">
        <v>125</v>
      </c>
      <c r="B773" s="54">
        <v>580000.0</v>
      </c>
      <c r="C773" s="7">
        <v>4.0</v>
      </c>
      <c r="D773" s="7">
        <v>2.0</v>
      </c>
      <c r="E773" s="7">
        <v>2.0</v>
      </c>
      <c r="F773" s="7" t="s">
        <v>185</v>
      </c>
      <c r="G773" s="7" t="s">
        <v>179</v>
      </c>
      <c r="H773" s="54">
        <v>1.0</v>
      </c>
      <c r="I773" s="54">
        <v>1500.0</v>
      </c>
      <c r="J773" s="55" t="s">
        <v>27</v>
      </c>
      <c r="K773" t="str">
        <f>if(and(B773&gt;='Desc Stats'!$C$56,B773&lt;='Desc Stats'!$C$57),"Affordable",if(AND(B773&gt;='Desc Stats'!$C$58,B773&lt;='Desc Stats'!$C$59),"Luxury","None"))</f>
        <v>None</v>
      </c>
    </row>
    <row r="774">
      <c r="A774" s="56" t="s">
        <v>127</v>
      </c>
      <c r="B774" s="54">
        <v>580000.0</v>
      </c>
      <c r="C774" s="7">
        <v>3.0</v>
      </c>
      <c r="D774" s="7">
        <v>2.0</v>
      </c>
      <c r="E774" s="7">
        <v>1.0</v>
      </c>
      <c r="F774" s="7" t="s">
        <v>36</v>
      </c>
      <c r="G774" s="7" t="s">
        <v>172</v>
      </c>
      <c r="H774" s="54">
        <v>2.0</v>
      </c>
      <c r="I774" s="54">
        <v>872.0</v>
      </c>
      <c r="J774" s="55" t="s">
        <v>175</v>
      </c>
      <c r="K774" t="str">
        <f>if(and(B774&gt;='Desc Stats'!$C$56,B774&lt;='Desc Stats'!$C$57),"Affordable",if(AND(B774&gt;='Desc Stats'!$C$58,B774&lt;='Desc Stats'!$C$59),"Luxury","None"))</f>
        <v>None</v>
      </c>
    </row>
    <row r="775">
      <c r="A775" s="56" t="s">
        <v>133</v>
      </c>
      <c r="B775" s="54">
        <v>580000.0</v>
      </c>
      <c r="C775" s="7">
        <v>4.0</v>
      </c>
      <c r="D775" s="7">
        <v>4.0</v>
      </c>
      <c r="E775" s="7">
        <v>2.0</v>
      </c>
      <c r="F775" s="7" t="s">
        <v>24</v>
      </c>
      <c r="G775" s="7" t="s">
        <v>172</v>
      </c>
      <c r="H775" s="54">
        <v>2.0</v>
      </c>
      <c r="I775" s="54">
        <v>1268.0</v>
      </c>
      <c r="J775" s="55" t="s">
        <v>27</v>
      </c>
      <c r="K775" t="str">
        <f>if(and(B775&gt;='Desc Stats'!$C$56,B775&lt;='Desc Stats'!$C$57),"Affordable",if(AND(B775&gt;='Desc Stats'!$C$58,B775&lt;='Desc Stats'!$C$59),"Luxury","None"))</f>
        <v>None</v>
      </c>
    </row>
    <row r="776">
      <c r="A776" s="56" t="s">
        <v>133</v>
      </c>
      <c r="B776" s="54">
        <v>580000.0</v>
      </c>
      <c r="C776" s="7">
        <v>2.0</v>
      </c>
      <c r="D776" s="7">
        <v>2.0</v>
      </c>
      <c r="E776" s="7">
        <v>1.0</v>
      </c>
      <c r="F776" s="7" t="s">
        <v>36</v>
      </c>
      <c r="G776" s="7" t="s">
        <v>172</v>
      </c>
      <c r="H776" s="54">
        <v>2.0</v>
      </c>
      <c r="I776" s="54">
        <v>852.0</v>
      </c>
      <c r="J776" s="55" t="s">
        <v>175</v>
      </c>
      <c r="K776" t="str">
        <f>if(and(B776&gt;='Desc Stats'!$C$56,B776&lt;='Desc Stats'!$C$57),"Affordable",if(AND(B776&gt;='Desc Stats'!$C$58,B776&lt;='Desc Stats'!$C$59),"Luxury","None"))</f>
        <v>None</v>
      </c>
    </row>
    <row r="777">
      <c r="A777" s="56" t="s">
        <v>142</v>
      </c>
      <c r="B777" s="54">
        <v>580000.0</v>
      </c>
      <c r="C777" s="7">
        <v>3.0</v>
      </c>
      <c r="D777" s="7">
        <v>2.0</v>
      </c>
      <c r="E777" s="7">
        <v>2.0</v>
      </c>
      <c r="F777" s="7" t="s">
        <v>24</v>
      </c>
      <c r="G777" s="7" t="s">
        <v>172</v>
      </c>
      <c r="H777" s="54">
        <v>2.0</v>
      </c>
      <c r="I777" s="54">
        <v>1590.0</v>
      </c>
      <c r="J777" s="55" t="s">
        <v>27</v>
      </c>
      <c r="K777" t="str">
        <f>if(and(B777&gt;='Desc Stats'!$C$56,B777&lt;='Desc Stats'!$C$57),"Affordable",if(AND(B777&gt;='Desc Stats'!$C$58,B777&lt;='Desc Stats'!$C$59),"Luxury","None"))</f>
        <v>None</v>
      </c>
    </row>
    <row r="778">
      <c r="A778" s="56" t="s">
        <v>142</v>
      </c>
      <c r="B778" s="54">
        <v>580000.0</v>
      </c>
      <c r="C778" s="7">
        <v>3.0</v>
      </c>
      <c r="D778" s="7">
        <v>2.0</v>
      </c>
      <c r="E778" s="7">
        <v>2.0</v>
      </c>
      <c r="F778" s="7" t="s">
        <v>24</v>
      </c>
      <c r="G778" s="7" t="s">
        <v>172</v>
      </c>
      <c r="H778" s="54">
        <v>2.0</v>
      </c>
      <c r="I778" s="54">
        <v>1295.0</v>
      </c>
      <c r="J778" s="55" t="s">
        <v>25</v>
      </c>
      <c r="K778" t="str">
        <f>if(and(B778&gt;='Desc Stats'!$C$56,B778&lt;='Desc Stats'!$C$57),"Affordable",if(AND(B778&gt;='Desc Stats'!$C$58,B778&lt;='Desc Stats'!$C$59),"Luxury","None"))</f>
        <v>None</v>
      </c>
    </row>
    <row r="779">
      <c r="A779" s="56" t="s">
        <v>142</v>
      </c>
      <c r="B779" s="54">
        <v>580000.0</v>
      </c>
      <c r="C779" s="7">
        <v>4.0</v>
      </c>
      <c r="D779" s="7">
        <v>2.0</v>
      </c>
      <c r="E779" s="7">
        <v>1.0</v>
      </c>
      <c r="F779" s="7" t="s">
        <v>24</v>
      </c>
      <c r="G779" s="7" t="s">
        <v>172</v>
      </c>
      <c r="H779" s="54">
        <v>2.0</v>
      </c>
      <c r="I779" s="54">
        <v>1400.0</v>
      </c>
      <c r="J779" s="55" t="s">
        <v>27</v>
      </c>
      <c r="K779" t="str">
        <f>if(and(B779&gt;='Desc Stats'!$C$56,B779&lt;='Desc Stats'!$C$57),"Affordable",if(AND(B779&gt;='Desc Stats'!$C$58,B779&lt;='Desc Stats'!$C$59),"Luxury","None"))</f>
        <v>None</v>
      </c>
    </row>
    <row r="780">
      <c r="A780" s="56" t="s">
        <v>131</v>
      </c>
      <c r="B780" s="54">
        <v>580000.0</v>
      </c>
      <c r="C780" s="7">
        <v>4.0</v>
      </c>
      <c r="D780" s="7">
        <v>2.0</v>
      </c>
      <c r="E780" s="7">
        <v>2.0</v>
      </c>
      <c r="F780" s="7" t="s">
        <v>36</v>
      </c>
      <c r="G780" s="7" t="s">
        <v>179</v>
      </c>
      <c r="H780" s="54">
        <v>1.0</v>
      </c>
      <c r="I780" s="54">
        <v>1162.0</v>
      </c>
      <c r="J780" s="55" t="s">
        <v>27</v>
      </c>
      <c r="K780" t="str">
        <f>if(and(B780&gt;='Desc Stats'!$C$56,B780&lt;='Desc Stats'!$C$57),"Affordable",if(AND(B780&gt;='Desc Stats'!$C$58,B780&lt;='Desc Stats'!$C$59),"Luxury","None"))</f>
        <v>None</v>
      </c>
    </row>
    <row r="781">
      <c r="A781" s="56" t="s">
        <v>131</v>
      </c>
      <c r="B781" s="54">
        <v>580000.0</v>
      </c>
      <c r="C781" s="7">
        <v>3.0</v>
      </c>
      <c r="D781" s="7">
        <v>2.0</v>
      </c>
      <c r="E781" s="7">
        <v>2.0</v>
      </c>
      <c r="F781" s="7" t="s">
        <v>183</v>
      </c>
      <c r="G781" s="7" t="s">
        <v>179</v>
      </c>
      <c r="H781" s="54">
        <v>1.0</v>
      </c>
      <c r="I781" s="54">
        <v>1430.0</v>
      </c>
      <c r="J781" s="55" t="s">
        <v>175</v>
      </c>
      <c r="K781" t="str">
        <f>if(and(B781&gt;='Desc Stats'!$C$56,B781&lt;='Desc Stats'!$C$57),"Affordable",if(AND(B781&gt;='Desc Stats'!$C$58,B781&lt;='Desc Stats'!$C$59),"Luxury","None"))</f>
        <v>None</v>
      </c>
    </row>
    <row r="782">
      <c r="A782" s="56" t="s">
        <v>131</v>
      </c>
      <c r="B782" s="54">
        <v>580000.0</v>
      </c>
      <c r="C782" s="7">
        <v>3.0</v>
      </c>
      <c r="D782" s="7">
        <v>2.0</v>
      </c>
      <c r="E782" s="7">
        <v>1.0</v>
      </c>
      <c r="F782" s="7" t="s">
        <v>183</v>
      </c>
      <c r="G782" s="7" t="s">
        <v>179</v>
      </c>
      <c r="H782" s="54">
        <v>1.0</v>
      </c>
      <c r="I782" s="54">
        <v>1430.0</v>
      </c>
      <c r="J782" s="55" t="s">
        <v>27</v>
      </c>
      <c r="K782" t="str">
        <f>if(and(B782&gt;='Desc Stats'!$C$56,B782&lt;='Desc Stats'!$C$57),"Affordable",if(AND(B782&gt;='Desc Stats'!$C$58,B782&lt;='Desc Stats'!$C$59),"Luxury","None"))</f>
        <v>None</v>
      </c>
    </row>
    <row r="783">
      <c r="A783" s="56" t="s">
        <v>23</v>
      </c>
      <c r="B783" s="54">
        <v>580000.0</v>
      </c>
      <c r="C783" s="7">
        <v>1.0</v>
      </c>
      <c r="D783" s="7">
        <v>1.0</v>
      </c>
      <c r="E783" s="7">
        <v>8.0</v>
      </c>
      <c r="F783" s="7" t="s">
        <v>36</v>
      </c>
      <c r="G783" s="7" t="s">
        <v>172</v>
      </c>
      <c r="H783" s="54">
        <v>2.0</v>
      </c>
      <c r="I783" s="54">
        <v>462.0</v>
      </c>
      <c r="J783" t="s">
        <v>25</v>
      </c>
      <c r="K783" t="str">
        <f>if(and(B783&gt;='Desc Stats'!$C$56,B783&lt;='Desc Stats'!$C$57),"Affordable",if(AND(B783&gt;='Desc Stats'!$C$58,B783&lt;='Desc Stats'!$C$59),"Luxury","None"))</f>
        <v>None</v>
      </c>
    </row>
    <row r="784">
      <c r="A784" s="56" t="s">
        <v>23</v>
      </c>
      <c r="B784" s="54">
        <v>580000.0</v>
      </c>
      <c r="C784" s="7">
        <v>3.0</v>
      </c>
      <c r="D784" s="7">
        <v>2.0</v>
      </c>
      <c r="E784" s="7">
        <v>2.0</v>
      </c>
      <c r="F784" s="7" t="s">
        <v>24</v>
      </c>
      <c r="G784" s="7" t="s">
        <v>172</v>
      </c>
      <c r="H784" s="54">
        <v>2.0</v>
      </c>
      <c r="I784" s="54">
        <v>940.0</v>
      </c>
      <c r="J784" s="55" t="s">
        <v>175</v>
      </c>
      <c r="K784" t="str">
        <f>if(and(B784&gt;='Desc Stats'!$C$56,B784&lt;='Desc Stats'!$C$57),"Affordable",if(AND(B784&gt;='Desc Stats'!$C$58,B784&lt;='Desc Stats'!$C$59),"Luxury","None"))</f>
        <v>None</v>
      </c>
    </row>
    <row r="785">
      <c r="A785" s="56" t="s">
        <v>23</v>
      </c>
      <c r="B785" s="54">
        <v>580000.0</v>
      </c>
      <c r="C785" s="7">
        <v>2.0</v>
      </c>
      <c r="D785" s="7">
        <v>1.0</v>
      </c>
      <c r="E785" s="7">
        <v>2.0</v>
      </c>
      <c r="F785" s="7" t="s">
        <v>36</v>
      </c>
      <c r="G785" s="7" t="s">
        <v>172</v>
      </c>
      <c r="H785" s="54">
        <v>2.0</v>
      </c>
      <c r="I785" s="54">
        <v>595.0</v>
      </c>
      <c r="J785" s="55" t="s">
        <v>27</v>
      </c>
      <c r="K785" t="str">
        <f>if(and(B785&gt;='Desc Stats'!$C$56,B785&lt;='Desc Stats'!$C$57),"Affordable",if(AND(B785&gt;='Desc Stats'!$C$58,B785&lt;='Desc Stats'!$C$59),"Luxury","None"))</f>
        <v>None</v>
      </c>
    </row>
    <row r="786">
      <c r="A786" s="56" t="s">
        <v>23</v>
      </c>
      <c r="B786" s="54">
        <v>580000.0</v>
      </c>
      <c r="C786" s="7">
        <v>1.0</v>
      </c>
      <c r="D786" s="7">
        <v>1.0</v>
      </c>
      <c r="E786" s="7">
        <v>2.0</v>
      </c>
      <c r="F786" s="7" t="s">
        <v>36</v>
      </c>
      <c r="G786" s="7" t="s">
        <v>172</v>
      </c>
      <c r="H786" s="54">
        <v>2.0</v>
      </c>
      <c r="I786" s="54">
        <v>462.0</v>
      </c>
      <c r="J786" t="s">
        <v>25</v>
      </c>
      <c r="K786" t="str">
        <f>if(and(B786&gt;='Desc Stats'!$C$56,B786&lt;='Desc Stats'!$C$57),"Affordable",if(AND(B786&gt;='Desc Stats'!$C$58,B786&lt;='Desc Stats'!$C$59),"Luxury","None"))</f>
        <v>None</v>
      </c>
    </row>
    <row r="787">
      <c r="A787" s="56" t="s">
        <v>129</v>
      </c>
      <c r="B787" s="54">
        <v>580000.0</v>
      </c>
      <c r="C787" s="7">
        <v>3.0</v>
      </c>
      <c r="D787" s="7">
        <v>2.0</v>
      </c>
      <c r="E787" s="7">
        <v>2.0</v>
      </c>
      <c r="F787" s="7" t="s">
        <v>36</v>
      </c>
      <c r="G787" s="7" t="s">
        <v>172</v>
      </c>
      <c r="H787" s="54">
        <v>2.0</v>
      </c>
      <c r="I787" s="54">
        <v>948.0</v>
      </c>
      <c r="J787" s="55" t="s">
        <v>25</v>
      </c>
      <c r="K787" t="str">
        <f>if(and(B787&gt;='Desc Stats'!$C$56,B787&lt;='Desc Stats'!$C$57),"Affordable",if(AND(B787&gt;='Desc Stats'!$C$58,B787&lt;='Desc Stats'!$C$59),"Luxury","None"))</f>
        <v>None</v>
      </c>
    </row>
    <row r="788">
      <c r="A788" s="56" t="s">
        <v>156</v>
      </c>
      <c r="B788" s="54">
        <v>580000.0</v>
      </c>
      <c r="C788" s="7">
        <v>3.0</v>
      </c>
      <c r="D788" s="7">
        <v>3.0</v>
      </c>
      <c r="E788" s="7">
        <v>2.0</v>
      </c>
      <c r="F788" s="7" t="s">
        <v>36</v>
      </c>
      <c r="G788" s="7" t="s">
        <v>172</v>
      </c>
      <c r="H788" s="54">
        <v>2.0</v>
      </c>
      <c r="I788" s="54">
        <v>1280.0</v>
      </c>
      <c r="J788" s="55" t="s">
        <v>25</v>
      </c>
      <c r="K788" t="str">
        <f>if(and(B788&gt;='Desc Stats'!$C$56,B788&lt;='Desc Stats'!$C$57),"Affordable",if(AND(B788&gt;='Desc Stats'!$C$58,B788&lt;='Desc Stats'!$C$59),"Luxury","None"))</f>
        <v>None</v>
      </c>
    </row>
    <row r="789">
      <c r="A789" s="56" t="s">
        <v>156</v>
      </c>
      <c r="B789" s="54">
        <v>580000.0</v>
      </c>
      <c r="C789" s="7">
        <v>3.0</v>
      </c>
      <c r="D789" s="7">
        <v>2.0</v>
      </c>
      <c r="E789" s="7">
        <v>2.0</v>
      </c>
      <c r="F789" s="7" t="s">
        <v>24</v>
      </c>
      <c r="G789" s="7" t="s">
        <v>172</v>
      </c>
      <c r="H789" s="54">
        <v>2.0</v>
      </c>
      <c r="I789" s="54">
        <v>1098.0</v>
      </c>
      <c r="J789" s="55" t="s">
        <v>27</v>
      </c>
      <c r="K789" t="str">
        <f>if(and(B789&gt;='Desc Stats'!$C$56,B789&lt;='Desc Stats'!$C$57),"Affordable",if(AND(B789&gt;='Desc Stats'!$C$58,B789&lt;='Desc Stats'!$C$59),"Luxury","None"))</f>
        <v>None</v>
      </c>
    </row>
    <row r="790">
      <c r="A790" s="56" t="s">
        <v>156</v>
      </c>
      <c r="B790" s="54">
        <v>580000.0</v>
      </c>
      <c r="C790" s="7">
        <v>5.0</v>
      </c>
      <c r="D790" s="7">
        <v>2.0</v>
      </c>
      <c r="E790" s="7">
        <v>1.0</v>
      </c>
      <c r="F790" s="7" t="s">
        <v>24</v>
      </c>
      <c r="G790" s="7" t="s">
        <v>172</v>
      </c>
      <c r="H790" s="54">
        <v>2.0</v>
      </c>
      <c r="I790" s="54">
        <v>1550.0</v>
      </c>
      <c r="J790" s="55" t="s">
        <v>27</v>
      </c>
      <c r="K790" t="str">
        <f>if(and(B790&gt;='Desc Stats'!$C$56,B790&lt;='Desc Stats'!$C$57),"Affordable",if(AND(B790&gt;='Desc Stats'!$C$58,B790&lt;='Desc Stats'!$C$59),"Luxury","None"))</f>
        <v>None</v>
      </c>
    </row>
    <row r="791">
      <c r="A791" s="56" t="s">
        <v>160</v>
      </c>
      <c r="B791" s="54">
        <v>580000.0</v>
      </c>
      <c r="C791" s="7">
        <v>2.0</v>
      </c>
      <c r="D791" s="7">
        <v>2.0</v>
      </c>
      <c r="E791" s="7">
        <v>5.0</v>
      </c>
      <c r="F791" s="7" t="s">
        <v>24</v>
      </c>
      <c r="G791" s="7" t="s">
        <v>172</v>
      </c>
      <c r="H791" s="54">
        <v>2.0</v>
      </c>
      <c r="I791" s="54">
        <v>968.0</v>
      </c>
      <c r="J791" s="55" t="s">
        <v>25</v>
      </c>
      <c r="K791" t="str">
        <f>if(and(B791&gt;='Desc Stats'!$C$56,B791&lt;='Desc Stats'!$C$57),"Affordable",if(AND(B791&gt;='Desc Stats'!$C$58,B791&lt;='Desc Stats'!$C$59),"Luxury","None"))</f>
        <v>None</v>
      </c>
    </row>
    <row r="792">
      <c r="A792" s="56" t="s">
        <v>160</v>
      </c>
      <c r="B792" s="54">
        <v>580000.0</v>
      </c>
      <c r="C792" s="7">
        <v>2.0</v>
      </c>
      <c r="D792" s="7">
        <v>2.0</v>
      </c>
      <c r="E792" s="7">
        <v>3.0</v>
      </c>
      <c r="F792" s="7" t="s">
        <v>24</v>
      </c>
      <c r="G792" s="7" t="s">
        <v>172</v>
      </c>
      <c r="H792" s="54">
        <v>2.0</v>
      </c>
      <c r="I792" s="54">
        <v>1044.0</v>
      </c>
      <c r="J792" s="55" t="s">
        <v>27</v>
      </c>
      <c r="K792" t="str">
        <f>if(and(B792&gt;='Desc Stats'!$C$56,B792&lt;='Desc Stats'!$C$57),"Affordable",if(AND(B792&gt;='Desc Stats'!$C$58,B792&lt;='Desc Stats'!$C$59),"Luxury","None"))</f>
        <v>None</v>
      </c>
    </row>
    <row r="793">
      <c r="A793" s="56" t="s">
        <v>160</v>
      </c>
      <c r="B793" s="54">
        <v>580000.0</v>
      </c>
      <c r="C793" s="7">
        <v>2.0</v>
      </c>
      <c r="D793" s="7">
        <v>2.0</v>
      </c>
      <c r="E793" s="7">
        <v>2.0</v>
      </c>
      <c r="F793" s="7" t="s">
        <v>24</v>
      </c>
      <c r="G793" s="7" t="s">
        <v>172</v>
      </c>
      <c r="H793" s="54">
        <v>2.0</v>
      </c>
      <c r="I793" s="54">
        <v>968.0</v>
      </c>
      <c r="J793" s="55" t="s">
        <v>25</v>
      </c>
      <c r="K793" t="str">
        <f>if(and(B793&gt;='Desc Stats'!$C$56,B793&lt;='Desc Stats'!$C$57),"Affordable",if(AND(B793&gt;='Desc Stats'!$C$58,B793&lt;='Desc Stats'!$C$59),"Luxury","None"))</f>
        <v>None</v>
      </c>
    </row>
    <row r="794">
      <c r="A794" s="56" t="s">
        <v>164</v>
      </c>
      <c r="B794" s="54">
        <v>580000.0</v>
      </c>
      <c r="C794" s="7">
        <v>4.0</v>
      </c>
      <c r="D794" s="7">
        <v>2.0</v>
      </c>
      <c r="E794" s="7">
        <v>2.0</v>
      </c>
      <c r="F794" s="7" t="s">
        <v>171</v>
      </c>
      <c r="G794" s="7" t="s">
        <v>172</v>
      </c>
      <c r="H794" s="54">
        <v>2.0</v>
      </c>
      <c r="I794" s="54">
        <v>1900.0</v>
      </c>
      <c r="J794" s="55" t="s">
        <v>27</v>
      </c>
      <c r="K794" t="str">
        <f>if(and(B794&gt;='Desc Stats'!$C$56,B794&lt;='Desc Stats'!$C$57),"Affordable",if(AND(B794&gt;='Desc Stats'!$C$58,B794&lt;='Desc Stats'!$C$59),"Luxury","None"))</f>
        <v>None</v>
      </c>
    </row>
    <row r="795">
      <c r="A795" s="56" t="s">
        <v>121</v>
      </c>
      <c r="B795" s="54">
        <v>585000.0</v>
      </c>
      <c r="C795" s="7">
        <v>2.0</v>
      </c>
      <c r="D795" s="7">
        <v>2.0</v>
      </c>
      <c r="E795" s="7">
        <v>2.0</v>
      </c>
      <c r="F795" s="7" t="s">
        <v>36</v>
      </c>
      <c r="G795" s="7" t="s">
        <v>172</v>
      </c>
      <c r="H795" s="54">
        <v>2.0</v>
      </c>
      <c r="I795" s="54">
        <v>990.0</v>
      </c>
      <c r="J795" s="55" t="s">
        <v>27</v>
      </c>
      <c r="K795" t="str">
        <f>if(and(B795&gt;='Desc Stats'!$C$56,B795&lt;='Desc Stats'!$C$57),"Affordable",if(AND(B795&gt;='Desc Stats'!$C$58,B795&lt;='Desc Stats'!$C$59),"Luxury","None"))</f>
        <v>None</v>
      </c>
    </row>
    <row r="796">
      <c r="A796" s="56" t="s">
        <v>28</v>
      </c>
      <c r="B796" s="54">
        <v>585000.0</v>
      </c>
      <c r="C796" s="7">
        <v>1.0</v>
      </c>
      <c r="D796" s="7">
        <v>1.0</v>
      </c>
      <c r="E796" s="7">
        <v>2.0</v>
      </c>
      <c r="F796" s="7" t="s">
        <v>24</v>
      </c>
      <c r="G796" s="7" t="s">
        <v>172</v>
      </c>
      <c r="H796" s="54">
        <v>2.0</v>
      </c>
      <c r="I796" s="54">
        <v>750.0</v>
      </c>
      <c r="J796" s="55" t="s">
        <v>25</v>
      </c>
      <c r="K796" t="str">
        <f>if(and(B796&gt;='Desc Stats'!$C$56,B796&lt;='Desc Stats'!$C$57),"Affordable",if(AND(B796&gt;='Desc Stats'!$C$58,B796&lt;='Desc Stats'!$C$59),"Luxury","None"))</f>
        <v>None</v>
      </c>
    </row>
    <row r="797">
      <c r="A797" s="56" t="s">
        <v>156</v>
      </c>
      <c r="B797" s="54">
        <v>585000.0</v>
      </c>
      <c r="C797" s="7">
        <v>3.0</v>
      </c>
      <c r="D797" s="7">
        <v>2.0</v>
      </c>
      <c r="E797" s="7">
        <v>4.0</v>
      </c>
      <c r="F797" s="7" t="s">
        <v>24</v>
      </c>
      <c r="G797" s="7" t="s">
        <v>172</v>
      </c>
      <c r="H797" s="54">
        <v>2.0</v>
      </c>
      <c r="I797" s="54">
        <v>1313.0</v>
      </c>
      <c r="J797" s="55" t="s">
        <v>25</v>
      </c>
      <c r="K797" t="str">
        <f>if(and(B797&gt;='Desc Stats'!$C$56,B797&lt;='Desc Stats'!$C$57),"Affordable",if(AND(B797&gt;='Desc Stats'!$C$58,B797&lt;='Desc Stats'!$C$59),"Luxury","None"))</f>
        <v>None</v>
      </c>
    </row>
    <row r="798">
      <c r="A798" s="56" t="s">
        <v>160</v>
      </c>
      <c r="B798" s="54">
        <v>585000.0</v>
      </c>
      <c r="C798" s="7">
        <v>3.0</v>
      </c>
      <c r="D798" s="7">
        <v>2.0</v>
      </c>
      <c r="E798" s="7">
        <v>2.0</v>
      </c>
      <c r="F798" s="7" t="s">
        <v>36</v>
      </c>
      <c r="G798" s="7" t="s">
        <v>172</v>
      </c>
      <c r="H798" s="54">
        <v>2.0</v>
      </c>
      <c r="I798" s="54">
        <v>935.0</v>
      </c>
      <c r="J798" s="55" t="s">
        <v>27</v>
      </c>
      <c r="K798" t="str">
        <f>if(and(B798&gt;='Desc Stats'!$C$56,B798&lt;='Desc Stats'!$C$57),"Affordable",if(AND(B798&gt;='Desc Stats'!$C$58,B798&lt;='Desc Stats'!$C$59),"Luxury","None"))</f>
        <v>None</v>
      </c>
    </row>
    <row r="799">
      <c r="A799" s="56" t="s">
        <v>128</v>
      </c>
      <c r="B799" s="54">
        <v>588000.0</v>
      </c>
      <c r="C799" s="7">
        <v>2.0</v>
      </c>
      <c r="D799" s="7">
        <v>2.0</v>
      </c>
      <c r="E799" s="7">
        <v>1.0</v>
      </c>
      <c r="F799" s="7" t="s">
        <v>36</v>
      </c>
      <c r="G799" s="7" t="s">
        <v>179</v>
      </c>
      <c r="H799" s="54">
        <v>1.0</v>
      </c>
      <c r="I799" s="54">
        <v>904.0</v>
      </c>
      <c r="J799" s="55" t="s">
        <v>27</v>
      </c>
      <c r="K799" t="str">
        <f>if(and(B799&gt;='Desc Stats'!$C$56,B799&lt;='Desc Stats'!$C$57),"Affordable",if(AND(B799&gt;='Desc Stats'!$C$58,B799&lt;='Desc Stats'!$C$59),"Luxury","None"))</f>
        <v>None</v>
      </c>
    </row>
    <row r="800">
      <c r="A800" s="56" t="s">
        <v>26</v>
      </c>
      <c r="B800" s="54">
        <v>588000.0</v>
      </c>
      <c r="C800" s="7">
        <v>3.0</v>
      </c>
      <c r="D800" s="7">
        <v>2.0</v>
      </c>
      <c r="E800" s="7">
        <v>2.0</v>
      </c>
      <c r="F800" s="7" t="s">
        <v>24</v>
      </c>
      <c r="G800" s="7" t="s">
        <v>172</v>
      </c>
      <c r="H800" s="54">
        <v>2.0</v>
      </c>
      <c r="I800" s="54">
        <v>1100.0</v>
      </c>
      <c r="J800" s="55" t="s">
        <v>175</v>
      </c>
      <c r="K800" t="str">
        <f>if(and(B800&gt;='Desc Stats'!$C$56,B800&lt;='Desc Stats'!$C$57),"Affordable",if(AND(B800&gt;='Desc Stats'!$C$58,B800&lt;='Desc Stats'!$C$59),"Luxury","None"))</f>
        <v>None</v>
      </c>
    </row>
    <row r="801">
      <c r="A801" s="57" t="s">
        <v>37</v>
      </c>
      <c r="B801" s="54">
        <v>588000.0</v>
      </c>
      <c r="C801" s="7">
        <v>1.0</v>
      </c>
      <c r="D801" s="7">
        <v>1.0</v>
      </c>
      <c r="E801" s="7">
        <v>2.0</v>
      </c>
      <c r="F801" s="7" t="s">
        <v>24</v>
      </c>
      <c r="G801" s="7" t="s">
        <v>172</v>
      </c>
      <c r="H801" s="54">
        <v>2.0</v>
      </c>
      <c r="I801" s="54">
        <v>700.0</v>
      </c>
      <c r="J801" s="55" t="s">
        <v>25</v>
      </c>
      <c r="K801" t="str">
        <f>if(and(B801&gt;='Desc Stats'!$C$56,B801&lt;='Desc Stats'!$C$57),"Affordable",if(AND(B801&gt;='Desc Stats'!$C$58,B801&lt;='Desc Stats'!$C$59),"Luxury","None"))</f>
        <v>None</v>
      </c>
    </row>
    <row r="802">
      <c r="A802" s="56" t="s">
        <v>133</v>
      </c>
      <c r="B802" s="54">
        <v>588000.0</v>
      </c>
      <c r="C802" s="7">
        <v>2.0</v>
      </c>
      <c r="D802" s="7">
        <v>2.0</v>
      </c>
      <c r="E802" s="7">
        <v>4.0</v>
      </c>
      <c r="F802" s="7" t="s">
        <v>36</v>
      </c>
      <c r="G802" s="7" t="s">
        <v>172</v>
      </c>
      <c r="H802" s="54">
        <v>2.0</v>
      </c>
      <c r="I802" s="54">
        <v>860.0</v>
      </c>
      <c r="J802" s="55" t="s">
        <v>25</v>
      </c>
      <c r="K802" t="str">
        <f>if(and(B802&gt;='Desc Stats'!$C$56,B802&lt;='Desc Stats'!$C$57),"Affordable",if(AND(B802&gt;='Desc Stats'!$C$58,B802&lt;='Desc Stats'!$C$59),"Luxury","None"))</f>
        <v>None</v>
      </c>
    </row>
    <row r="803">
      <c r="A803" s="56" t="s">
        <v>131</v>
      </c>
      <c r="B803" s="54">
        <v>588000.0</v>
      </c>
      <c r="C803" s="7">
        <v>4.0</v>
      </c>
      <c r="D803" s="7">
        <v>2.0</v>
      </c>
      <c r="E803" s="7">
        <v>2.0</v>
      </c>
      <c r="F803" s="7" t="s">
        <v>36</v>
      </c>
      <c r="G803" s="7" t="s">
        <v>172</v>
      </c>
      <c r="H803" s="54">
        <v>2.0</v>
      </c>
      <c r="I803" s="54">
        <v>1292.0</v>
      </c>
      <c r="J803" s="55" t="s">
        <v>25</v>
      </c>
      <c r="K803" t="str">
        <f>if(and(B803&gt;='Desc Stats'!$C$56,B803&lt;='Desc Stats'!$C$57),"Affordable",if(AND(B803&gt;='Desc Stats'!$C$58,B803&lt;='Desc Stats'!$C$59),"Luxury","None"))</f>
        <v>None</v>
      </c>
    </row>
    <row r="804">
      <c r="A804" s="56" t="s">
        <v>149</v>
      </c>
      <c r="B804" s="54">
        <v>588000.0</v>
      </c>
      <c r="C804" s="7">
        <v>3.0</v>
      </c>
      <c r="D804" s="7">
        <v>2.0</v>
      </c>
      <c r="E804" s="7">
        <v>2.0</v>
      </c>
      <c r="F804" s="7" t="s">
        <v>185</v>
      </c>
      <c r="G804" s="7" t="s">
        <v>179</v>
      </c>
      <c r="H804" s="54">
        <v>1.0</v>
      </c>
      <c r="I804" s="54">
        <v>1540.0</v>
      </c>
      <c r="J804" s="55" t="s">
        <v>27</v>
      </c>
      <c r="K804" t="str">
        <f>if(and(B804&gt;='Desc Stats'!$C$56,B804&lt;='Desc Stats'!$C$57),"Affordable",if(AND(B804&gt;='Desc Stats'!$C$58,B804&lt;='Desc Stats'!$C$59),"Luxury","None"))</f>
        <v>None</v>
      </c>
    </row>
    <row r="805">
      <c r="A805" s="56" t="s">
        <v>176</v>
      </c>
      <c r="B805" s="54">
        <v>588000.0</v>
      </c>
      <c r="C805" s="7">
        <v>3.0</v>
      </c>
      <c r="D805" s="7">
        <v>2.0</v>
      </c>
      <c r="E805" s="7">
        <v>2.0</v>
      </c>
      <c r="F805" s="7" t="s">
        <v>36</v>
      </c>
      <c r="G805" s="7" t="s">
        <v>172</v>
      </c>
      <c r="H805" s="54">
        <v>2.0</v>
      </c>
      <c r="I805" s="54">
        <v>1110.0</v>
      </c>
      <c r="J805" s="55" t="s">
        <v>27</v>
      </c>
      <c r="K805" t="str">
        <f>if(and(B805&gt;='Desc Stats'!$C$56,B805&lt;='Desc Stats'!$C$57),"Affordable",if(AND(B805&gt;='Desc Stats'!$C$58,B805&lt;='Desc Stats'!$C$59),"Luxury","None"))</f>
        <v>None</v>
      </c>
    </row>
    <row r="806">
      <c r="A806" s="56" t="s">
        <v>133</v>
      </c>
      <c r="B806" s="54">
        <v>588880.0</v>
      </c>
      <c r="C806" s="7">
        <v>2.0</v>
      </c>
      <c r="D806" s="7">
        <v>2.0</v>
      </c>
      <c r="E806" s="7">
        <v>1.0</v>
      </c>
      <c r="F806" s="7" t="s">
        <v>36</v>
      </c>
      <c r="G806" s="7" t="s">
        <v>172</v>
      </c>
      <c r="H806" s="54">
        <v>2.0</v>
      </c>
      <c r="I806" s="54">
        <v>858.0</v>
      </c>
      <c r="J806" s="55" t="s">
        <v>175</v>
      </c>
      <c r="K806" t="str">
        <f>if(and(B806&gt;='Desc Stats'!$C$56,B806&lt;='Desc Stats'!$C$57),"Affordable",if(AND(B806&gt;='Desc Stats'!$C$58,B806&lt;='Desc Stats'!$C$59),"Luxury","None"))</f>
        <v>None</v>
      </c>
    </row>
    <row r="807">
      <c r="A807" s="56" t="s">
        <v>125</v>
      </c>
      <c r="B807" s="54">
        <v>589000.0</v>
      </c>
      <c r="C807" s="7">
        <v>4.0</v>
      </c>
      <c r="D807" s="7">
        <v>2.0</v>
      </c>
      <c r="E807" s="7">
        <v>3.0</v>
      </c>
      <c r="F807" s="7" t="s">
        <v>24</v>
      </c>
      <c r="G807" s="7" t="s">
        <v>172</v>
      </c>
      <c r="H807" s="54">
        <v>2.0</v>
      </c>
      <c r="I807" s="54">
        <v>1461.0</v>
      </c>
      <c r="J807" t="s">
        <v>27</v>
      </c>
      <c r="K807" t="str">
        <f>if(and(B807&gt;='Desc Stats'!$C$56,B807&lt;='Desc Stats'!$C$57),"Affordable",if(AND(B807&gt;='Desc Stats'!$C$58,B807&lt;='Desc Stats'!$C$59),"Luxury","None"))</f>
        <v>None</v>
      </c>
    </row>
    <row r="808">
      <c r="A808" s="56" t="s">
        <v>121</v>
      </c>
      <c r="B808" s="54">
        <v>590000.0</v>
      </c>
      <c r="C808" s="7">
        <v>2.0</v>
      </c>
      <c r="D808" s="7">
        <v>2.0</v>
      </c>
      <c r="E808" s="7">
        <v>1.0</v>
      </c>
      <c r="F808" s="7" t="s">
        <v>36</v>
      </c>
      <c r="G808" s="7" t="s">
        <v>172</v>
      </c>
      <c r="H808" s="54">
        <v>2.0</v>
      </c>
      <c r="I808" s="54">
        <v>950.0</v>
      </c>
      <c r="J808" s="55" t="s">
        <v>175</v>
      </c>
      <c r="K808" t="str">
        <f>if(and(B808&gt;='Desc Stats'!$C$56,B808&lt;='Desc Stats'!$C$57),"Affordable",if(AND(B808&gt;='Desc Stats'!$C$58,B808&lt;='Desc Stats'!$C$59),"Luxury","None"))</f>
        <v>None</v>
      </c>
    </row>
    <row r="809">
      <c r="A809" s="56" t="s">
        <v>130</v>
      </c>
      <c r="B809" s="54">
        <v>590000.0</v>
      </c>
      <c r="C809" s="7">
        <v>1.0</v>
      </c>
      <c r="D809" s="7">
        <v>1.0</v>
      </c>
      <c r="E809" s="7">
        <v>1.0</v>
      </c>
      <c r="F809" s="7" t="s">
        <v>36</v>
      </c>
      <c r="G809" s="7" t="s">
        <v>172</v>
      </c>
      <c r="H809" s="54">
        <v>2.0</v>
      </c>
      <c r="I809" s="54">
        <v>527.0</v>
      </c>
      <c r="J809" s="55" t="s">
        <v>27</v>
      </c>
      <c r="K809" t="str">
        <f>if(and(B809&gt;='Desc Stats'!$C$56,B809&lt;='Desc Stats'!$C$57),"Affordable",if(AND(B809&gt;='Desc Stats'!$C$58,B809&lt;='Desc Stats'!$C$59),"Luxury","None"))</f>
        <v>None</v>
      </c>
    </row>
    <row r="810">
      <c r="A810" s="56" t="s">
        <v>26</v>
      </c>
      <c r="B810" s="54">
        <v>590000.0</v>
      </c>
      <c r="C810" s="7">
        <v>4.0</v>
      </c>
      <c r="D810" s="7">
        <v>2.0</v>
      </c>
      <c r="E810" s="7">
        <v>2.0</v>
      </c>
      <c r="F810" s="7" t="s">
        <v>24</v>
      </c>
      <c r="G810" s="7" t="s">
        <v>179</v>
      </c>
      <c r="H810" s="54">
        <v>1.0</v>
      </c>
      <c r="I810" s="54">
        <v>1252.0</v>
      </c>
      <c r="J810" s="55" t="s">
        <v>25</v>
      </c>
      <c r="K810" t="str">
        <f>if(and(B810&gt;='Desc Stats'!$C$56,B810&lt;='Desc Stats'!$C$57),"Affordable",if(AND(B810&gt;='Desc Stats'!$C$58,B810&lt;='Desc Stats'!$C$59),"Luxury","None"))</f>
        <v>None</v>
      </c>
    </row>
    <row r="811">
      <c r="A811" s="56" t="s">
        <v>125</v>
      </c>
      <c r="B811" s="54">
        <v>590000.0</v>
      </c>
      <c r="C811" s="7">
        <v>4.0</v>
      </c>
      <c r="D811" s="7">
        <v>2.0</v>
      </c>
      <c r="E811" s="7">
        <v>1.0</v>
      </c>
      <c r="F811" s="7" t="s">
        <v>24</v>
      </c>
      <c r="G811" s="7" t="s">
        <v>172</v>
      </c>
      <c r="H811" s="54">
        <v>2.0</v>
      </c>
      <c r="I811" s="54">
        <v>1285.0</v>
      </c>
      <c r="J811" s="55" t="s">
        <v>27</v>
      </c>
      <c r="K811" t="str">
        <f>if(and(B811&gt;='Desc Stats'!$C$56,B811&lt;='Desc Stats'!$C$57),"Affordable",if(AND(B811&gt;='Desc Stats'!$C$58,B811&lt;='Desc Stats'!$C$59),"Luxury","None"))</f>
        <v>None</v>
      </c>
    </row>
    <row r="812">
      <c r="A812" s="56" t="s">
        <v>125</v>
      </c>
      <c r="B812" s="54">
        <v>590000.0</v>
      </c>
      <c r="C812" s="7">
        <v>3.0</v>
      </c>
      <c r="D812" s="7">
        <v>2.0</v>
      </c>
      <c r="E812" s="7">
        <v>1.0</v>
      </c>
      <c r="F812" s="7" t="s">
        <v>36</v>
      </c>
      <c r="G812" s="7" t="s">
        <v>172</v>
      </c>
      <c r="H812" s="54">
        <v>2.0</v>
      </c>
      <c r="I812" s="54">
        <v>1304.0</v>
      </c>
      <c r="J812" s="55" t="s">
        <v>25</v>
      </c>
      <c r="K812" t="str">
        <f>if(and(B812&gt;='Desc Stats'!$C$56,B812&lt;='Desc Stats'!$C$57),"Affordable",if(AND(B812&gt;='Desc Stats'!$C$58,B812&lt;='Desc Stats'!$C$59),"Luxury","None"))</f>
        <v>None</v>
      </c>
    </row>
    <row r="813">
      <c r="A813" s="56" t="s">
        <v>148</v>
      </c>
      <c r="B813" s="54">
        <v>590000.0</v>
      </c>
      <c r="C813" s="7">
        <v>3.0</v>
      </c>
      <c r="D813" s="7">
        <v>2.0</v>
      </c>
      <c r="E813" s="7">
        <v>2.0</v>
      </c>
      <c r="F813" s="7" t="s">
        <v>24</v>
      </c>
      <c r="G813" s="7" t="s">
        <v>172</v>
      </c>
      <c r="H813" s="54">
        <v>2.0</v>
      </c>
      <c r="I813" s="54">
        <v>986.0</v>
      </c>
      <c r="J813" s="55" t="s">
        <v>25</v>
      </c>
      <c r="K813" t="str">
        <f>if(and(B813&gt;='Desc Stats'!$C$56,B813&lt;='Desc Stats'!$C$57),"Affordable",if(AND(B813&gt;='Desc Stats'!$C$58,B813&lt;='Desc Stats'!$C$59),"Luxury","None"))</f>
        <v>None</v>
      </c>
    </row>
    <row r="814">
      <c r="A814" s="56" t="s">
        <v>149</v>
      </c>
      <c r="B814" s="54">
        <v>590000.0</v>
      </c>
      <c r="C814" s="7">
        <v>4.0</v>
      </c>
      <c r="D814" s="7">
        <v>3.0</v>
      </c>
      <c r="E814" s="7">
        <v>2.0</v>
      </c>
      <c r="F814" s="7" t="s">
        <v>180</v>
      </c>
      <c r="G814" s="7" t="s">
        <v>172</v>
      </c>
      <c r="H814" s="54">
        <v>2.0</v>
      </c>
      <c r="I814" s="54">
        <v>1711.0</v>
      </c>
      <c r="J814" s="55" t="s">
        <v>27</v>
      </c>
      <c r="K814" t="str">
        <f>if(and(B814&gt;='Desc Stats'!$C$56,B814&lt;='Desc Stats'!$C$57),"Affordable",if(AND(B814&gt;='Desc Stats'!$C$58,B814&lt;='Desc Stats'!$C$59),"Luxury","None"))</f>
        <v>None</v>
      </c>
    </row>
    <row r="815">
      <c r="A815" s="56" t="s">
        <v>154</v>
      </c>
      <c r="B815" s="54">
        <v>590000.0</v>
      </c>
      <c r="C815" s="7">
        <v>3.0</v>
      </c>
      <c r="D815" s="7">
        <v>2.0</v>
      </c>
      <c r="E815" s="7">
        <v>1.0</v>
      </c>
      <c r="F815" s="7" t="s">
        <v>24</v>
      </c>
      <c r="G815" s="7" t="s">
        <v>179</v>
      </c>
      <c r="H815" s="54">
        <v>1.0</v>
      </c>
      <c r="I815" s="54">
        <v>1019.0</v>
      </c>
      <c r="J815" s="55" t="s">
        <v>27</v>
      </c>
      <c r="K815" t="str">
        <f>if(and(B815&gt;='Desc Stats'!$C$56,B815&lt;='Desc Stats'!$C$57),"Affordable",if(AND(B815&gt;='Desc Stats'!$C$58,B815&lt;='Desc Stats'!$C$59),"Luxury","None"))</f>
        <v>None</v>
      </c>
    </row>
    <row r="816">
      <c r="A816" s="56" t="s">
        <v>156</v>
      </c>
      <c r="B816" s="54">
        <v>590000.0</v>
      </c>
      <c r="C816" s="7">
        <v>4.0</v>
      </c>
      <c r="D816" s="7">
        <v>3.0</v>
      </c>
      <c r="E816" s="7">
        <v>3.0</v>
      </c>
      <c r="F816" s="7" t="s">
        <v>24</v>
      </c>
      <c r="G816" s="7" t="s">
        <v>172</v>
      </c>
      <c r="H816" s="54">
        <v>2.0</v>
      </c>
      <c r="I816" s="54">
        <v>1416.0</v>
      </c>
      <c r="J816" t="s">
        <v>27</v>
      </c>
      <c r="K816" t="str">
        <f>if(and(B816&gt;='Desc Stats'!$C$56,B816&lt;='Desc Stats'!$C$57),"Affordable",if(AND(B816&gt;='Desc Stats'!$C$58,B816&lt;='Desc Stats'!$C$59),"Luxury","None"))</f>
        <v>None</v>
      </c>
    </row>
    <row r="817">
      <c r="A817" s="56" t="s">
        <v>156</v>
      </c>
      <c r="B817" s="54">
        <v>590000.0</v>
      </c>
      <c r="C817" s="7">
        <v>3.0</v>
      </c>
      <c r="D817" s="7">
        <v>3.0</v>
      </c>
      <c r="E817" s="7">
        <v>2.0</v>
      </c>
      <c r="F817" s="7" t="s">
        <v>181</v>
      </c>
      <c r="G817" s="7" t="s">
        <v>179</v>
      </c>
      <c r="H817" s="54">
        <v>1.0</v>
      </c>
      <c r="I817" s="54">
        <v>880.0</v>
      </c>
      <c r="J817" s="55" t="s">
        <v>27</v>
      </c>
      <c r="K817" t="str">
        <f>if(and(B817&gt;='Desc Stats'!$C$56,B817&lt;='Desc Stats'!$C$57),"Affordable",if(AND(B817&gt;='Desc Stats'!$C$58,B817&lt;='Desc Stats'!$C$59),"Luxury","None"))</f>
        <v>None</v>
      </c>
    </row>
    <row r="818">
      <c r="A818" s="56" t="s">
        <v>156</v>
      </c>
      <c r="B818" s="54">
        <v>590000.0</v>
      </c>
      <c r="C818" s="7">
        <v>3.0</v>
      </c>
      <c r="D818" s="7">
        <v>2.0</v>
      </c>
      <c r="E818" s="7">
        <v>2.0</v>
      </c>
      <c r="F818" s="7" t="s">
        <v>24</v>
      </c>
      <c r="G818" s="7" t="s">
        <v>172</v>
      </c>
      <c r="H818" s="54">
        <v>2.0</v>
      </c>
      <c r="I818" s="54">
        <v>1550.0</v>
      </c>
      <c r="J818" s="55" t="s">
        <v>27</v>
      </c>
      <c r="K818" t="str">
        <f>if(and(B818&gt;='Desc Stats'!$C$56,B818&lt;='Desc Stats'!$C$57),"Affordable",if(AND(B818&gt;='Desc Stats'!$C$58,B818&lt;='Desc Stats'!$C$59),"Luxury","None"))</f>
        <v>None</v>
      </c>
    </row>
    <row r="819">
      <c r="A819" s="56" t="s">
        <v>156</v>
      </c>
      <c r="B819" s="54">
        <v>590000.0</v>
      </c>
      <c r="C819" s="7">
        <v>3.0</v>
      </c>
      <c r="D819" s="7">
        <v>2.0</v>
      </c>
      <c r="E819" s="7">
        <v>2.0</v>
      </c>
      <c r="F819" s="7" t="s">
        <v>181</v>
      </c>
      <c r="G819" s="7" t="s">
        <v>179</v>
      </c>
      <c r="H819" s="54">
        <v>1.0</v>
      </c>
      <c r="I819" s="54">
        <v>880.0</v>
      </c>
      <c r="J819" s="55" t="s">
        <v>27</v>
      </c>
      <c r="K819" t="str">
        <f>if(and(B819&gt;='Desc Stats'!$C$56,B819&lt;='Desc Stats'!$C$57),"Affordable",if(AND(B819&gt;='Desc Stats'!$C$58,B819&lt;='Desc Stats'!$C$59),"Luxury","None"))</f>
        <v>None</v>
      </c>
    </row>
    <row r="820">
      <c r="A820" s="56" t="s">
        <v>187</v>
      </c>
      <c r="B820" s="54">
        <v>590000.0</v>
      </c>
      <c r="C820" s="7">
        <v>3.0</v>
      </c>
      <c r="D820" s="7">
        <v>2.0</v>
      </c>
      <c r="E820" s="7">
        <v>3.0</v>
      </c>
      <c r="F820" s="7" t="s">
        <v>24</v>
      </c>
      <c r="G820" s="7" t="s">
        <v>172</v>
      </c>
      <c r="H820" s="54">
        <v>2.0</v>
      </c>
      <c r="I820" s="54">
        <v>1196.0</v>
      </c>
      <c r="J820" s="55" t="s">
        <v>27</v>
      </c>
      <c r="K820" t="str">
        <f>if(and(B820&gt;='Desc Stats'!$C$56,B820&lt;='Desc Stats'!$C$57),"Affordable",if(AND(B820&gt;='Desc Stats'!$C$58,B820&lt;='Desc Stats'!$C$59),"Luxury","None"))</f>
        <v>None</v>
      </c>
    </row>
    <row r="821">
      <c r="A821" s="56" t="s">
        <v>187</v>
      </c>
      <c r="B821" s="54">
        <v>590000.0</v>
      </c>
      <c r="C821" s="7">
        <v>3.0</v>
      </c>
      <c r="D821" s="7">
        <v>2.0</v>
      </c>
      <c r="E821" s="7">
        <v>2.0</v>
      </c>
      <c r="F821" s="7" t="s">
        <v>24</v>
      </c>
      <c r="G821" s="7" t="s">
        <v>172</v>
      </c>
      <c r="H821" s="54">
        <v>2.0</v>
      </c>
      <c r="I821" s="54">
        <v>1196.0</v>
      </c>
      <c r="J821" s="55" t="s">
        <v>27</v>
      </c>
      <c r="K821" t="str">
        <f>if(and(B821&gt;='Desc Stats'!$C$56,B821&lt;='Desc Stats'!$C$57),"Affordable",if(AND(B821&gt;='Desc Stats'!$C$58,B821&lt;='Desc Stats'!$C$59),"Luxury","None"))</f>
        <v>None</v>
      </c>
    </row>
    <row r="822">
      <c r="A822" s="56" t="s">
        <v>187</v>
      </c>
      <c r="B822" s="54">
        <v>590000.0</v>
      </c>
      <c r="C822" s="7">
        <v>3.0</v>
      </c>
      <c r="D822" s="7">
        <v>2.0</v>
      </c>
      <c r="E822" s="7">
        <v>1.0</v>
      </c>
      <c r="F822" s="7" t="s">
        <v>24</v>
      </c>
      <c r="G822" s="7" t="s">
        <v>172</v>
      </c>
      <c r="H822" s="54">
        <v>2.0</v>
      </c>
      <c r="I822" s="54">
        <v>1196.0</v>
      </c>
      <c r="J822" s="55" t="s">
        <v>27</v>
      </c>
      <c r="K822" t="str">
        <f>if(and(B822&gt;='Desc Stats'!$C$56,B822&lt;='Desc Stats'!$C$57),"Affordable",if(AND(B822&gt;='Desc Stats'!$C$58,B822&lt;='Desc Stats'!$C$59),"Luxury","None"))</f>
        <v>None</v>
      </c>
    </row>
    <row r="823">
      <c r="A823" s="56" t="s">
        <v>160</v>
      </c>
      <c r="B823" s="54">
        <v>590000.0</v>
      </c>
      <c r="C823" s="7">
        <v>3.0</v>
      </c>
      <c r="D823" s="7">
        <v>2.0</v>
      </c>
      <c r="E823" s="7">
        <v>2.0</v>
      </c>
      <c r="F823" s="7" t="s">
        <v>36</v>
      </c>
      <c r="G823" s="7" t="s">
        <v>172</v>
      </c>
      <c r="H823" s="54">
        <v>2.0</v>
      </c>
      <c r="I823" s="54">
        <v>935.0</v>
      </c>
      <c r="J823" s="55" t="s">
        <v>27</v>
      </c>
      <c r="K823" t="str">
        <f>if(and(B823&gt;='Desc Stats'!$C$56,B823&lt;='Desc Stats'!$C$57),"Affordable",if(AND(B823&gt;='Desc Stats'!$C$58,B823&lt;='Desc Stats'!$C$59),"Luxury","None"))</f>
        <v>None</v>
      </c>
    </row>
    <row r="824">
      <c r="A824" s="56" t="s">
        <v>164</v>
      </c>
      <c r="B824" s="54">
        <v>590000.0</v>
      </c>
      <c r="C824" s="7">
        <v>3.0</v>
      </c>
      <c r="D824" s="7">
        <v>2.0</v>
      </c>
      <c r="E824" s="7">
        <v>2.0</v>
      </c>
      <c r="F824" s="7" t="s">
        <v>181</v>
      </c>
      <c r="G824" s="7" t="s">
        <v>179</v>
      </c>
      <c r="H824" s="54">
        <v>1.0</v>
      </c>
      <c r="I824" s="54">
        <v>880.0</v>
      </c>
      <c r="J824" s="55" t="s">
        <v>27</v>
      </c>
      <c r="K824" t="str">
        <f>if(and(B824&gt;='Desc Stats'!$C$56,B824&lt;='Desc Stats'!$C$57),"Affordable",if(AND(B824&gt;='Desc Stats'!$C$58,B824&lt;='Desc Stats'!$C$59),"Luxury","None"))</f>
        <v>None</v>
      </c>
    </row>
    <row r="825">
      <c r="A825" s="56" t="s">
        <v>131</v>
      </c>
      <c r="B825" s="54">
        <v>595000.0</v>
      </c>
      <c r="C825" s="7">
        <v>3.0</v>
      </c>
      <c r="D825" s="7">
        <v>2.0</v>
      </c>
      <c r="E825" s="7">
        <v>2.0</v>
      </c>
      <c r="F825" s="7" t="s">
        <v>181</v>
      </c>
      <c r="G825" s="7" t="s">
        <v>179</v>
      </c>
      <c r="H825" s="54">
        <v>1.0</v>
      </c>
      <c r="I825" s="54">
        <v>880.0</v>
      </c>
      <c r="J825" t="s">
        <v>27</v>
      </c>
      <c r="K825" t="str">
        <f>if(and(B825&gt;='Desc Stats'!$C$56,B825&lt;='Desc Stats'!$C$57),"Affordable",if(AND(B825&gt;='Desc Stats'!$C$58,B825&lt;='Desc Stats'!$C$59),"Luxury","None"))</f>
        <v>None</v>
      </c>
    </row>
    <row r="826">
      <c r="A826" s="56" t="s">
        <v>26</v>
      </c>
      <c r="B826" s="54">
        <v>597000.0</v>
      </c>
      <c r="C826" s="7">
        <v>4.0</v>
      </c>
      <c r="D826" s="7">
        <v>2.0</v>
      </c>
      <c r="E826" s="7">
        <v>4.0</v>
      </c>
      <c r="F826" s="7" t="s">
        <v>24</v>
      </c>
      <c r="G826" s="7" t="s">
        <v>172</v>
      </c>
      <c r="H826" s="54">
        <v>2.0</v>
      </c>
      <c r="I826" s="54">
        <v>1550.0</v>
      </c>
      <c r="J826" t="s">
        <v>27</v>
      </c>
      <c r="K826" t="str">
        <f>if(and(B826&gt;='Desc Stats'!$C$56,B826&lt;='Desc Stats'!$C$57),"Affordable",if(AND(B826&gt;='Desc Stats'!$C$58,B826&lt;='Desc Stats'!$C$59),"Luxury","None"))</f>
        <v>None</v>
      </c>
    </row>
    <row r="827">
      <c r="A827" s="56" t="s">
        <v>26</v>
      </c>
      <c r="B827" s="54">
        <v>597000.0</v>
      </c>
      <c r="C827" s="7">
        <v>3.0</v>
      </c>
      <c r="D827" s="7">
        <v>2.0</v>
      </c>
      <c r="E827" s="7">
        <v>3.0</v>
      </c>
      <c r="F827" s="7" t="s">
        <v>24</v>
      </c>
      <c r="G827" s="7" t="s">
        <v>172</v>
      </c>
      <c r="H827" s="54">
        <v>2.0</v>
      </c>
      <c r="I827" s="54">
        <v>1500.0</v>
      </c>
      <c r="J827" t="s">
        <v>27</v>
      </c>
      <c r="K827" t="str">
        <f>if(and(B827&gt;='Desc Stats'!$C$56,B827&lt;='Desc Stats'!$C$57),"Affordable",if(AND(B827&gt;='Desc Stats'!$C$58,B827&lt;='Desc Stats'!$C$59),"Luxury","None"))</f>
        <v>None</v>
      </c>
    </row>
    <row r="828">
      <c r="A828" s="56" t="s">
        <v>125</v>
      </c>
      <c r="B828" s="54">
        <v>597443.0</v>
      </c>
      <c r="C828" s="7">
        <v>1.0</v>
      </c>
      <c r="D828" s="7">
        <v>1.0</v>
      </c>
      <c r="E828" s="7">
        <v>2.0</v>
      </c>
      <c r="F828" s="7" t="s">
        <v>36</v>
      </c>
      <c r="G828" s="7" t="s">
        <v>172</v>
      </c>
      <c r="H828" s="54">
        <v>2.0</v>
      </c>
      <c r="I828" s="54">
        <v>857.0</v>
      </c>
      <c r="J828" s="55" t="s">
        <v>27</v>
      </c>
      <c r="K828" t="str">
        <f>if(and(B828&gt;='Desc Stats'!$C$56,B828&lt;='Desc Stats'!$C$57),"Affordable",if(AND(B828&gt;='Desc Stats'!$C$58,B828&lt;='Desc Stats'!$C$59),"Luxury","None"))</f>
        <v>None</v>
      </c>
    </row>
    <row r="829">
      <c r="A829" s="56" t="s">
        <v>126</v>
      </c>
      <c r="B829" s="54">
        <v>598000.0</v>
      </c>
      <c r="C829" s="7">
        <v>1.0</v>
      </c>
      <c r="D829" s="7">
        <v>1.0</v>
      </c>
      <c r="E829" s="7">
        <v>2.0</v>
      </c>
      <c r="F829" s="7" t="s">
        <v>36</v>
      </c>
      <c r="G829" s="7" t="s">
        <v>172</v>
      </c>
      <c r="H829" s="54">
        <v>2.0</v>
      </c>
      <c r="I829" s="54">
        <v>638.0</v>
      </c>
      <c r="J829" s="55" t="s">
        <v>175</v>
      </c>
      <c r="K829" t="str">
        <f>if(and(B829&gt;='Desc Stats'!$C$56,B829&lt;='Desc Stats'!$C$57),"Affordable",if(AND(B829&gt;='Desc Stats'!$C$58,B829&lt;='Desc Stats'!$C$59),"Luxury","None"))</f>
        <v>None</v>
      </c>
    </row>
    <row r="830">
      <c r="A830" s="56" t="s">
        <v>125</v>
      </c>
      <c r="B830" s="54">
        <v>598000.0</v>
      </c>
      <c r="C830" s="7">
        <v>4.0</v>
      </c>
      <c r="D830" s="7">
        <v>3.0</v>
      </c>
      <c r="E830" s="7">
        <v>1.0</v>
      </c>
      <c r="F830" s="7" t="s">
        <v>181</v>
      </c>
      <c r="G830" s="7" t="s">
        <v>179</v>
      </c>
      <c r="H830" s="54">
        <v>1.0</v>
      </c>
      <c r="I830" s="54">
        <v>1400.0</v>
      </c>
      <c r="J830" s="55" t="s">
        <v>175</v>
      </c>
      <c r="K830" t="str">
        <f>if(and(B830&gt;='Desc Stats'!$C$56,B830&lt;='Desc Stats'!$C$57),"Affordable",if(AND(B830&gt;='Desc Stats'!$C$58,B830&lt;='Desc Stats'!$C$59),"Luxury","None"))</f>
        <v>None</v>
      </c>
    </row>
    <row r="831">
      <c r="A831" s="56" t="s">
        <v>141</v>
      </c>
      <c r="B831" s="54">
        <v>598000.0</v>
      </c>
      <c r="C831" s="7">
        <v>3.0</v>
      </c>
      <c r="D831" s="7">
        <v>2.0</v>
      </c>
      <c r="E831" s="7">
        <v>1.0</v>
      </c>
      <c r="F831" s="7" t="s">
        <v>180</v>
      </c>
      <c r="G831" s="7" t="s">
        <v>179</v>
      </c>
      <c r="H831" s="54">
        <v>1.0</v>
      </c>
      <c r="I831" s="54">
        <v>1080.0</v>
      </c>
      <c r="J831" s="55" t="s">
        <v>27</v>
      </c>
      <c r="K831" t="str">
        <f>if(and(B831&gt;='Desc Stats'!$C$56,B831&lt;='Desc Stats'!$C$57),"Affordable",if(AND(B831&gt;='Desc Stats'!$C$58,B831&lt;='Desc Stats'!$C$59),"Luxury","None"))</f>
        <v>None</v>
      </c>
    </row>
    <row r="832">
      <c r="A832" s="56" t="s">
        <v>125</v>
      </c>
      <c r="B832" s="54">
        <v>599000.0</v>
      </c>
      <c r="C832" s="7">
        <v>4.0</v>
      </c>
      <c r="D832" s="7">
        <v>3.0</v>
      </c>
      <c r="E832" s="7">
        <v>2.0</v>
      </c>
      <c r="F832" s="7" t="s">
        <v>181</v>
      </c>
      <c r="G832" s="7" t="s">
        <v>179</v>
      </c>
      <c r="H832" s="54">
        <v>1.0</v>
      </c>
      <c r="I832" s="54">
        <v>1400.0</v>
      </c>
      <c r="J832" s="55" t="s">
        <v>27</v>
      </c>
      <c r="K832" t="str">
        <f>if(and(B832&gt;='Desc Stats'!$C$56,B832&lt;='Desc Stats'!$C$57),"Affordable",if(AND(B832&gt;='Desc Stats'!$C$58,B832&lt;='Desc Stats'!$C$59),"Luxury","None"))</f>
        <v>None</v>
      </c>
    </row>
    <row r="833">
      <c r="A833" s="56" t="s">
        <v>142</v>
      </c>
      <c r="B833" s="54">
        <v>599000.0</v>
      </c>
      <c r="C833" s="7">
        <v>3.0</v>
      </c>
      <c r="D833" s="7">
        <v>2.0</v>
      </c>
      <c r="E833" s="7">
        <v>4.0</v>
      </c>
      <c r="F833" s="7" t="s">
        <v>24</v>
      </c>
      <c r="G833" s="7" t="s">
        <v>172</v>
      </c>
      <c r="H833" s="54">
        <v>2.0</v>
      </c>
      <c r="I833" s="54">
        <v>1050.0</v>
      </c>
      <c r="J833" s="55" t="s">
        <v>25</v>
      </c>
      <c r="K833" t="str">
        <f>if(and(B833&gt;='Desc Stats'!$C$56,B833&lt;='Desc Stats'!$C$57),"Affordable",if(AND(B833&gt;='Desc Stats'!$C$58,B833&lt;='Desc Stats'!$C$59),"Luxury","None"))</f>
        <v>None</v>
      </c>
    </row>
    <row r="834">
      <c r="A834" s="56" t="s">
        <v>131</v>
      </c>
      <c r="B834" s="54">
        <v>599000.0</v>
      </c>
      <c r="C834" s="7">
        <v>4.0</v>
      </c>
      <c r="D834" s="7">
        <v>2.0</v>
      </c>
      <c r="E834" s="7">
        <v>1.0</v>
      </c>
      <c r="F834" s="7" t="s">
        <v>183</v>
      </c>
      <c r="G834" s="7" t="s">
        <v>179</v>
      </c>
      <c r="H834" s="54">
        <v>1.0</v>
      </c>
      <c r="I834" s="54">
        <v>1870.0</v>
      </c>
      <c r="J834" s="55" t="s">
        <v>27</v>
      </c>
      <c r="K834" t="str">
        <f>if(and(B834&gt;='Desc Stats'!$C$56,B834&lt;='Desc Stats'!$C$57),"Affordable",if(AND(B834&gt;='Desc Stats'!$C$58,B834&lt;='Desc Stats'!$C$59),"Luxury","None"))</f>
        <v>None</v>
      </c>
    </row>
    <row r="835">
      <c r="A835" s="56" t="s">
        <v>121</v>
      </c>
      <c r="B835" s="54">
        <v>600000.0</v>
      </c>
      <c r="C835" s="7">
        <v>2.0</v>
      </c>
      <c r="D835" s="7">
        <v>1.0</v>
      </c>
      <c r="E835" s="7">
        <v>1.0</v>
      </c>
      <c r="F835" s="7" t="s">
        <v>36</v>
      </c>
      <c r="G835" s="7" t="s">
        <v>172</v>
      </c>
      <c r="H835" s="54">
        <v>2.0</v>
      </c>
      <c r="I835" s="54">
        <v>925.0</v>
      </c>
      <c r="J835" s="55" t="s">
        <v>25</v>
      </c>
      <c r="K835" t="str">
        <f>if(and(B835&gt;='Desc Stats'!$C$56,B835&lt;='Desc Stats'!$C$57),"Affordable",if(AND(B835&gt;='Desc Stats'!$C$58,B835&lt;='Desc Stats'!$C$59),"Luxury","None"))</f>
        <v>None</v>
      </c>
    </row>
    <row r="836">
      <c r="A836" s="56" t="s">
        <v>130</v>
      </c>
      <c r="B836" s="54">
        <v>600000.0</v>
      </c>
      <c r="C836" s="7">
        <v>1.0</v>
      </c>
      <c r="D836" s="7">
        <v>1.0</v>
      </c>
      <c r="E836" s="7">
        <v>2.0</v>
      </c>
      <c r="F836" s="7" t="s">
        <v>36</v>
      </c>
      <c r="G836" s="7" t="s">
        <v>172</v>
      </c>
      <c r="H836" s="54">
        <v>2.0</v>
      </c>
      <c r="I836" s="54">
        <v>468.0</v>
      </c>
      <c r="J836" s="55" t="s">
        <v>25</v>
      </c>
      <c r="K836" t="str">
        <f>if(and(B836&gt;='Desc Stats'!$C$56,B836&lt;='Desc Stats'!$C$57),"Affordable",if(AND(B836&gt;='Desc Stats'!$C$58,B836&lt;='Desc Stats'!$C$59),"Luxury","None"))</f>
        <v>None</v>
      </c>
    </row>
    <row r="837">
      <c r="A837" s="56" t="s">
        <v>130</v>
      </c>
      <c r="B837" s="54">
        <v>600000.0</v>
      </c>
      <c r="C837" s="7">
        <v>1.0</v>
      </c>
      <c r="D837" s="7">
        <v>1.0</v>
      </c>
      <c r="E837" s="7">
        <v>2.0</v>
      </c>
      <c r="F837" s="7" t="s">
        <v>36</v>
      </c>
      <c r="G837" s="7" t="s">
        <v>172</v>
      </c>
      <c r="H837" s="54">
        <v>2.0</v>
      </c>
      <c r="I837" s="54">
        <v>468.0</v>
      </c>
      <c r="J837" s="55" t="s">
        <v>175</v>
      </c>
      <c r="K837" t="str">
        <f>if(and(B837&gt;='Desc Stats'!$C$56,B837&lt;='Desc Stats'!$C$57),"Affordable",if(AND(B837&gt;='Desc Stats'!$C$58,B837&lt;='Desc Stats'!$C$59),"Luxury","None"))</f>
        <v>None</v>
      </c>
    </row>
    <row r="838">
      <c r="A838" s="56" t="s">
        <v>26</v>
      </c>
      <c r="B838" s="54">
        <v>600000.0</v>
      </c>
      <c r="C838" s="7">
        <v>3.0</v>
      </c>
      <c r="D838" s="7">
        <v>2.0</v>
      </c>
      <c r="E838" s="7">
        <v>4.0</v>
      </c>
      <c r="F838" s="7" t="s">
        <v>24</v>
      </c>
      <c r="G838" s="7" t="s">
        <v>172</v>
      </c>
      <c r="H838" s="54">
        <v>2.0</v>
      </c>
      <c r="I838" s="54">
        <v>1250.0</v>
      </c>
      <c r="J838" s="55" t="s">
        <v>27</v>
      </c>
      <c r="K838" t="str">
        <f>if(and(B838&gt;='Desc Stats'!$C$56,B838&lt;='Desc Stats'!$C$57),"Affordable",if(AND(B838&gt;='Desc Stats'!$C$58,B838&lt;='Desc Stats'!$C$59),"Luxury","None"))</f>
        <v>None</v>
      </c>
    </row>
    <row r="839">
      <c r="A839" s="56" t="s">
        <v>125</v>
      </c>
      <c r="B839" s="54">
        <v>600000.0</v>
      </c>
      <c r="C839" s="7">
        <v>4.0</v>
      </c>
      <c r="D839" s="7">
        <v>3.0</v>
      </c>
      <c r="E839" s="7">
        <v>2.0</v>
      </c>
      <c r="F839" s="7" t="s">
        <v>181</v>
      </c>
      <c r="G839" s="7" t="s">
        <v>179</v>
      </c>
      <c r="H839" s="54">
        <v>1.0</v>
      </c>
      <c r="I839" s="54">
        <v>1650.0</v>
      </c>
      <c r="J839" s="55" t="s">
        <v>175</v>
      </c>
      <c r="K839" t="str">
        <f>if(and(B839&gt;='Desc Stats'!$C$56,B839&lt;='Desc Stats'!$C$57),"Affordable",if(AND(B839&gt;='Desc Stats'!$C$58,B839&lt;='Desc Stats'!$C$59),"Luxury","None"))</f>
        <v>None</v>
      </c>
    </row>
    <row r="840">
      <c r="A840" s="56" t="s">
        <v>125</v>
      </c>
      <c r="B840" s="54">
        <v>600000.0</v>
      </c>
      <c r="C840" s="7">
        <v>4.0</v>
      </c>
      <c r="D840" s="7">
        <v>3.0</v>
      </c>
      <c r="E840" s="7">
        <v>1.0</v>
      </c>
      <c r="F840" s="7" t="s">
        <v>181</v>
      </c>
      <c r="G840" s="7" t="s">
        <v>172</v>
      </c>
      <c r="H840" s="54">
        <v>2.0</v>
      </c>
      <c r="I840" s="54">
        <v>1650.0</v>
      </c>
      <c r="J840" t="s">
        <v>27</v>
      </c>
      <c r="K840" t="str">
        <f>if(and(B840&gt;='Desc Stats'!$C$56,B840&lt;='Desc Stats'!$C$57),"Affordable",if(AND(B840&gt;='Desc Stats'!$C$58,B840&lt;='Desc Stats'!$C$59),"Luxury","None"))</f>
        <v>None</v>
      </c>
    </row>
    <row r="841">
      <c r="A841" s="56" t="s">
        <v>127</v>
      </c>
      <c r="B841" s="54">
        <v>600000.0</v>
      </c>
      <c r="C841" s="7">
        <v>3.0</v>
      </c>
      <c r="D841" s="7">
        <v>2.0</v>
      </c>
      <c r="E841" s="7">
        <v>4.0</v>
      </c>
      <c r="F841" s="7" t="s">
        <v>24</v>
      </c>
      <c r="G841" s="7" t="s">
        <v>172</v>
      </c>
      <c r="H841" s="54">
        <v>2.0</v>
      </c>
      <c r="I841" s="54">
        <v>1098.0</v>
      </c>
      <c r="J841" s="55" t="s">
        <v>25</v>
      </c>
      <c r="K841" t="str">
        <f>if(and(B841&gt;='Desc Stats'!$C$56,B841&lt;='Desc Stats'!$C$57),"Affordable",if(AND(B841&gt;='Desc Stats'!$C$58,B841&lt;='Desc Stats'!$C$59),"Luxury","None"))</f>
        <v>None</v>
      </c>
    </row>
    <row r="842">
      <c r="A842" s="56" t="s">
        <v>127</v>
      </c>
      <c r="B842" s="54">
        <v>600000.0</v>
      </c>
      <c r="C842" s="7">
        <v>3.0</v>
      </c>
      <c r="D842" s="7">
        <v>2.0</v>
      </c>
      <c r="E842" s="7">
        <v>2.0</v>
      </c>
      <c r="F842" s="7" t="s">
        <v>24</v>
      </c>
      <c r="G842" s="7" t="s">
        <v>172</v>
      </c>
      <c r="H842" s="54">
        <v>2.0</v>
      </c>
      <c r="I842" s="54">
        <v>1100.0</v>
      </c>
      <c r="J842" s="55" t="s">
        <v>27</v>
      </c>
      <c r="K842" t="str">
        <f>if(and(B842&gt;='Desc Stats'!$C$56,B842&lt;='Desc Stats'!$C$57),"Affordable",if(AND(B842&gt;='Desc Stats'!$C$58,B842&lt;='Desc Stats'!$C$59),"Luxury","None"))</f>
        <v>None</v>
      </c>
    </row>
    <row r="843">
      <c r="A843" s="56" t="s">
        <v>133</v>
      </c>
      <c r="B843" s="54">
        <v>600000.0</v>
      </c>
      <c r="C843" s="7">
        <v>1.0</v>
      </c>
      <c r="D843" s="7">
        <v>2.0</v>
      </c>
      <c r="E843" s="7">
        <v>1.0</v>
      </c>
      <c r="F843" s="7" t="s">
        <v>36</v>
      </c>
      <c r="G843" s="7" t="s">
        <v>172</v>
      </c>
      <c r="H843" s="54">
        <v>2.0</v>
      </c>
      <c r="I843" s="54">
        <v>716.0</v>
      </c>
      <c r="J843" s="55" t="s">
        <v>25</v>
      </c>
      <c r="K843" t="str">
        <f>if(and(B843&gt;='Desc Stats'!$C$56,B843&lt;='Desc Stats'!$C$57),"Affordable",if(AND(B843&gt;='Desc Stats'!$C$58,B843&lt;='Desc Stats'!$C$59),"Luxury","None"))</f>
        <v>None</v>
      </c>
    </row>
    <row r="844">
      <c r="A844" s="56" t="s">
        <v>148</v>
      </c>
      <c r="B844" s="54">
        <v>600000.0</v>
      </c>
      <c r="C844" s="7">
        <v>5.0</v>
      </c>
      <c r="D844" s="7">
        <v>2.0</v>
      </c>
      <c r="E844" s="7">
        <v>2.0</v>
      </c>
      <c r="F844" s="7" t="s">
        <v>183</v>
      </c>
      <c r="G844" s="7" t="s">
        <v>172</v>
      </c>
      <c r="H844" s="54">
        <v>2.0</v>
      </c>
      <c r="I844" s="54">
        <v>1540.0</v>
      </c>
      <c r="J844" s="55" t="s">
        <v>27</v>
      </c>
      <c r="K844" t="str">
        <f>if(and(B844&gt;='Desc Stats'!$C$56,B844&lt;='Desc Stats'!$C$57),"Affordable",if(AND(B844&gt;='Desc Stats'!$C$58,B844&lt;='Desc Stats'!$C$59),"Luxury","None"))</f>
        <v>None</v>
      </c>
    </row>
    <row r="845">
      <c r="A845" s="56" t="s">
        <v>23</v>
      </c>
      <c r="B845" s="54">
        <v>600000.0</v>
      </c>
      <c r="C845" s="7">
        <v>1.0</v>
      </c>
      <c r="D845" s="7">
        <v>1.0</v>
      </c>
      <c r="E845" s="7">
        <v>2.0</v>
      </c>
      <c r="F845" s="7" t="s">
        <v>36</v>
      </c>
      <c r="G845" s="7" t="s">
        <v>172</v>
      </c>
      <c r="H845" s="54">
        <v>2.0</v>
      </c>
      <c r="I845" s="54">
        <v>633.0</v>
      </c>
      <c r="J845" s="55" t="s">
        <v>25</v>
      </c>
      <c r="K845" t="str">
        <f>if(and(B845&gt;='Desc Stats'!$C$56,B845&lt;='Desc Stats'!$C$57),"Affordable",if(AND(B845&gt;='Desc Stats'!$C$58,B845&lt;='Desc Stats'!$C$59),"Luxury","None"))</f>
        <v>None</v>
      </c>
    </row>
    <row r="846">
      <c r="A846" s="56" t="s">
        <v>23</v>
      </c>
      <c r="B846" s="54">
        <v>600000.0</v>
      </c>
      <c r="C846" s="7">
        <v>1.0</v>
      </c>
      <c r="D846" s="7">
        <v>1.0</v>
      </c>
      <c r="E846" s="7">
        <v>2.0</v>
      </c>
      <c r="F846" s="7" t="s">
        <v>36</v>
      </c>
      <c r="G846" s="7" t="s">
        <v>172</v>
      </c>
      <c r="H846" s="54">
        <v>2.0</v>
      </c>
      <c r="I846" s="54">
        <v>633.0</v>
      </c>
      <c r="J846" s="55" t="s">
        <v>27</v>
      </c>
      <c r="K846" t="str">
        <f>if(and(B846&gt;='Desc Stats'!$C$56,B846&lt;='Desc Stats'!$C$57),"Affordable",if(AND(B846&gt;='Desc Stats'!$C$58,B846&lt;='Desc Stats'!$C$59),"Luxury","None"))</f>
        <v>None</v>
      </c>
    </row>
    <row r="847">
      <c r="A847" s="56" t="s">
        <v>23</v>
      </c>
      <c r="B847" s="54">
        <v>600000.0</v>
      </c>
      <c r="C847" s="7">
        <v>1.0</v>
      </c>
      <c r="D847" s="7">
        <v>1.0</v>
      </c>
      <c r="E847" s="7">
        <v>2.0</v>
      </c>
      <c r="F847" s="7" t="s">
        <v>36</v>
      </c>
      <c r="G847" s="7" t="s">
        <v>172</v>
      </c>
      <c r="H847" s="54">
        <v>2.0</v>
      </c>
      <c r="I847" s="54">
        <v>462.0</v>
      </c>
      <c r="J847" s="55" t="s">
        <v>27</v>
      </c>
      <c r="K847" t="str">
        <f>if(and(B847&gt;='Desc Stats'!$C$56,B847&lt;='Desc Stats'!$C$57),"Affordable",if(AND(B847&gt;='Desc Stats'!$C$58,B847&lt;='Desc Stats'!$C$59),"Luxury","None"))</f>
        <v>None</v>
      </c>
    </row>
    <row r="848">
      <c r="A848" s="56" t="s">
        <v>23</v>
      </c>
      <c r="B848" s="54">
        <v>600000.0</v>
      </c>
      <c r="C848" s="7">
        <v>1.0</v>
      </c>
      <c r="D848" s="7">
        <v>1.0</v>
      </c>
      <c r="E848" s="7">
        <v>1.0</v>
      </c>
      <c r="F848" s="7" t="s">
        <v>36</v>
      </c>
      <c r="G848" s="7" t="s">
        <v>172</v>
      </c>
      <c r="H848" s="54">
        <v>2.0</v>
      </c>
      <c r="I848" s="54">
        <v>462.0</v>
      </c>
      <c r="J848" s="55" t="s">
        <v>27</v>
      </c>
      <c r="K848" t="str">
        <f>if(and(B848&gt;='Desc Stats'!$C$56,B848&lt;='Desc Stats'!$C$57),"Affordable",if(AND(B848&gt;='Desc Stats'!$C$58,B848&lt;='Desc Stats'!$C$59),"Luxury","None"))</f>
        <v>None</v>
      </c>
    </row>
    <row r="849">
      <c r="A849" s="56" t="s">
        <v>149</v>
      </c>
      <c r="B849" s="54">
        <v>600000.0</v>
      </c>
      <c r="C849" s="7">
        <v>3.0</v>
      </c>
      <c r="D849" s="7">
        <v>2.0</v>
      </c>
      <c r="E849" s="7">
        <v>2.0</v>
      </c>
      <c r="F849" s="7" t="s">
        <v>181</v>
      </c>
      <c r="G849" s="7" t="s">
        <v>172</v>
      </c>
      <c r="H849" s="54">
        <v>2.0</v>
      </c>
      <c r="I849" s="54">
        <v>1684.0</v>
      </c>
      <c r="J849" s="55" t="s">
        <v>175</v>
      </c>
      <c r="K849" t="str">
        <f>if(and(B849&gt;='Desc Stats'!$C$56,B849&lt;='Desc Stats'!$C$57),"Affordable",if(AND(B849&gt;='Desc Stats'!$C$58,B849&lt;='Desc Stats'!$C$59),"Luxury","None"))</f>
        <v>None</v>
      </c>
    </row>
    <row r="850">
      <c r="A850" s="56" t="s">
        <v>152</v>
      </c>
      <c r="B850" s="54">
        <v>600000.0</v>
      </c>
      <c r="C850" s="7">
        <v>2.0</v>
      </c>
      <c r="D850" s="7">
        <v>2.0</v>
      </c>
      <c r="E850" s="7">
        <v>2.0</v>
      </c>
      <c r="F850" s="7" t="s">
        <v>24</v>
      </c>
      <c r="G850" s="7" t="s">
        <v>172</v>
      </c>
      <c r="H850" s="54">
        <v>2.0</v>
      </c>
      <c r="I850" s="54">
        <v>1250.0</v>
      </c>
      <c r="J850" s="55" t="s">
        <v>27</v>
      </c>
      <c r="K850" t="str">
        <f>if(and(B850&gt;='Desc Stats'!$C$56,B850&lt;='Desc Stats'!$C$57),"Affordable",if(AND(B850&gt;='Desc Stats'!$C$58,B850&lt;='Desc Stats'!$C$59),"Luxury","None"))</f>
        <v>None</v>
      </c>
    </row>
    <row r="851">
      <c r="A851" s="56" t="s">
        <v>152</v>
      </c>
      <c r="B851" s="54">
        <v>600000.0</v>
      </c>
      <c r="C851" s="7">
        <v>1.0</v>
      </c>
      <c r="D851" s="7">
        <v>2.0</v>
      </c>
      <c r="E851" s="7">
        <v>1.0</v>
      </c>
      <c r="F851" s="7" t="s">
        <v>36</v>
      </c>
      <c r="G851" s="7" t="s">
        <v>172</v>
      </c>
      <c r="H851" s="54">
        <v>2.0</v>
      </c>
      <c r="I851" s="54">
        <v>873.0</v>
      </c>
      <c r="J851" s="55" t="s">
        <v>27</v>
      </c>
      <c r="K851" t="str">
        <f>if(and(B851&gt;='Desc Stats'!$C$56,B851&lt;='Desc Stats'!$C$57),"Affordable",if(AND(B851&gt;='Desc Stats'!$C$58,B851&lt;='Desc Stats'!$C$59),"Luxury","None"))</f>
        <v>None</v>
      </c>
    </row>
    <row r="852">
      <c r="A852" s="56" t="s">
        <v>153</v>
      </c>
      <c r="B852" s="54">
        <v>600000.0</v>
      </c>
      <c r="C852" s="7">
        <v>3.0</v>
      </c>
      <c r="D852" s="7">
        <v>2.0</v>
      </c>
      <c r="E852" s="7">
        <v>2.0</v>
      </c>
      <c r="F852" s="7" t="s">
        <v>183</v>
      </c>
      <c r="G852" s="7" t="s">
        <v>179</v>
      </c>
      <c r="H852" s="54">
        <v>1.0</v>
      </c>
      <c r="I852" s="54">
        <v>1400.0</v>
      </c>
      <c r="J852" s="55" t="s">
        <v>27</v>
      </c>
      <c r="K852" t="str">
        <f>if(and(B852&gt;='Desc Stats'!$C$56,B852&lt;='Desc Stats'!$C$57),"Affordable",if(AND(B852&gt;='Desc Stats'!$C$58,B852&lt;='Desc Stats'!$C$59),"Luxury","None"))</f>
        <v>None</v>
      </c>
    </row>
    <row r="853">
      <c r="A853" s="56" t="s">
        <v>156</v>
      </c>
      <c r="B853" s="54">
        <v>600000.0</v>
      </c>
      <c r="C853" s="7">
        <v>3.0</v>
      </c>
      <c r="D853" s="7">
        <v>4.0</v>
      </c>
      <c r="E853" s="7">
        <v>2.0</v>
      </c>
      <c r="F853" s="7" t="s">
        <v>36</v>
      </c>
      <c r="G853" s="7" t="s">
        <v>172</v>
      </c>
      <c r="H853" s="54">
        <v>2.0</v>
      </c>
      <c r="I853" s="54">
        <v>1281.0</v>
      </c>
      <c r="J853" s="55" t="s">
        <v>25</v>
      </c>
      <c r="K853" t="str">
        <f>if(and(B853&gt;='Desc Stats'!$C$56,B853&lt;='Desc Stats'!$C$57),"Affordable",if(AND(B853&gt;='Desc Stats'!$C$58,B853&lt;='Desc Stats'!$C$59),"Luxury","None"))</f>
        <v>None</v>
      </c>
    </row>
    <row r="854">
      <c r="A854" s="56" t="s">
        <v>156</v>
      </c>
      <c r="B854" s="54">
        <v>600000.0</v>
      </c>
      <c r="C854" s="7">
        <v>4.0</v>
      </c>
      <c r="D854" s="7">
        <v>2.0</v>
      </c>
      <c r="E854" s="7">
        <v>2.0</v>
      </c>
      <c r="F854" s="7" t="s">
        <v>24</v>
      </c>
      <c r="G854" s="7" t="s">
        <v>172</v>
      </c>
      <c r="H854" s="54">
        <v>2.0</v>
      </c>
      <c r="I854" s="54">
        <v>1362.0</v>
      </c>
      <c r="J854" t="s">
        <v>27</v>
      </c>
      <c r="K854" t="str">
        <f>if(and(B854&gt;='Desc Stats'!$C$56,B854&lt;='Desc Stats'!$C$57),"Affordable",if(AND(B854&gt;='Desc Stats'!$C$58,B854&lt;='Desc Stats'!$C$59),"Luxury","None"))</f>
        <v>None</v>
      </c>
    </row>
    <row r="855">
      <c r="A855" s="56" t="s">
        <v>156</v>
      </c>
      <c r="B855" s="54">
        <v>600000.0</v>
      </c>
      <c r="C855" s="7">
        <v>3.0</v>
      </c>
      <c r="D855" s="7">
        <v>2.0</v>
      </c>
      <c r="E855" s="7">
        <v>2.0</v>
      </c>
      <c r="F855" s="7" t="s">
        <v>24</v>
      </c>
      <c r="G855" s="7" t="s">
        <v>172</v>
      </c>
      <c r="H855" s="54">
        <v>2.0</v>
      </c>
      <c r="I855" s="54">
        <v>1100.0</v>
      </c>
      <c r="J855" s="55" t="s">
        <v>175</v>
      </c>
      <c r="K855" t="str">
        <f>if(and(B855&gt;='Desc Stats'!$C$56,B855&lt;='Desc Stats'!$C$57),"Affordable",if(AND(B855&gt;='Desc Stats'!$C$58,B855&lt;='Desc Stats'!$C$59),"Luxury","None"))</f>
        <v>None</v>
      </c>
    </row>
    <row r="856">
      <c r="A856" s="56" t="s">
        <v>156</v>
      </c>
      <c r="B856" s="54">
        <v>600000.0</v>
      </c>
      <c r="C856" s="7">
        <v>3.0</v>
      </c>
      <c r="D856" s="7">
        <v>1.0</v>
      </c>
      <c r="E856" s="7">
        <v>2.0</v>
      </c>
      <c r="F856" s="7" t="s">
        <v>183</v>
      </c>
      <c r="G856" s="7" t="s">
        <v>179</v>
      </c>
      <c r="H856" s="54">
        <v>1.0</v>
      </c>
      <c r="I856" s="54">
        <v>1300.0</v>
      </c>
      <c r="J856" s="55" t="s">
        <v>175</v>
      </c>
      <c r="K856" t="str">
        <f>if(and(B856&gt;='Desc Stats'!$C$56,B856&lt;='Desc Stats'!$C$57),"Affordable",if(AND(B856&gt;='Desc Stats'!$C$58,B856&lt;='Desc Stats'!$C$59),"Luxury","None"))</f>
        <v>None</v>
      </c>
    </row>
    <row r="857">
      <c r="A857" s="56" t="s">
        <v>158</v>
      </c>
      <c r="B857" s="54">
        <v>600000.0</v>
      </c>
      <c r="C857" s="7">
        <v>3.0</v>
      </c>
      <c r="D857" s="7">
        <v>2.0</v>
      </c>
      <c r="E857" s="7">
        <v>2.0</v>
      </c>
      <c r="F857" s="7" t="s">
        <v>36</v>
      </c>
      <c r="G857" s="7" t="s">
        <v>172</v>
      </c>
      <c r="H857" s="54">
        <v>2.0</v>
      </c>
      <c r="I857" s="54">
        <v>1025.0</v>
      </c>
      <c r="J857" s="55" t="s">
        <v>25</v>
      </c>
      <c r="K857" t="str">
        <f>if(and(B857&gt;='Desc Stats'!$C$56,B857&lt;='Desc Stats'!$C$57),"Affordable",if(AND(B857&gt;='Desc Stats'!$C$58,B857&lt;='Desc Stats'!$C$59),"Luxury","None"))</f>
        <v>None</v>
      </c>
    </row>
    <row r="858">
      <c r="A858" s="56" t="s">
        <v>158</v>
      </c>
      <c r="B858" s="54">
        <v>600000.0</v>
      </c>
      <c r="C858" s="7">
        <v>3.0</v>
      </c>
      <c r="D858" s="7">
        <v>2.0</v>
      </c>
      <c r="E858" s="7">
        <v>2.0</v>
      </c>
      <c r="F858" s="7" t="s">
        <v>36</v>
      </c>
      <c r="G858" s="7" t="s">
        <v>172</v>
      </c>
      <c r="H858" s="54">
        <v>2.0</v>
      </c>
      <c r="I858" s="54">
        <v>1025.0</v>
      </c>
      <c r="J858" s="55" t="s">
        <v>25</v>
      </c>
      <c r="K858" t="str">
        <f>if(and(B858&gt;='Desc Stats'!$C$56,B858&lt;='Desc Stats'!$C$57),"Affordable",if(AND(B858&gt;='Desc Stats'!$C$58,B858&lt;='Desc Stats'!$C$59),"Luxury","None"))</f>
        <v>None</v>
      </c>
    </row>
    <row r="859">
      <c r="A859" s="56" t="s">
        <v>158</v>
      </c>
      <c r="B859" s="54">
        <v>600000.0</v>
      </c>
      <c r="C859" s="7">
        <v>3.0</v>
      </c>
      <c r="D859" s="7">
        <v>2.0</v>
      </c>
      <c r="E859" s="7">
        <v>2.0</v>
      </c>
      <c r="F859" s="7" t="s">
        <v>36</v>
      </c>
      <c r="G859" s="7" t="s">
        <v>172</v>
      </c>
      <c r="H859" s="54">
        <v>2.0</v>
      </c>
      <c r="I859" s="54">
        <v>1025.0</v>
      </c>
      <c r="J859" s="55" t="s">
        <v>25</v>
      </c>
      <c r="K859" t="str">
        <f>if(and(B859&gt;='Desc Stats'!$C$56,B859&lt;='Desc Stats'!$C$57),"Affordable",if(AND(B859&gt;='Desc Stats'!$C$58,B859&lt;='Desc Stats'!$C$59),"Luxury","None"))</f>
        <v>None</v>
      </c>
    </row>
    <row r="860">
      <c r="A860" s="56" t="s">
        <v>158</v>
      </c>
      <c r="B860" s="54">
        <v>600000.0</v>
      </c>
      <c r="C860" s="7">
        <v>3.0</v>
      </c>
      <c r="D860" s="7">
        <v>2.0</v>
      </c>
      <c r="E860" s="7">
        <v>2.0</v>
      </c>
      <c r="F860" s="7" t="s">
        <v>36</v>
      </c>
      <c r="G860" s="7" t="s">
        <v>172</v>
      </c>
      <c r="H860" s="54">
        <v>2.0</v>
      </c>
      <c r="I860" s="54">
        <v>1025.0</v>
      </c>
      <c r="J860" s="55" t="s">
        <v>25</v>
      </c>
      <c r="K860" t="str">
        <f>if(and(B860&gt;='Desc Stats'!$C$56,B860&lt;='Desc Stats'!$C$57),"Affordable",if(AND(B860&gt;='Desc Stats'!$C$58,B860&lt;='Desc Stats'!$C$59),"Luxury","None"))</f>
        <v>None</v>
      </c>
    </row>
    <row r="861">
      <c r="A861" s="56" t="s">
        <v>158</v>
      </c>
      <c r="B861" s="54">
        <v>600000.0</v>
      </c>
      <c r="C861" s="7">
        <v>3.0</v>
      </c>
      <c r="D861" s="7">
        <v>2.0</v>
      </c>
      <c r="E861" s="7">
        <v>1.0</v>
      </c>
      <c r="F861" s="7" t="s">
        <v>36</v>
      </c>
      <c r="G861" s="7" t="s">
        <v>179</v>
      </c>
      <c r="H861" s="54">
        <v>1.0</v>
      </c>
      <c r="I861" s="54">
        <v>1025.0</v>
      </c>
      <c r="J861" s="55" t="s">
        <v>25</v>
      </c>
      <c r="K861" t="str">
        <f>if(and(B861&gt;='Desc Stats'!$C$56,B861&lt;='Desc Stats'!$C$57),"Affordable",if(AND(B861&gt;='Desc Stats'!$C$58,B861&lt;='Desc Stats'!$C$59),"Luxury","None"))</f>
        <v>None</v>
      </c>
    </row>
    <row r="862">
      <c r="A862" s="56" t="s">
        <v>158</v>
      </c>
      <c r="B862" s="54">
        <v>600000.0</v>
      </c>
      <c r="C862" s="7">
        <v>3.0</v>
      </c>
      <c r="D862" s="7">
        <v>2.0</v>
      </c>
      <c r="E862" s="7">
        <v>1.0</v>
      </c>
      <c r="F862" s="7" t="s">
        <v>36</v>
      </c>
      <c r="G862" s="7" t="s">
        <v>172</v>
      </c>
      <c r="H862" s="54">
        <v>2.0</v>
      </c>
      <c r="I862" s="54">
        <v>1025.0</v>
      </c>
      <c r="J862" s="55" t="s">
        <v>25</v>
      </c>
      <c r="K862" t="str">
        <f>if(and(B862&gt;='Desc Stats'!$C$56,B862&lt;='Desc Stats'!$C$57),"Affordable",if(AND(B862&gt;='Desc Stats'!$C$58,B862&lt;='Desc Stats'!$C$59),"Luxury","None"))</f>
        <v>None</v>
      </c>
    </row>
    <row r="863">
      <c r="A863" s="56" t="s">
        <v>160</v>
      </c>
      <c r="B863" s="54">
        <v>600000.0</v>
      </c>
      <c r="C863" s="7">
        <v>3.0</v>
      </c>
      <c r="D863" s="7">
        <v>3.0</v>
      </c>
      <c r="E863" s="7">
        <v>6.0</v>
      </c>
      <c r="F863" s="7" t="s">
        <v>24</v>
      </c>
      <c r="G863" s="7" t="s">
        <v>172</v>
      </c>
      <c r="H863" s="54">
        <v>2.0</v>
      </c>
      <c r="I863" s="54">
        <v>1261.0</v>
      </c>
      <c r="J863" s="55" t="s">
        <v>25</v>
      </c>
      <c r="K863" t="str">
        <f>if(and(B863&gt;='Desc Stats'!$C$56,B863&lt;='Desc Stats'!$C$57),"Affordable",if(AND(B863&gt;='Desc Stats'!$C$58,B863&lt;='Desc Stats'!$C$59),"Luxury","None"))</f>
        <v>None</v>
      </c>
    </row>
    <row r="864">
      <c r="A864" s="56" t="s">
        <v>160</v>
      </c>
      <c r="B864" s="54">
        <v>600000.0</v>
      </c>
      <c r="C864" s="7">
        <v>3.0</v>
      </c>
      <c r="D864" s="7">
        <v>2.0</v>
      </c>
      <c r="E864" s="7">
        <v>2.0</v>
      </c>
      <c r="F864" s="7" t="s">
        <v>36</v>
      </c>
      <c r="G864" s="7" t="s">
        <v>172</v>
      </c>
      <c r="H864" s="54">
        <v>2.0</v>
      </c>
      <c r="I864" s="54">
        <v>935.0</v>
      </c>
      <c r="J864" s="55" t="s">
        <v>25</v>
      </c>
      <c r="K864" t="str">
        <f>if(and(B864&gt;='Desc Stats'!$C$56,B864&lt;='Desc Stats'!$C$57),"Affordable",if(AND(B864&gt;='Desc Stats'!$C$58,B864&lt;='Desc Stats'!$C$59),"Luxury","None"))</f>
        <v>None</v>
      </c>
    </row>
    <row r="865">
      <c r="A865" s="56" t="s">
        <v>163</v>
      </c>
      <c r="B865" s="54">
        <v>600000.0</v>
      </c>
      <c r="C865" s="7">
        <v>3.0</v>
      </c>
      <c r="D865" s="7">
        <v>2.0</v>
      </c>
      <c r="E865" s="7">
        <v>1.0</v>
      </c>
      <c r="F865" s="7" t="s">
        <v>36</v>
      </c>
      <c r="G865" s="7" t="s">
        <v>172</v>
      </c>
      <c r="H865" s="54">
        <v>2.0</v>
      </c>
      <c r="I865" s="54">
        <v>1100.0</v>
      </c>
      <c r="J865" s="55" t="s">
        <v>25</v>
      </c>
      <c r="K865" t="str">
        <f>if(and(B865&gt;='Desc Stats'!$C$56,B865&lt;='Desc Stats'!$C$57),"Affordable",if(AND(B865&gt;='Desc Stats'!$C$58,B865&lt;='Desc Stats'!$C$59),"Luxury","None"))</f>
        <v>None</v>
      </c>
    </row>
    <row r="866">
      <c r="A866" s="56" t="s">
        <v>125</v>
      </c>
      <c r="B866" s="54">
        <v>601469.0</v>
      </c>
      <c r="C866" s="7">
        <v>2.0</v>
      </c>
      <c r="D866" s="7">
        <v>1.0</v>
      </c>
      <c r="E866" s="7">
        <v>1.0</v>
      </c>
      <c r="F866" s="7" t="s">
        <v>36</v>
      </c>
      <c r="G866" s="7" t="s">
        <v>172</v>
      </c>
      <c r="H866" s="54">
        <v>2.0</v>
      </c>
      <c r="I866" s="54">
        <v>821.0</v>
      </c>
      <c r="J866" s="55" t="s">
        <v>25</v>
      </c>
      <c r="K866" t="str">
        <f>if(and(B866&gt;='Desc Stats'!$C$56,B866&lt;='Desc Stats'!$C$57),"Affordable",if(AND(B866&gt;='Desc Stats'!$C$58,B866&lt;='Desc Stats'!$C$59),"Luxury","None"))</f>
        <v>None</v>
      </c>
    </row>
    <row r="867">
      <c r="A867" s="56" t="s">
        <v>121</v>
      </c>
      <c r="B867" s="54">
        <v>606000.0</v>
      </c>
      <c r="C867" s="7">
        <v>3.0</v>
      </c>
      <c r="D867" s="7">
        <v>3.0</v>
      </c>
      <c r="E867" s="7">
        <v>2.0</v>
      </c>
      <c r="F867" s="7" t="s">
        <v>181</v>
      </c>
      <c r="G867" s="7" t="s">
        <v>179</v>
      </c>
      <c r="H867" s="54">
        <v>1.0</v>
      </c>
      <c r="I867" s="54">
        <v>1200.0</v>
      </c>
      <c r="J867" s="55" t="s">
        <v>27</v>
      </c>
      <c r="K867" t="str">
        <f>if(and(B867&gt;='Desc Stats'!$C$56,B867&lt;='Desc Stats'!$C$57),"Affordable",if(AND(B867&gt;='Desc Stats'!$C$58,B867&lt;='Desc Stats'!$C$59),"Luxury","None"))</f>
        <v>None</v>
      </c>
    </row>
    <row r="868">
      <c r="A868" s="56" t="s">
        <v>127</v>
      </c>
      <c r="B868" s="54">
        <v>608000.0</v>
      </c>
      <c r="C868" s="7">
        <v>3.0</v>
      </c>
      <c r="D868" s="7">
        <v>3.0</v>
      </c>
      <c r="E868" s="7">
        <v>2.0</v>
      </c>
      <c r="F868" s="7" t="s">
        <v>24</v>
      </c>
      <c r="G868" s="7" t="s">
        <v>172</v>
      </c>
      <c r="H868" s="54">
        <v>2.0</v>
      </c>
      <c r="I868" s="54">
        <v>1616.0</v>
      </c>
      <c r="J868" s="55" t="s">
        <v>27</v>
      </c>
      <c r="K868" t="str">
        <f>if(and(B868&gt;='Desc Stats'!$C$56,B868&lt;='Desc Stats'!$C$57),"Affordable",if(AND(B868&gt;='Desc Stats'!$C$58,B868&lt;='Desc Stats'!$C$59),"Luxury","None"))</f>
        <v>None</v>
      </c>
    </row>
    <row r="869">
      <c r="A869" s="56" t="s">
        <v>164</v>
      </c>
      <c r="B869" s="54">
        <v>609000.0</v>
      </c>
      <c r="C869" s="7">
        <v>3.0</v>
      </c>
      <c r="D869" s="7">
        <v>2.0</v>
      </c>
      <c r="E869" s="7">
        <v>2.0</v>
      </c>
      <c r="F869" s="7" t="s">
        <v>24</v>
      </c>
      <c r="G869" s="7" t="s">
        <v>172</v>
      </c>
      <c r="H869" s="54">
        <v>2.0</v>
      </c>
      <c r="I869" s="54">
        <v>991.0</v>
      </c>
      <c r="J869" s="55" t="s">
        <v>27</v>
      </c>
      <c r="K869" t="str">
        <f>if(and(B869&gt;='Desc Stats'!$C$56,B869&lt;='Desc Stats'!$C$57),"Affordable",if(AND(B869&gt;='Desc Stats'!$C$58,B869&lt;='Desc Stats'!$C$59),"Luxury","None"))</f>
        <v>None</v>
      </c>
    </row>
    <row r="870">
      <c r="A870" s="56" t="s">
        <v>130</v>
      </c>
      <c r="B870" s="54">
        <v>610000.0</v>
      </c>
      <c r="C870" s="7">
        <v>1.0</v>
      </c>
      <c r="D870" s="7">
        <v>1.0</v>
      </c>
      <c r="E870" s="7">
        <v>2.0</v>
      </c>
      <c r="F870" s="7" t="s">
        <v>36</v>
      </c>
      <c r="G870" s="7" t="s">
        <v>172</v>
      </c>
      <c r="H870" s="54">
        <v>2.0</v>
      </c>
      <c r="I870" s="54">
        <v>527.0</v>
      </c>
      <c r="J870" s="55" t="s">
        <v>27</v>
      </c>
      <c r="K870" t="str">
        <f>if(and(B870&gt;='Desc Stats'!$C$56,B870&lt;='Desc Stats'!$C$57),"Affordable",if(AND(B870&gt;='Desc Stats'!$C$58,B870&lt;='Desc Stats'!$C$59),"Luxury","None"))</f>
        <v>None</v>
      </c>
    </row>
    <row r="871">
      <c r="A871" s="56" t="s">
        <v>26</v>
      </c>
      <c r="B871" s="54">
        <v>610000.0</v>
      </c>
      <c r="C871" s="7">
        <v>4.0</v>
      </c>
      <c r="D871" s="7">
        <v>2.0</v>
      </c>
      <c r="E871" s="7">
        <v>1.0</v>
      </c>
      <c r="F871" s="7" t="s">
        <v>24</v>
      </c>
      <c r="G871" s="7" t="s">
        <v>172</v>
      </c>
      <c r="H871" s="54">
        <v>2.0</v>
      </c>
      <c r="I871" s="54">
        <v>1236.0</v>
      </c>
      <c r="J871" s="55" t="s">
        <v>27</v>
      </c>
      <c r="K871" t="str">
        <f>if(and(B871&gt;='Desc Stats'!$C$56,B871&lt;='Desc Stats'!$C$57),"Affordable",if(AND(B871&gt;='Desc Stats'!$C$58,B871&lt;='Desc Stats'!$C$59),"Luxury","None"))</f>
        <v>None</v>
      </c>
    </row>
    <row r="872">
      <c r="A872" s="56" t="s">
        <v>125</v>
      </c>
      <c r="B872" s="54">
        <v>610000.0</v>
      </c>
      <c r="C872" s="7">
        <v>3.0</v>
      </c>
      <c r="D872" s="7">
        <v>2.0</v>
      </c>
      <c r="E872" s="7">
        <v>1.0</v>
      </c>
      <c r="F872" s="7" t="s">
        <v>36</v>
      </c>
      <c r="G872" s="7" t="s">
        <v>172</v>
      </c>
      <c r="H872" s="54">
        <v>2.0</v>
      </c>
      <c r="I872" s="54">
        <v>931.0</v>
      </c>
      <c r="J872" s="55" t="s">
        <v>25</v>
      </c>
      <c r="K872" t="str">
        <f>if(and(B872&gt;='Desc Stats'!$C$56,B872&lt;='Desc Stats'!$C$57),"Affordable",if(AND(B872&gt;='Desc Stats'!$C$58,B872&lt;='Desc Stats'!$C$59),"Luxury","None"))</f>
        <v>None</v>
      </c>
    </row>
    <row r="873">
      <c r="A873" s="56" t="s">
        <v>141</v>
      </c>
      <c r="B873" s="54">
        <v>610000.0</v>
      </c>
      <c r="C873" s="7">
        <v>3.0</v>
      </c>
      <c r="D873" s="7">
        <v>2.0</v>
      </c>
      <c r="E873" s="7">
        <v>2.0</v>
      </c>
      <c r="F873" s="7" t="s">
        <v>24</v>
      </c>
      <c r="G873" s="7" t="s">
        <v>172</v>
      </c>
      <c r="H873" s="54">
        <v>2.0</v>
      </c>
      <c r="I873" s="54">
        <v>978.0</v>
      </c>
      <c r="J873" t="s">
        <v>27</v>
      </c>
      <c r="K873" t="str">
        <f>if(and(B873&gt;='Desc Stats'!$C$56,B873&lt;='Desc Stats'!$C$57),"Affordable",if(AND(B873&gt;='Desc Stats'!$C$58,B873&lt;='Desc Stats'!$C$59),"Luxury","None"))</f>
        <v>None</v>
      </c>
    </row>
    <row r="874">
      <c r="A874" s="56" t="s">
        <v>133</v>
      </c>
      <c r="B874" s="54">
        <v>610000.0</v>
      </c>
      <c r="C874" s="7">
        <v>4.0</v>
      </c>
      <c r="D874" s="7">
        <v>4.0</v>
      </c>
      <c r="E874" s="7">
        <v>3.0</v>
      </c>
      <c r="F874" s="7" t="s">
        <v>24</v>
      </c>
      <c r="G874" s="7" t="s">
        <v>172</v>
      </c>
      <c r="H874" s="54">
        <v>2.0</v>
      </c>
      <c r="I874" s="54">
        <v>1331.0</v>
      </c>
      <c r="J874" s="55" t="s">
        <v>25</v>
      </c>
      <c r="K874" t="str">
        <f>if(and(B874&gt;='Desc Stats'!$C$56,B874&lt;='Desc Stats'!$C$57),"Affordable",if(AND(B874&gt;='Desc Stats'!$C$58,B874&lt;='Desc Stats'!$C$59),"Luxury","None"))</f>
        <v>None</v>
      </c>
    </row>
    <row r="875">
      <c r="A875" s="56" t="s">
        <v>148</v>
      </c>
      <c r="B875" s="54">
        <v>610000.0</v>
      </c>
      <c r="C875" s="7">
        <v>3.0</v>
      </c>
      <c r="D875" s="7">
        <v>2.0</v>
      </c>
      <c r="E875" s="7">
        <v>1.0</v>
      </c>
      <c r="F875" s="7" t="s">
        <v>24</v>
      </c>
      <c r="G875" s="7" t="s">
        <v>172</v>
      </c>
      <c r="H875" s="54">
        <v>2.0</v>
      </c>
      <c r="I875" s="54">
        <v>1570.0</v>
      </c>
      <c r="J875" s="55" t="s">
        <v>27</v>
      </c>
      <c r="K875" t="str">
        <f>if(and(B875&gt;='Desc Stats'!$C$56,B875&lt;='Desc Stats'!$C$57),"Affordable",if(AND(B875&gt;='Desc Stats'!$C$58,B875&lt;='Desc Stats'!$C$59),"Luxury","None"))</f>
        <v>None</v>
      </c>
    </row>
    <row r="876">
      <c r="A876" s="56" t="s">
        <v>156</v>
      </c>
      <c r="B876" s="54">
        <v>610000.0</v>
      </c>
      <c r="C876" s="7">
        <v>5.0</v>
      </c>
      <c r="D876" s="7">
        <v>2.0</v>
      </c>
      <c r="E876" s="7">
        <v>2.0</v>
      </c>
      <c r="F876" s="7" t="s">
        <v>24</v>
      </c>
      <c r="G876" s="7" t="s">
        <v>172</v>
      </c>
      <c r="H876" s="54">
        <v>2.0</v>
      </c>
      <c r="I876" s="54">
        <v>1550.0</v>
      </c>
      <c r="J876" s="55" t="s">
        <v>27</v>
      </c>
      <c r="K876" t="str">
        <f>if(and(B876&gt;='Desc Stats'!$C$56,B876&lt;='Desc Stats'!$C$57),"Affordable",if(AND(B876&gt;='Desc Stats'!$C$58,B876&lt;='Desc Stats'!$C$59),"Luxury","None"))</f>
        <v>None</v>
      </c>
    </row>
    <row r="877">
      <c r="A877" s="56" t="s">
        <v>156</v>
      </c>
      <c r="B877" s="54">
        <v>610000.0</v>
      </c>
      <c r="C877" s="7">
        <v>3.0</v>
      </c>
      <c r="D877" s="7">
        <v>2.0</v>
      </c>
      <c r="E877" s="7">
        <v>2.0</v>
      </c>
      <c r="F877" s="7" t="s">
        <v>24</v>
      </c>
      <c r="G877" s="7" t="s">
        <v>172</v>
      </c>
      <c r="H877" s="54">
        <v>2.0</v>
      </c>
      <c r="I877" s="54">
        <v>1000.0</v>
      </c>
      <c r="J877" s="55" t="s">
        <v>27</v>
      </c>
      <c r="K877" t="str">
        <f>if(and(B877&gt;='Desc Stats'!$C$56,B877&lt;='Desc Stats'!$C$57),"Affordable",if(AND(B877&gt;='Desc Stats'!$C$58,B877&lt;='Desc Stats'!$C$59),"Luxury","None"))</f>
        <v>None</v>
      </c>
    </row>
    <row r="878">
      <c r="A878" s="56" t="s">
        <v>187</v>
      </c>
      <c r="B878" s="54">
        <v>610000.0</v>
      </c>
      <c r="C878" s="7">
        <v>3.0</v>
      </c>
      <c r="D878" s="7">
        <v>2.0</v>
      </c>
      <c r="E878" s="7">
        <v>1.0</v>
      </c>
      <c r="F878" s="7" t="s">
        <v>24</v>
      </c>
      <c r="G878" s="7" t="s">
        <v>172</v>
      </c>
      <c r="H878" s="54">
        <v>2.0</v>
      </c>
      <c r="I878" s="54">
        <v>1196.0</v>
      </c>
      <c r="J878" s="55" t="s">
        <v>27</v>
      </c>
      <c r="K878" t="str">
        <f>if(and(B878&gt;='Desc Stats'!$C$56,B878&lt;='Desc Stats'!$C$57),"Affordable",if(AND(B878&gt;='Desc Stats'!$C$58,B878&lt;='Desc Stats'!$C$59),"Luxury","None"))</f>
        <v>None</v>
      </c>
    </row>
    <row r="879">
      <c r="A879" s="56" t="s">
        <v>157</v>
      </c>
      <c r="B879" s="54">
        <v>610000.0</v>
      </c>
      <c r="C879" s="7">
        <v>3.0</v>
      </c>
      <c r="D879" s="7">
        <v>2.0</v>
      </c>
      <c r="E879" s="7">
        <v>2.0</v>
      </c>
      <c r="F879" s="7" t="s">
        <v>183</v>
      </c>
      <c r="G879" s="7" t="s">
        <v>179</v>
      </c>
      <c r="H879" s="54">
        <v>1.0</v>
      </c>
      <c r="I879" s="54">
        <v>1760.0</v>
      </c>
      <c r="J879" t="s">
        <v>27</v>
      </c>
      <c r="K879" t="str">
        <f>if(and(B879&gt;='Desc Stats'!$C$56,B879&lt;='Desc Stats'!$C$57),"Affordable",if(AND(B879&gt;='Desc Stats'!$C$58,B879&lt;='Desc Stats'!$C$59),"Luxury","None"))</f>
        <v>None</v>
      </c>
    </row>
    <row r="880">
      <c r="A880" s="56" t="s">
        <v>158</v>
      </c>
      <c r="B880" s="54">
        <v>610000.0</v>
      </c>
      <c r="C880" s="7">
        <v>3.0</v>
      </c>
      <c r="D880" s="7">
        <v>2.0</v>
      </c>
      <c r="E880" s="7">
        <v>2.0</v>
      </c>
      <c r="F880" s="7" t="s">
        <v>24</v>
      </c>
      <c r="G880" s="7" t="s">
        <v>172</v>
      </c>
      <c r="H880" s="54">
        <v>2.0</v>
      </c>
      <c r="I880" s="54">
        <v>1005.0</v>
      </c>
      <c r="J880" s="55" t="s">
        <v>27</v>
      </c>
      <c r="K880" t="str">
        <f>if(and(B880&gt;='Desc Stats'!$C$56,B880&lt;='Desc Stats'!$C$57),"Affordable",if(AND(B880&gt;='Desc Stats'!$C$58,B880&lt;='Desc Stats'!$C$59),"Luxury","None"))</f>
        <v>None</v>
      </c>
    </row>
    <row r="881">
      <c r="A881" s="56" t="s">
        <v>163</v>
      </c>
      <c r="B881" s="54">
        <v>610000.0</v>
      </c>
      <c r="C881" s="7">
        <v>3.0</v>
      </c>
      <c r="D881" s="7">
        <v>2.0</v>
      </c>
      <c r="E881" s="7">
        <v>2.0</v>
      </c>
      <c r="F881" s="7" t="s">
        <v>36</v>
      </c>
      <c r="G881" s="7" t="s">
        <v>172</v>
      </c>
      <c r="H881" s="54">
        <v>2.0</v>
      </c>
      <c r="I881" s="54">
        <v>1050.0</v>
      </c>
      <c r="J881" s="55" t="s">
        <v>25</v>
      </c>
      <c r="K881" t="str">
        <f>if(and(B881&gt;='Desc Stats'!$C$56,B881&lt;='Desc Stats'!$C$57),"Affordable",if(AND(B881&gt;='Desc Stats'!$C$58,B881&lt;='Desc Stats'!$C$59),"Luxury","None"))</f>
        <v>None</v>
      </c>
    </row>
    <row r="882">
      <c r="A882" s="56" t="s">
        <v>141</v>
      </c>
      <c r="B882" s="54">
        <v>612000.0</v>
      </c>
      <c r="C882" s="7">
        <v>3.0</v>
      </c>
      <c r="D882" s="7">
        <v>2.0</v>
      </c>
      <c r="E882" s="7">
        <v>2.0</v>
      </c>
      <c r="F882" s="7" t="s">
        <v>24</v>
      </c>
      <c r="G882" s="7" t="s">
        <v>172</v>
      </c>
      <c r="H882" s="54">
        <v>2.0</v>
      </c>
      <c r="I882" s="54">
        <v>978.0</v>
      </c>
      <c r="J882" s="55" t="s">
        <v>27</v>
      </c>
      <c r="K882" t="str">
        <f>if(and(B882&gt;='Desc Stats'!$C$56,B882&lt;='Desc Stats'!$C$57),"Affordable",if(AND(B882&gt;='Desc Stats'!$C$58,B882&lt;='Desc Stats'!$C$59),"Luxury","None"))</f>
        <v>None</v>
      </c>
    </row>
    <row r="883">
      <c r="A883" s="56" t="s">
        <v>130</v>
      </c>
      <c r="B883" s="54">
        <v>615000.0</v>
      </c>
      <c r="C883" s="7">
        <v>1.0</v>
      </c>
      <c r="D883" s="7">
        <v>1.0</v>
      </c>
      <c r="E883" s="7">
        <v>1.0</v>
      </c>
      <c r="F883" s="7" t="s">
        <v>36</v>
      </c>
      <c r="G883" s="7" t="s">
        <v>172</v>
      </c>
      <c r="H883" s="54">
        <v>2.0</v>
      </c>
      <c r="I883" s="54">
        <v>468.0</v>
      </c>
      <c r="J883" s="55" t="s">
        <v>27</v>
      </c>
      <c r="K883" t="str">
        <f>if(and(B883&gt;='Desc Stats'!$C$56,B883&lt;='Desc Stats'!$C$57),"Affordable",if(AND(B883&gt;='Desc Stats'!$C$58,B883&lt;='Desc Stats'!$C$59),"Luxury","None"))</f>
        <v>None</v>
      </c>
    </row>
    <row r="884">
      <c r="A884" s="56" t="s">
        <v>125</v>
      </c>
      <c r="B884" s="54">
        <v>615000.0</v>
      </c>
      <c r="C884" s="7">
        <v>4.0</v>
      </c>
      <c r="D884" s="7">
        <v>4.0</v>
      </c>
      <c r="E884" s="7">
        <v>2.0</v>
      </c>
      <c r="F884" s="7" t="s">
        <v>182</v>
      </c>
      <c r="G884" s="7" t="s">
        <v>172</v>
      </c>
      <c r="H884" s="54">
        <v>2.0</v>
      </c>
      <c r="I884" s="54">
        <v>1080.0</v>
      </c>
      <c r="J884" t="s">
        <v>27</v>
      </c>
      <c r="K884" t="str">
        <f>if(and(B884&gt;='Desc Stats'!$C$56,B884&lt;='Desc Stats'!$C$57),"Affordable",if(AND(B884&gt;='Desc Stats'!$C$58,B884&lt;='Desc Stats'!$C$59),"Luxury","None"))</f>
        <v>None</v>
      </c>
    </row>
    <row r="885">
      <c r="A885" s="56" t="s">
        <v>125</v>
      </c>
      <c r="B885" s="54">
        <v>615000.0</v>
      </c>
      <c r="C885" s="7">
        <v>4.0</v>
      </c>
      <c r="D885" s="7">
        <v>3.0</v>
      </c>
      <c r="E885" s="7">
        <v>2.0</v>
      </c>
      <c r="F885" s="7" t="s">
        <v>181</v>
      </c>
      <c r="G885" s="7" t="s">
        <v>179</v>
      </c>
      <c r="H885" s="54">
        <v>1.0</v>
      </c>
      <c r="I885" s="54">
        <v>1200.0</v>
      </c>
      <c r="J885" s="55" t="s">
        <v>27</v>
      </c>
      <c r="K885" t="str">
        <f>if(and(B885&gt;='Desc Stats'!$C$56,B885&lt;='Desc Stats'!$C$57),"Affordable",if(AND(B885&gt;='Desc Stats'!$C$58,B885&lt;='Desc Stats'!$C$59),"Luxury","None"))</f>
        <v>None</v>
      </c>
    </row>
    <row r="886">
      <c r="A886" s="56" t="s">
        <v>133</v>
      </c>
      <c r="B886" s="54">
        <v>618000.0</v>
      </c>
      <c r="C886" s="7">
        <v>2.0</v>
      </c>
      <c r="D886" s="7">
        <v>2.0</v>
      </c>
      <c r="E886" s="7">
        <v>2.0</v>
      </c>
      <c r="F886" s="7" t="s">
        <v>36</v>
      </c>
      <c r="G886" s="7" t="s">
        <v>172</v>
      </c>
      <c r="H886" s="54">
        <v>2.0</v>
      </c>
      <c r="I886" s="54">
        <v>852.0</v>
      </c>
      <c r="J886" s="55" t="s">
        <v>25</v>
      </c>
      <c r="K886" t="str">
        <f>if(and(B886&gt;='Desc Stats'!$C$56,B886&lt;='Desc Stats'!$C$57),"Affordable",if(AND(B886&gt;='Desc Stats'!$C$58,B886&lt;='Desc Stats'!$C$59),"Luxury","None"))</f>
        <v>None</v>
      </c>
    </row>
    <row r="887">
      <c r="A887" s="56" t="s">
        <v>131</v>
      </c>
      <c r="B887" s="54">
        <v>618000.0</v>
      </c>
      <c r="C887" s="7">
        <v>3.0</v>
      </c>
      <c r="D887" s="7">
        <v>2.0</v>
      </c>
      <c r="E887" s="7">
        <v>6.0</v>
      </c>
      <c r="F887" s="7" t="s">
        <v>24</v>
      </c>
      <c r="G887" s="7" t="s">
        <v>172</v>
      </c>
      <c r="H887" s="54">
        <v>2.0</v>
      </c>
      <c r="I887" s="54">
        <v>1164.0</v>
      </c>
      <c r="J887" s="55" t="s">
        <v>25</v>
      </c>
      <c r="K887" t="str">
        <f>if(and(B887&gt;='Desc Stats'!$C$56,B887&lt;='Desc Stats'!$C$57),"Affordable",if(AND(B887&gt;='Desc Stats'!$C$58,B887&lt;='Desc Stats'!$C$59),"Luxury","None"))</f>
        <v>None</v>
      </c>
    </row>
    <row r="888">
      <c r="A888" s="56" t="s">
        <v>23</v>
      </c>
      <c r="B888" s="54">
        <v>618000.0</v>
      </c>
      <c r="C888" s="7">
        <v>1.0</v>
      </c>
      <c r="D888" s="7">
        <v>1.0</v>
      </c>
      <c r="E888" s="7">
        <v>4.0</v>
      </c>
      <c r="F888" s="7" t="s">
        <v>36</v>
      </c>
      <c r="G888" s="7" t="s">
        <v>172</v>
      </c>
      <c r="H888" s="54">
        <v>2.0</v>
      </c>
      <c r="I888" s="54">
        <v>462.0</v>
      </c>
      <c r="J888" s="55" t="s">
        <v>27</v>
      </c>
      <c r="K888" t="str">
        <f>if(and(B888&gt;='Desc Stats'!$C$56,B888&lt;='Desc Stats'!$C$57),"Affordable",if(AND(B888&gt;='Desc Stats'!$C$58,B888&lt;='Desc Stats'!$C$59),"Luxury","None"))</f>
        <v>None</v>
      </c>
    </row>
    <row r="889">
      <c r="A889" s="56" t="s">
        <v>23</v>
      </c>
      <c r="B889" s="54">
        <v>618000.0</v>
      </c>
      <c r="C889" s="7">
        <v>1.0</v>
      </c>
      <c r="D889" s="7">
        <v>1.0</v>
      </c>
      <c r="E889" s="7">
        <v>2.0</v>
      </c>
      <c r="F889" s="7" t="s">
        <v>36</v>
      </c>
      <c r="G889" s="7" t="s">
        <v>179</v>
      </c>
      <c r="H889" s="54">
        <v>1.0</v>
      </c>
      <c r="I889" s="54">
        <v>650.0</v>
      </c>
      <c r="J889" s="55" t="s">
        <v>27</v>
      </c>
      <c r="K889" t="str">
        <f>if(and(B889&gt;='Desc Stats'!$C$56,B889&lt;='Desc Stats'!$C$57),"Affordable",if(AND(B889&gt;='Desc Stats'!$C$58,B889&lt;='Desc Stats'!$C$59),"Luxury","None"))</f>
        <v>None</v>
      </c>
    </row>
    <row r="890">
      <c r="A890" s="56" t="s">
        <v>23</v>
      </c>
      <c r="B890" s="54">
        <v>618000.0</v>
      </c>
      <c r="C890" s="7">
        <v>2.0</v>
      </c>
      <c r="D890" s="7">
        <v>2.0</v>
      </c>
      <c r="E890" s="7">
        <v>1.0</v>
      </c>
      <c r="F890" s="7" t="s">
        <v>24</v>
      </c>
      <c r="G890" s="7" t="s">
        <v>172</v>
      </c>
      <c r="H890" s="54">
        <v>2.0</v>
      </c>
      <c r="I890" s="54">
        <v>931.0</v>
      </c>
      <c r="J890" s="55" t="s">
        <v>25</v>
      </c>
      <c r="K890" t="str">
        <f>if(and(B890&gt;='Desc Stats'!$C$56,B890&lt;='Desc Stats'!$C$57),"Affordable",if(AND(B890&gt;='Desc Stats'!$C$58,B890&lt;='Desc Stats'!$C$59),"Luxury","None"))</f>
        <v>None</v>
      </c>
    </row>
    <row r="891">
      <c r="A891" s="56" t="s">
        <v>126</v>
      </c>
      <c r="B891" s="54">
        <v>618500.0</v>
      </c>
      <c r="C891" s="7">
        <v>3.0</v>
      </c>
      <c r="D891" s="7">
        <v>2.0</v>
      </c>
      <c r="E891" s="7">
        <v>1.0</v>
      </c>
      <c r="F891" s="7" t="s">
        <v>171</v>
      </c>
      <c r="G891" s="7" t="s">
        <v>172</v>
      </c>
      <c r="H891" s="54">
        <v>2.0</v>
      </c>
      <c r="I891" s="54">
        <v>721.0</v>
      </c>
      <c r="J891" s="55" t="s">
        <v>27</v>
      </c>
      <c r="K891" t="str">
        <f>if(and(B891&gt;='Desc Stats'!$C$56,B891&lt;='Desc Stats'!$C$57),"Affordable",if(AND(B891&gt;='Desc Stats'!$C$58,B891&lt;='Desc Stats'!$C$59),"Luxury","None"))</f>
        <v>None</v>
      </c>
    </row>
    <row r="892">
      <c r="A892" s="56" t="s">
        <v>122</v>
      </c>
      <c r="B892" s="54">
        <v>619999.0</v>
      </c>
      <c r="C892" s="7">
        <v>4.0</v>
      </c>
      <c r="D892" s="7">
        <v>3.0</v>
      </c>
      <c r="E892" s="7">
        <v>1.0</v>
      </c>
      <c r="F892" s="7" t="s">
        <v>181</v>
      </c>
      <c r="G892" s="7" t="s">
        <v>179</v>
      </c>
      <c r="H892" s="54">
        <v>1.0</v>
      </c>
      <c r="I892" s="54">
        <v>1300.0</v>
      </c>
      <c r="J892" s="55" t="s">
        <v>27</v>
      </c>
      <c r="K892" t="str">
        <f>if(and(B892&gt;='Desc Stats'!$C$56,B892&lt;='Desc Stats'!$C$57),"Affordable",if(AND(B892&gt;='Desc Stats'!$C$58,B892&lt;='Desc Stats'!$C$59),"Luxury","None"))</f>
        <v>None</v>
      </c>
    </row>
    <row r="893">
      <c r="A893" s="56" t="s">
        <v>119</v>
      </c>
      <c r="B893" s="54">
        <v>620000.0</v>
      </c>
      <c r="C893" s="7">
        <v>2.0</v>
      </c>
      <c r="D893" s="7">
        <v>2.0</v>
      </c>
      <c r="E893" s="7">
        <v>3.0</v>
      </c>
      <c r="F893" s="7" t="s">
        <v>36</v>
      </c>
      <c r="G893" s="7" t="s">
        <v>172</v>
      </c>
      <c r="H893" s="54">
        <v>2.0</v>
      </c>
      <c r="I893" s="54">
        <v>856.0</v>
      </c>
      <c r="J893" s="55" t="s">
        <v>27</v>
      </c>
      <c r="K893" t="str">
        <f>if(and(B893&gt;='Desc Stats'!$C$56,B893&lt;='Desc Stats'!$C$57),"Affordable",if(AND(B893&gt;='Desc Stats'!$C$58,B893&lt;='Desc Stats'!$C$59),"Luxury","None"))</f>
        <v>None</v>
      </c>
    </row>
    <row r="894">
      <c r="A894" s="56" t="s">
        <v>119</v>
      </c>
      <c r="B894" s="54">
        <v>620000.0</v>
      </c>
      <c r="C894" s="7">
        <v>4.0</v>
      </c>
      <c r="D894" s="7">
        <v>3.0</v>
      </c>
      <c r="E894" s="7">
        <v>1.0</v>
      </c>
      <c r="F894" s="7" t="s">
        <v>181</v>
      </c>
      <c r="G894" s="7" t="s">
        <v>179</v>
      </c>
      <c r="H894" s="54">
        <v>1.0</v>
      </c>
      <c r="I894" s="54">
        <v>1080.0</v>
      </c>
      <c r="J894" t="s">
        <v>27</v>
      </c>
      <c r="K894" t="str">
        <f>if(and(B894&gt;='Desc Stats'!$C$56,B894&lt;='Desc Stats'!$C$57),"Affordable",if(AND(B894&gt;='Desc Stats'!$C$58,B894&lt;='Desc Stats'!$C$59),"Luxury","None"))</f>
        <v>None</v>
      </c>
    </row>
    <row r="895">
      <c r="A895" s="56" t="s">
        <v>122</v>
      </c>
      <c r="B895" s="54">
        <v>620000.0</v>
      </c>
      <c r="C895" s="7">
        <v>4.0</v>
      </c>
      <c r="D895" s="7">
        <v>2.0</v>
      </c>
      <c r="E895" s="7">
        <v>2.0</v>
      </c>
      <c r="F895" s="7" t="s">
        <v>181</v>
      </c>
      <c r="G895" s="7" t="s">
        <v>179</v>
      </c>
      <c r="H895" s="54">
        <v>1.0</v>
      </c>
      <c r="I895" s="54">
        <v>1080.0</v>
      </c>
      <c r="J895" s="55" t="s">
        <v>27</v>
      </c>
      <c r="K895" t="str">
        <f>if(and(B895&gt;='Desc Stats'!$C$56,B895&lt;='Desc Stats'!$C$57),"Affordable",if(AND(B895&gt;='Desc Stats'!$C$58,B895&lt;='Desc Stats'!$C$59),"Luxury","None"))</f>
        <v>None</v>
      </c>
    </row>
    <row r="896">
      <c r="A896" s="56" t="s">
        <v>130</v>
      </c>
      <c r="B896" s="54">
        <v>620000.0</v>
      </c>
      <c r="C896" s="7">
        <v>3.0</v>
      </c>
      <c r="D896" s="7">
        <v>2.0</v>
      </c>
      <c r="E896" s="7">
        <v>4.0</v>
      </c>
      <c r="F896" s="7" t="s">
        <v>36</v>
      </c>
      <c r="G896" s="7" t="s">
        <v>172</v>
      </c>
      <c r="H896" s="54">
        <v>2.0</v>
      </c>
      <c r="I896" s="54">
        <v>1200.0</v>
      </c>
      <c r="J896" s="55" t="s">
        <v>27</v>
      </c>
      <c r="K896" t="str">
        <f>if(and(B896&gt;='Desc Stats'!$C$56,B896&lt;='Desc Stats'!$C$57),"Affordable",if(AND(B896&gt;='Desc Stats'!$C$58,B896&lt;='Desc Stats'!$C$59),"Luxury","None"))</f>
        <v>None</v>
      </c>
    </row>
    <row r="897">
      <c r="A897" s="56" t="s">
        <v>26</v>
      </c>
      <c r="B897" s="54">
        <v>620000.0</v>
      </c>
      <c r="C897" s="7">
        <v>3.0</v>
      </c>
      <c r="D897" s="7">
        <v>2.0</v>
      </c>
      <c r="E897" s="7">
        <v>1.0</v>
      </c>
      <c r="F897" s="7" t="s">
        <v>24</v>
      </c>
      <c r="G897" s="7" t="s">
        <v>172</v>
      </c>
      <c r="H897" s="54">
        <v>2.0</v>
      </c>
      <c r="I897" s="54">
        <v>1403.0</v>
      </c>
      <c r="J897" s="55" t="s">
        <v>27</v>
      </c>
      <c r="K897" t="str">
        <f>if(and(B897&gt;='Desc Stats'!$C$56,B897&lt;='Desc Stats'!$C$57),"Affordable",if(AND(B897&gt;='Desc Stats'!$C$58,B897&lt;='Desc Stats'!$C$59),"Luxury","None"))</f>
        <v>None</v>
      </c>
    </row>
    <row r="898">
      <c r="A898" s="56" t="s">
        <v>26</v>
      </c>
      <c r="B898" s="54">
        <v>620000.0</v>
      </c>
      <c r="C898" s="7">
        <v>3.0</v>
      </c>
      <c r="D898" s="7">
        <v>2.0</v>
      </c>
      <c r="E898" s="7">
        <v>1.0</v>
      </c>
      <c r="F898" s="7" t="s">
        <v>24</v>
      </c>
      <c r="G898" s="7" t="s">
        <v>172</v>
      </c>
      <c r="H898" s="54">
        <v>2.0</v>
      </c>
      <c r="I898" s="54">
        <v>1232.0</v>
      </c>
      <c r="J898" s="55" t="s">
        <v>27</v>
      </c>
      <c r="K898" t="str">
        <f>if(and(B898&gt;='Desc Stats'!$C$56,B898&lt;='Desc Stats'!$C$57),"Affordable",if(AND(B898&gt;='Desc Stats'!$C$58,B898&lt;='Desc Stats'!$C$59),"Luxury","None"))</f>
        <v>None</v>
      </c>
    </row>
    <row r="899">
      <c r="A899" s="56" t="s">
        <v>127</v>
      </c>
      <c r="B899" s="54">
        <v>620000.0</v>
      </c>
      <c r="C899" s="7">
        <v>5.0</v>
      </c>
      <c r="D899" s="7">
        <v>5.0</v>
      </c>
      <c r="E899" s="7">
        <v>2.0</v>
      </c>
      <c r="F899" s="7" t="s">
        <v>24</v>
      </c>
      <c r="G899" s="7" t="s">
        <v>172</v>
      </c>
      <c r="H899" s="54">
        <v>2.0</v>
      </c>
      <c r="I899" s="54">
        <v>1706.0</v>
      </c>
      <c r="J899" t="s">
        <v>27</v>
      </c>
      <c r="K899" t="str">
        <f>if(and(B899&gt;='Desc Stats'!$C$56,B899&lt;='Desc Stats'!$C$57),"Affordable",if(AND(B899&gt;='Desc Stats'!$C$58,B899&lt;='Desc Stats'!$C$59),"Luxury","None"))</f>
        <v>None</v>
      </c>
    </row>
    <row r="900">
      <c r="A900" s="56" t="s">
        <v>133</v>
      </c>
      <c r="B900" s="54">
        <v>620000.0</v>
      </c>
      <c r="C900" s="7">
        <v>3.0</v>
      </c>
      <c r="D900" s="7">
        <v>2.0</v>
      </c>
      <c r="E900" s="7">
        <v>2.0</v>
      </c>
      <c r="F900" s="7" t="s">
        <v>36</v>
      </c>
      <c r="G900" s="7" t="s">
        <v>179</v>
      </c>
      <c r="H900" s="54">
        <v>1.0</v>
      </c>
      <c r="I900" s="54">
        <v>1030.0</v>
      </c>
      <c r="J900" s="55" t="s">
        <v>25</v>
      </c>
      <c r="K900" t="str">
        <f>if(and(B900&gt;='Desc Stats'!$C$56,B900&lt;='Desc Stats'!$C$57),"Affordable",if(AND(B900&gt;='Desc Stats'!$C$58,B900&lt;='Desc Stats'!$C$59),"Luxury","None"))</f>
        <v>None</v>
      </c>
    </row>
    <row r="901">
      <c r="A901" s="56" t="s">
        <v>131</v>
      </c>
      <c r="B901" s="54">
        <v>620000.0</v>
      </c>
      <c r="C901" s="7">
        <v>4.0</v>
      </c>
      <c r="D901" s="7">
        <v>2.0</v>
      </c>
      <c r="E901" s="7">
        <v>1.0</v>
      </c>
      <c r="F901" s="7" t="s">
        <v>36</v>
      </c>
      <c r="G901" s="7" t="s">
        <v>172</v>
      </c>
      <c r="H901" s="54">
        <v>2.0</v>
      </c>
      <c r="I901" s="54">
        <v>1292.0</v>
      </c>
      <c r="J901" s="55" t="s">
        <v>25</v>
      </c>
      <c r="K901" t="str">
        <f>if(and(B901&gt;='Desc Stats'!$C$56,B901&lt;='Desc Stats'!$C$57),"Affordable",if(AND(B901&gt;='Desc Stats'!$C$58,B901&lt;='Desc Stats'!$C$59),"Luxury","None"))</f>
        <v>None</v>
      </c>
    </row>
    <row r="902">
      <c r="A902" s="56" t="s">
        <v>23</v>
      </c>
      <c r="B902" s="54">
        <v>620000.0</v>
      </c>
      <c r="C902" s="7">
        <v>3.0</v>
      </c>
      <c r="D902" s="7">
        <v>2.0</v>
      </c>
      <c r="E902" s="7">
        <v>1.0</v>
      </c>
      <c r="F902" s="7" t="s">
        <v>24</v>
      </c>
      <c r="G902" s="7" t="s">
        <v>172</v>
      </c>
      <c r="H902" s="54">
        <v>2.0</v>
      </c>
      <c r="I902" s="54">
        <v>1015.0</v>
      </c>
      <c r="J902" s="55" t="s">
        <v>175</v>
      </c>
      <c r="K902" t="str">
        <f>if(and(B902&gt;='Desc Stats'!$C$56,B902&lt;='Desc Stats'!$C$57),"Affordable",if(AND(B902&gt;='Desc Stats'!$C$58,B902&lt;='Desc Stats'!$C$59),"Luxury","None"))</f>
        <v>None</v>
      </c>
    </row>
    <row r="903">
      <c r="A903" s="56" t="s">
        <v>155</v>
      </c>
      <c r="B903" s="54">
        <v>620000.0</v>
      </c>
      <c r="C903" s="7">
        <v>3.0</v>
      </c>
      <c r="D903" s="7">
        <v>2.0</v>
      </c>
      <c r="E903" s="7">
        <v>6.0</v>
      </c>
      <c r="F903" s="7" t="s">
        <v>24</v>
      </c>
      <c r="G903" s="7" t="s">
        <v>172</v>
      </c>
      <c r="H903" s="54">
        <v>2.0</v>
      </c>
      <c r="I903" s="54">
        <v>1290.0</v>
      </c>
      <c r="J903" s="55" t="s">
        <v>27</v>
      </c>
      <c r="K903" t="str">
        <f>if(and(B903&gt;='Desc Stats'!$C$56,B903&lt;='Desc Stats'!$C$57),"Affordable",if(AND(B903&gt;='Desc Stats'!$C$58,B903&lt;='Desc Stats'!$C$59),"Luxury","None"))</f>
        <v>None</v>
      </c>
    </row>
    <row r="904">
      <c r="A904" s="56" t="s">
        <v>155</v>
      </c>
      <c r="B904" s="54">
        <v>620000.0</v>
      </c>
      <c r="C904" s="7">
        <v>2.0</v>
      </c>
      <c r="D904" s="7">
        <v>2.0</v>
      </c>
      <c r="E904" s="7">
        <v>1.0</v>
      </c>
      <c r="F904" s="7" t="s">
        <v>24</v>
      </c>
      <c r="G904" s="7" t="s">
        <v>172</v>
      </c>
      <c r="H904" s="54">
        <v>2.0</v>
      </c>
      <c r="I904" s="54">
        <v>1021.0</v>
      </c>
      <c r="J904" s="55" t="s">
        <v>25</v>
      </c>
      <c r="K904" t="str">
        <f>if(and(B904&gt;='Desc Stats'!$C$56,B904&lt;='Desc Stats'!$C$57),"Affordable",if(AND(B904&gt;='Desc Stats'!$C$58,B904&lt;='Desc Stats'!$C$59),"Luxury","None"))</f>
        <v>None</v>
      </c>
    </row>
    <row r="905">
      <c r="A905" s="56" t="s">
        <v>156</v>
      </c>
      <c r="B905" s="54">
        <v>620000.0</v>
      </c>
      <c r="C905" s="7">
        <v>3.0</v>
      </c>
      <c r="D905" s="7">
        <v>2.0</v>
      </c>
      <c r="E905" s="7">
        <v>2.0</v>
      </c>
      <c r="F905" s="7" t="s">
        <v>24</v>
      </c>
      <c r="G905" s="7" t="s">
        <v>172</v>
      </c>
      <c r="H905" s="54">
        <v>2.0</v>
      </c>
      <c r="I905" s="54">
        <v>1500.0</v>
      </c>
      <c r="J905" s="55" t="s">
        <v>27</v>
      </c>
      <c r="K905" t="str">
        <f>if(and(B905&gt;='Desc Stats'!$C$56,B905&lt;='Desc Stats'!$C$57),"Affordable",if(AND(B905&gt;='Desc Stats'!$C$58,B905&lt;='Desc Stats'!$C$59),"Luxury","None"))</f>
        <v>None</v>
      </c>
    </row>
    <row r="906">
      <c r="A906" s="56" t="s">
        <v>160</v>
      </c>
      <c r="B906" s="54">
        <v>620000.0</v>
      </c>
      <c r="C906" s="7">
        <v>3.0</v>
      </c>
      <c r="D906" s="7">
        <v>2.0</v>
      </c>
      <c r="E906" s="7">
        <v>2.0</v>
      </c>
      <c r="F906" s="7" t="s">
        <v>36</v>
      </c>
      <c r="G906" s="7" t="s">
        <v>172</v>
      </c>
      <c r="H906" s="54">
        <v>2.0</v>
      </c>
      <c r="I906" s="54">
        <v>935.0</v>
      </c>
      <c r="J906" s="55" t="s">
        <v>27</v>
      </c>
      <c r="K906" t="str">
        <f>if(and(B906&gt;='Desc Stats'!$C$56,B906&lt;='Desc Stats'!$C$57),"Affordable",if(AND(B906&gt;='Desc Stats'!$C$58,B906&lt;='Desc Stats'!$C$59),"Luxury","None"))</f>
        <v>None</v>
      </c>
    </row>
    <row r="907">
      <c r="A907" s="56" t="s">
        <v>163</v>
      </c>
      <c r="B907" s="54">
        <v>620000.0</v>
      </c>
      <c r="C907" s="7">
        <v>3.0</v>
      </c>
      <c r="D907" s="7">
        <v>2.0</v>
      </c>
      <c r="E907" s="7">
        <v>2.0</v>
      </c>
      <c r="F907" s="7" t="s">
        <v>36</v>
      </c>
      <c r="G907" s="7" t="s">
        <v>172</v>
      </c>
      <c r="H907" s="54">
        <v>2.0</v>
      </c>
      <c r="I907" s="54">
        <v>1100.0</v>
      </c>
      <c r="J907" s="55" t="s">
        <v>27</v>
      </c>
      <c r="K907" t="str">
        <f>if(and(B907&gt;='Desc Stats'!$C$56,B907&lt;='Desc Stats'!$C$57),"Affordable",if(AND(B907&gt;='Desc Stats'!$C$58,B907&lt;='Desc Stats'!$C$59),"Luxury","None"))</f>
        <v>None</v>
      </c>
    </row>
    <row r="908">
      <c r="A908" s="56" t="s">
        <v>125</v>
      </c>
      <c r="B908" s="54">
        <v>625000.0</v>
      </c>
      <c r="C908" s="7">
        <v>4.0</v>
      </c>
      <c r="D908" s="7">
        <v>3.0</v>
      </c>
      <c r="E908" s="7">
        <v>1.0</v>
      </c>
      <c r="F908" s="7" t="s">
        <v>181</v>
      </c>
      <c r="G908" s="7" t="s">
        <v>179</v>
      </c>
      <c r="H908" s="54">
        <v>1.0</v>
      </c>
      <c r="I908" s="54">
        <v>1200.0</v>
      </c>
      <c r="J908" s="55" t="s">
        <v>27</v>
      </c>
      <c r="K908" t="str">
        <f>if(and(B908&gt;='Desc Stats'!$C$56,B908&lt;='Desc Stats'!$C$57),"Affordable",if(AND(B908&gt;='Desc Stats'!$C$58,B908&lt;='Desc Stats'!$C$59),"Luxury","None"))</f>
        <v>None</v>
      </c>
    </row>
    <row r="909">
      <c r="A909" s="56" t="s">
        <v>23</v>
      </c>
      <c r="B909" s="54">
        <v>625000.0</v>
      </c>
      <c r="C909" s="7">
        <v>1.0</v>
      </c>
      <c r="D909" s="7">
        <v>1.0</v>
      </c>
      <c r="E909" s="7">
        <v>2.0</v>
      </c>
      <c r="F909" s="7" t="s">
        <v>36</v>
      </c>
      <c r="G909" s="7" t="s">
        <v>179</v>
      </c>
      <c r="H909" s="54">
        <v>1.0</v>
      </c>
      <c r="I909" s="54">
        <v>496.0</v>
      </c>
      <c r="J909" s="55" t="s">
        <v>25</v>
      </c>
      <c r="K909" t="str">
        <f>if(and(B909&gt;='Desc Stats'!$C$56,B909&lt;='Desc Stats'!$C$57),"Affordable",if(AND(B909&gt;='Desc Stats'!$C$58,B909&lt;='Desc Stats'!$C$59),"Luxury","None"))</f>
        <v>None</v>
      </c>
    </row>
    <row r="910">
      <c r="A910" s="56" t="s">
        <v>158</v>
      </c>
      <c r="B910" s="54">
        <v>625000.0</v>
      </c>
      <c r="C910" s="7">
        <v>2.0</v>
      </c>
      <c r="D910" s="7">
        <v>2.0</v>
      </c>
      <c r="E910" s="7">
        <v>2.0</v>
      </c>
      <c r="F910" s="7" t="s">
        <v>36</v>
      </c>
      <c r="G910" s="7" t="s">
        <v>172</v>
      </c>
      <c r="H910" s="54">
        <v>2.0</v>
      </c>
      <c r="I910" s="54">
        <v>1025.0</v>
      </c>
      <c r="J910" s="55" t="s">
        <v>25</v>
      </c>
      <c r="K910" t="str">
        <f>if(and(B910&gt;='Desc Stats'!$C$56,B910&lt;='Desc Stats'!$C$57),"Affordable",if(AND(B910&gt;='Desc Stats'!$C$58,B910&lt;='Desc Stats'!$C$59),"Luxury","None"))</f>
        <v>None</v>
      </c>
    </row>
    <row r="911">
      <c r="A911" s="56" t="s">
        <v>26</v>
      </c>
      <c r="B911" s="54">
        <v>628000.0</v>
      </c>
      <c r="C911" s="7">
        <v>2.0</v>
      </c>
      <c r="D911" s="7">
        <v>2.0</v>
      </c>
      <c r="E911" s="7">
        <v>2.0</v>
      </c>
      <c r="F911" s="7" t="s">
        <v>36</v>
      </c>
      <c r="G911" s="7" t="s">
        <v>172</v>
      </c>
      <c r="H911" s="54">
        <v>2.0</v>
      </c>
      <c r="I911" s="54">
        <v>791.0</v>
      </c>
      <c r="J911" s="55" t="s">
        <v>27</v>
      </c>
      <c r="K911" t="str">
        <f>if(and(B911&gt;='Desc Stats'!$C$56,B911&lt;='Desc Stats'!$C$57),"Affordable",if(AND(B911&gt;='Desc Stats'!$C$58,B911&lt;='Desc Stats'!$C$59),"Luxury","None"))</f>
        <v>None</v>
      </c>
    </row>
    <row r="912">
      <c r="A912" s="56" t="s">
        <v>133</v>
      </c>
      <c r="B912" s="54">
        <v>628000.0</v>
      </c>
      <c r="C912" s="7">
        <v>3.0</v>
      </c>
      <c r="D912" s="7">
        <v>2.0</v>
      </c>
      <c r="E912" s="7">
        <v>2.0</v>
      </c>
      <c r="F912" s="7" t="s">
        <v>36</v>
      </c>
      <c r="G912" s="7" t="s">
        <v>172</v>
      </c>
      <c r="H912" s="54">
        <v>2.0</v>
      </c>
      <c r="I912" s="54">
        <v>909.0</v>
      </c>
      <c r="J912" s="55" t="s">
        <v>27</v>
      </c>
      <c r="K912" t="str">
        <f>if(and(B912&gt;='Desc Stats'!$C$56,B912&lt;='Desc Stats'!$C$57),"Affordable",if(AND(B912&gt;='Desc Stats'!$C$58,B912&lt;='Desc Stats'!$C$59),"Luxury","None"))</f>
        <v>None</v>
      </c>
    </row>
    <row r="913">
      <c r="A913" s="56" t="s">
        <v>133</v>
      </c>
      <c r="B913" s="54">
        <v>628000.0</v>
      </c>
      <c r="C913" s="7">
        <v>2.0</v>
      </c>
      <c r="D913" s="7">
        <v>2.0</v>
      </c>
      <c r="E913" s="7">
        <v>2.0</v>
      </c>
      <c r="F913" s="7" t="s">
        <v>36</v>
      </c>
      <c r="G913" s="7" t="s">
        <v>172</v>
      </c>
      <c r="H913" s="54">
        <v>2.0</v>
      </c>
      <c r="I913" s="54">
        <v>814.0</v>
      </c>
      <c r="J913" s="55" t="s">
        <v>175</v>
      </c>
      <c r="K913" t="str">
        <f>if(and(B913&gt;='Desc Stats'!$C$56,B913&lt;='Desc Stats'!$C$57),"Affordable",if(AND(B913&gt;='Desc Stats'!$C$58,B913&lt;='Desc Stats'!$C$59),"Luxury","None"))</f>
        <v>None</v>
      </c>
    </row>
    <row r="914">
      <c r="A914" s="56" t="s">
        <v>142</v>
      </c>
      <c r="B914" s="54">
        <v>628000.0</v>
      </c>
      <c r="C914" s="7">
        <v>3.0</v>
      </c>
      <c r="D914" s="7">
        <v>2.0</v>
      </c>
      <c r="E914" s="7">
        <v>2.0</v>
      </c>
      <c r="F914" s="7" t="s">
        <v>171</v>
      </c>
      <c r="G914" s="7" t="s">
        <v>172</v>
      </c>
      <c r="H914" s="54">
        <v>2.0</v>
      </c>
      <c r="I914" s="54">
        <v>2236.0</v>
      </c>
      <c r="J914" s="55" t="s">
        <v>25</v>
      </c>
      <c r="K914" t="str">
        <f>if(and(B914&gt;='Desc Stats'!$C$56,B914&lt;='Desc Stats'!$C$57),"Affordable",if(AND(B914&gt;='Desc Stats'!$C$58,B914&lt;='Desc Stats'!$C$59),"Luxury","None"))</f>
        <v>None</v>
      </c>
    </row>
    <row r="915">
      <c r="A915" s="56" t="s">
        <v>131</v>
      </c>
      <c r="B915" s="54">
        <v>628000.0</v>
      </c>
      <c r="C915" s="7">
        <v>3.0</v>
      </c>
      <c r="D915" s="7">
        <v>2.0</v>
      </c>
      <c r="E915" s="7">
        <v>2.0</v>
      </c>
      <c r="F915" s="7" t="s">
        <v>183</v>
      </c>
      <c r="G915" s="7" t="s">
        <v>172</v>
      </c>
      <c r="H915" s="54">
        <v>2.0</v>
      </c>
      <c r="I915" s="54">
        <v>1600.0</v>
      </c>
      <c r="J915" t="s">
        <v>27</v>
      </c>
      <c r="K915" t="str">
        <f>if(and(B915&gt;='Desc Stats'!$C$56,B915&lt;='Desc Stats'!$C$57),"Affordable",if(AND(B915&gt;='Desc Stats'!$C$58,B915&lt;='Desc Stats'!$C$59),"Luxury","None"))</f>
        <v>None</v>
      </c>
    </row>
    <row r="916">
      <c r="A916" s="56" t="s">
        <v>23</v>
      </c>
      <c r="B916" s="54">
        <v>628000.0</v>
      </c>
      <c r="C916" s="7">
        <v>1.0</v>
      </c>
      <c r="D916" s="7">
        <v>1.0</v>
      </c>
      <c r="E916" s="7">
        <v>1.0</v>
      </c>
      <c r="F916" s="7" t="s">
        <v>36</v>
      </c>
      <c r="G916" s="7" t="s">
        <v>172</v>
      </c>
      <c r="H916" s="54">
        <v>2.0</v>
      </c>
      <c r="I916" s="54">
        <v>496.0</v>
      </c>
      <c r="J916" t="s">
        <v>25</v>
      </c>
      <c r="K916" t="str">
        <f>if(and(B916&gt;='Desc Stats'!$C$56,B916&lt;='Desc Stats'!$C$57),"Affordable",if(AND(B916&gt;='Desc Stats'!$C$58,B916&lt;='Desc Stats'!$C$59),"Luxury","None"))</f>
        <v>None</v>
      </c>
    </row>
    <row r="917">
      <c r="A917" s="56" t="s">
        <v>129</v>
      </c>
      <c r="B917" s="54">
        <v>628000.0</v>
      </c>
      <c r="C917" s="7">
        <v>3.0</v>
      </c>
      <c r="D917" s="7">
        <v>2.0</v>
      </c>
      <c r="E917" s="7">
        <v>2.0</v>
      </c>
      <c r="F917" s="7" t="s">
        <v>24</v>
      </c>
      <c r="G917" s="7" t="s">
        <v>172</v>
      </c>
      <c r="H917" s="54">
        <v>2.0</v>
      </c>
      <c r="I917" s="54">
        <v>1001.0</v>
      </c>
      <c r="J917" s="55" t="s">
        <v>27</v>
      </c>
      <c r="K917" t="str">
        <f>if(and(B917&gt;='Desc Stats'!$C$56,B917&lt;='Desc Stats'!$C$57),"Affordable",if(AND(B917&gt;='Desc Stats'!$C$58,B917&lt;='Desc Stats'!$C$59),"Luxury","None"))</f>
        <v>None</v>
      </c>
    </row>
    <row r="918">
      <c r="A918" s="56" t="s">
        <v>155</v>
      </c>
      <c r="B918" s="54">
        <v>628000.0</v>
      </c>
      <c r="C918" s="7">
        <v>2.0</v>
      </c>
      <c r="D918" s="7">
        <v>2.0</v>
      </c>
      <c r="E918" s="7">
        <v>2.0</v>
      </c>
      <c r="F918" s="7" t="s">
        <v>24</v>
      </c>
      <c r="G918" s="7" t="s">
        <v>172</v>
      </c>
      <c r="H918" s="54">
        <v>2.0</v>
      </c>
      <c r="I918" s="54">
        <v>1025.0</v>
      </c>
      <c r="J918" s="55" t="s">
        <v>25</v>
      </c>
      <c r="K918" t="str">
        <f>if(and(B918&gt;='Desc Stats'!$C$56,B918&lt;='Desc Stats'!$C$57),"Affordable",if(AND(B918&gt;='Desc Stats'!$C$58,B918&lt;='Desc Stats'!$C$59),"Luxury","None"))</f>
        <v>None</v>
      </c>
    </row>
    <row r="919">
      <c r="A919" s="56" t="s">
        <v>157</v>
      </c>
      <c r="B919" s="54">
        <v>628000.0</v>
      </c>
      <c r="C919" s="7">
        <v>4.0</v>
      </c>
      <c r="D919" s="7">
        <v>3.0</v>
      </c>
      <c r="E919" s="7">
        <v>2.0</v>
      </c>
      <c r="F919" s="7" t="s">
        <v>181</v>
      </c>
      <c r="G919" s="7" t="s">
        <v>179</v>
      </c>
      <c r="H919" s="54">
        <v>1.0</v>
      </c>
      <c r="I919" s="54">
        <v>1170.0</v>
      </c>
      <c r="J919" t="s">
        <v>27</v>
      </c>
      <c r="K919" t="str">
        <f>if(and(B919&gt;='Desc Stats'!$C$56,B919&lt;='Desc Stats'!$C$57),"Affordable",if(AND(B919&gt;='Desc Stats'!$C$58,B919&lt;='Desc Stats'!$C$59),"Luxury","None"))</f>
        <v>None</v>
      </c>
    </row>
    <row r="920">
      <c r="A920" s="56" t="s">
        <v>158</v>
      </c>
      <c r="B920" s="54">
        <v>628000.0</v>
      </c>
      <c r="C920" s="7">
        <v>3.0</v>
      </c>
      <c r="D920" s="7">
        <v>2.0</v>
      </c>
      <c r="E920" s="7">
        <v>2.0</v>
      </c>
      <c r="F920" s="7" t="s">
        <v>36</v>
      </c>
      <c r="G920" s="7" t="s">
        <v>172</v>
      </c>
      <c r="H920" s="54">
        <v>2.0</v>
      </c>
      <c r="I920" s="54">
        <v>1025.0</v>
      </c>
      <c r="J920" s="55" t="s">
        <v>25</v>
      </c>
      <c r="K920" t="str">
        <f>if(and(B920&gt;='Desc Stats'!$C$56,B920&lt;='Desc Stats'!$C$57),"Affordable",if(AND(B920&gt;='Desc Stats'!$C$58,B920&lt;='Desc Stats'!$C$59),"Luxury","None"))</f>
        <v>None</v>
      </c>
    </row>
    <row r="921">
      <c r="A921" s="56" t="s">
        <v>160</v>
      </c>
      <c r="B921" s="54">
        <v>628000.0</v>
      </c>
      <c r="C921" s="7">
        <v>3.0</v>
      </c>
      <c r="D921" s="7">
        <v>2.0</v>
      </c>
      <c r="E921" s="7">
        <v>6.0</v>
      </c>
      <c r="F921" s="7" t="s">
        <v>36</v>
      </c>
      <c r="G921" s="7" t="s">
        <v>172</v>
      </c>
      <c r="H921" s="54">
        <v>2.0</v>
      </c>
      <c r="I921" s="54">
        <v>935.0</v>
      </c>
      <c r="J921" s="55" t="s">
        <v>27</v>
      </c>
      <c r="K921" t="str">
        <f>if(and(B921&gt;='Desc Stats'!$C$56,B921&lt;='Desc Stats'!$C$57),"Affordable",if(AND(B921&gt;='Desc Stats'!$C$58,B921&lt;='Desc Stats'!$C$59),"Luxury","None"))</f>
        <v>None</v>
      </c>
    </row>
    <row r="922">
      <c r="A922" s="56" t="s">
        <v>160</v>
      </c>
      <c r="B922" s="54">
        <v>628000.0</v>
      </c>
      <c r="C922" s="7">
        <v>3.0</v>
      </c>
      <c r="D922" s="7">
        <v>2.0</v>
      </c>
      <c r="E922" s="7">
        <v>2.0</v>
      </c>
      <c r="F922" s="7" t="s">
        <v>24</v>
      </c>
      <c r="G922" s="7" t="s">
        <v>172</v>
      </c>
      <c r="H922" s="54">
        <v>2.0</v>
      </c>
      <c r="I922" s="54">
        <v>1150.0</v>
      </c>
      <c r="J922" s="55" t="s">
        <v>27</v>
      </c>
      <c r="K922" t="str">
        <f>if(and(B922&gt;='Desc Stats'!$C$56,B922&lt;='Desc Stats'!$C$57),"Affordable",if(AND(B922&gt;='Desc Stats'!$C$58,B922&lt;='Desc Stats'!$C$59),"Luxury","None"))</f>
        <v>None</v>
      </c>
    </row>
    <row r="923">
      <c r="A923" s="56" t="s">
        <v>160</v>
      </c>
      <c r="B923" s="54">
        <v>628000.0</v>
      </c>
      <c r="C923" s="7">
        <v>3.0</v>
      </c>
      <c r="D923" s="7">
        <v>2.0</v>
      </c>
      <c r="E923" s="7">
        <v>1.0</v>
      </c>
      <c r="F923" s="7" t="s">
        <v>24</v>
      </c>
      <c r="G923" s="7" t="s">
        <v>172</v>
      </c>
      <c r="H923" s="54">
        <v>2.0</v>
      </c>
      <c r="I923" s="54">
        <v>1150.0</v>
      </c>
      <c r="J923" s="55" t="s">
        <v>27</v>
      </c>
      <c r="K923" t="str">
        <f>if(and(B923&gt;='Desc Stats'!$C$56,B923&lt;='Desc Stats'!$C$57),"Affordable",if(AND(B923&gt;='Desc Stats'!$C$58,B923&lt;='Desc Stats'!$C$59),"Luxury","None"))</f>
        <v>None</v>
      </c>
    </row>
    <row r="924">
      <c r="A924" s="56" t="s">
        <v>26</v>
      </c>
      <c r="B924" s="54">
        <v>629999.0</v>
      </c>
      <c r="C924" s="7">
        <v>3.0</v>
      </c>
      <c r="D924" s="7">
        <v>2.0</v>
      </c>
      <c r="E924" s="7">
        <v>2.0</v>
      </c>
      <c r="F924" s="7" t="s">
        <v>24</v>
      </c>
      <c r="G924" s="7" t="s">
        <v>172</v>
      </c>
      <c r="H924" s="54">
        <v>2.0</v>
      </c>
      <c r="I924" s="54">
        <v>1196.0</v>
      </c>
      <c r="J924" s="55" t="s">
        <v>27</v>
      </c>
      <c r="K924" t="str">
        <f>if(and(B924&gt;='Desc Stats'!$C$56,B924&lt;='Desc Stats'!$C$57),"Affordable",if(AND(B924&gt;='Desc Stats'!$C$58,B924&lt;='Desc Stats'!$C$59),"Luxury","None"))</f>
        <v>None</v>
      </c>
    </row>
    <row r="925">
      <c r="A925" s="56" t="s">
        <v>119</v>
      </c>
      <c r="B925" s="54">
        <v>630000.0</v>
      </c>
      <c r="C925" s="7">
        <v>3.0</v>
      </c>
      <c r="D925" s="7">
        <v>2.0</v>
      </c>
      <c r="E925" s="7">
        <v>2.0</v>
      </c>
      <c r="F925" s="7" t="s">
        <v>36</v>
      </c>
      <c r="G925" s="7" t="s">
        <v>172</v>
      </c>
      <c r="H925" s="54">
        <v>2.0</v>
      </c>
      <c r="I925" s="54">
        <v>840.0</v>
      </c>
      <c r="J925" s="55" t="s">
        <v>25</v>
      </c>
      <c r="K925" t="str">
        <f>if(and(B925&gt;='Desc Stats'!$C$56,B925&lt;='Desc Stats'!$C$57),"Affordable",if(AND(B925&gt;='Desc Stats'!$C$58,B925&lt;='Desc Stats'!$C$59),"Luxury","None"))</f>
        <v>None</v>
      </c>
    </row>
    <row r="926">
      <c r="A926" s="56" t="s">
        <v>119</v>
      </c>
      <c r="B926" s="54">
        <v>630000.0</v>
      </c>
      <c r="C926" s="7">
        <v>2.0</v>
      </c>
      <c r="D926" s="7">
        <v>2.0</v>
      </c>
      <c r="E926" s="7">
        <v>2.0</v>
      </c>
      <c r="F926" s="7" t="s">
        <v>36</v>
      </c>
      <c r="G926" s="7" t="s">
        <v>172</v>
      </c>
      <c r="H926" s="54">
        <v>2.0</v>
      </c>
      <c r="I926" s="54">
        <v>856.0</v>
      </c>
      <c r="J926" s="55" t="s">
        <v>25</v>
      </c>
      <c r="K926" t="str">
        <f>if(and(B926&gt;='Desc Stats'!$C$56,B926&lt;='Desc Stats'!$C$57),"Affordable",if(AND(B926&gt;='Desc Stats'!$C$58,B926&lt;='Desc Stats'!$C$59),"Luxury","None"))</f>
        <v>None</v>
      </c>
    </row>
    <row r="927">
      <c r="A927" s="56" t="s">
        <v>119</v>
      </c>
      <c r="B927" s="54">
        <v>630000.0</v>
      </c>
      <c r="C927" s="7">
        <v>1.0</v>
      </c>
      <c r="D927" s="7">
        <v>1.0</v>
      </c>
      <c r="E927" s="7">
        <v>2.0</v>
      </c>
      <c r="F927" s="7" t="s">
        <v>36</v>
      </c>
      <c r="G927" s="7" t="s">
        <v>172</v>
      </c>
      <c r="H927" s="54">
        <v>2.0</v>
      </c>
      <c r="I927" s="54">
        <v>781.0</v>
      </c>
      <c r="J927" s="55" t="s">
        <v>27</v>
      </c>
      <c r="K927" t="str">
        <f>if(and(B927&gt;='Desc Stats'!$C$56,B927&lt;='Desc Stats'!$C$57),"Affordable",if(AND(B927&gt;='Desc Stats'!$C$58,B927&lt;='Desc Stats'!$C$59),"Luxury","None"))</f>
        <v>None</v>
      </c>
    </row>
    <row r="928">
      <c r="A928" s="56" t="s">
        <v>119</v>
      </c>
      <c r="B928" s="54">
        <v>630000.0</v>
      </c>
      <c r="C928" s="7">
        <v>1.0</v>
      </c>
      <c r="D928" s="7">
        <v>1.0</v>
      </c>
      <c r="E928" s="7">
        <v>1.0</v>
      </c>
      <c r="F928" s="7" t="s">
        <v>36</v>
      </c>
      <c r="G928" s="7" t="s">
        <v>172</v>
      </c>
      <c r="H928" s="54">
        <v>2.0</v>
      </c>
      <c r="I928" s="54">
        <v>705.0</v>
      </c>
      <c r="J928" s="55" t="s">
        <v>25</v>
      </c>
      <c r="K928" t="str">
        <f>if(and(B928&gt;='Desc Stats'!$C$56,B928&lt;='Desc Stats'!$C$57),"Affordable",if(AND(B928&gt;='Desc Stats'!$C$58,B928&lt;='Desc Stats'!$C$59),"Luxury","None"))</f>
        <v>None</v>
      </c>
    </row>
    <row r="929">
      <c r="A929" s="56" t="s">
        <v>126</v>
      </c>
      <c r="B929" s="54">
        <v>630000.0</v>
      </c>
      <c r="C929" s="7">
        <v>2.0</v>
      </c>
      <c r="D929" s="7">
        <v>1.0</v>
      </c>
      <c r="E929" s="7">
        <v>6.0</v>
      </c>
      <c r="F929" s="7" t="s">
        <v>36</v>
      </c>
      <c r="G929" s="7" t="s">
        <v>172</v>
      </c>
      <c r="H929" s="54">
        <v>2.0</v>
      </c>
      <c r="I929" s="54">
        <v>663.0</v>
      </c>
      <c r="J929" s="55" t="s">
        <v>27</v>
      </c>
      <c r="K929" t="str">
        <f>if(and(B929&gt;='Desc Stats'!$C$56,B929&lt;='Desc Stats'!$C$57),"Affordable",if(AND(B929&gt;='Desc Stats'!$C$58,B929&lt;='Desc Stats'!$C$59),"Luxury","None"))</f>
        <v>None</v>
      </c>
    </row>
    <row r="930">
      <c r="A930" s="56" t="s">
        <v>126</v>
      </c>
      <c r="B930" s="54">
        <v>630000.0</v>
      </c>
      <c r="C930" s="7">
        <v>2.0</v>
      </c>
      <c r="D930" s="7">
        <v>1.0</v>
      </c>
      <c r="E930" s="7">
        <v>2.0</v>
      </c>
      <c r="F930" s="7" t="s">
        <v>36</v>
      </c>
      <c r="G930" s="7" t="s">
        <v>172</v>
      </c>
      <c r="H930" s="54">
        <v>2.0</v>
      </c>
      <c r="I930" s="54">
        <v>708.0</v>
      </c>
      <c r="J930" t="s">
        <v>27</v>
      </c>
      <c r="K930" t="str">
        <f>if(and(B930&gt;='Desc Stats'!$C$56,B930&lt;='Desc Stats'!$C$57),"Affordable",if(AND(B930&gt;='Desc Stats'!$C$58,B930&lt;='Desc Stats'!$C$59),"Luxury","None"))</f>
        <v>None</v>
      </c>
    </row>
    <row r="931">
      <c r="A931" s="56" t="s">
        <v>126</v>
      </c>
      <c r="B931" s="54">
        <v>630000.0</v>
      </c>
      <c r="C931" s="7">
        <v>2.0</v>
      </c>
      <c r="D931" s="7">
        <v>1.0</v>
      </c>
      <c r="E931" s="7">
        <v>2.0</v>
      </c>
      <c r="F931" s="7" t="s">
        <v>36</v>
      </c>
      <c r="G931" s="7" t="s">
        <v>172</v>
      </c>
      <c r="H931" s="54">
        <v>2.0</v>
      </c>
      <c r="I931" s="54">
        <v>650.0</v>
      </c>
      <c r="J931" s="55" t="s">
        <v>25</v>
      </c>
      <c r="K931" t="str">
        <f>if(and(B931&gt;='Desc Stats'!$C$56,B931&lt;='Desc Stats'!$C$57),"Affordable",if(AND(B931&gt;='Desc Stats'!$C$58,B931&lt;='Desc Stats'!$C$59),"Luxury","None"))</f>
        <v>None</v>
      </c>
    </row>
    <row r="932">
      <c r="A932" s="56" t="s">
        <v>128</v>
      </c>
      <c r="B932" s="54">
        <v>630000.0</v>
      </c>
      <c r="C932" s="7">
        <v>2.0</v>
      </c>
      <c r="D932" s="7">
        <v>2.0</v>
      </c>
      <c r="E932" s="7">
        <v>2.0</v>
      </c>
      <c r="F932" s="7" t="s">
        <v>36</v>
      </c>
      <c r="G932" s="7" t="s">
        <v>172</v>
      </c>
      <c r="H932" s="54">
        <v>2.0</v>
      </c>
      <c r="I932" s="54">
        <v>904.0</v>
      </c>
      <c r="J932" s="55" t="s">
        <v>27</v>
      </c>
      <c r="K932" t="str">
        <f>if(and(B932&gt;='Desc Stats'!$C$56,B932&lt;='Desc Stats'!$C$57),"Affordable",if(AND(B932&gt;='Desc Stats'!$C$58,B932&lt;='Desc Stats'!$C$59),"Luxury","None"))</f>
        <v>None</v>
      </c>
    </row>
    <row r="933">
      <c r="A933" s="56" t="s">
        <v>26</v>
      </c>
      <c r="B933" s="54">
        <v>630000.0</v>
      </c>
      <c r="C933" s="7">
        <v>4.0</v>
      </c>
      <c r="D933" s="7">
        <v>3.0</v>
      </c>
      <c r="E933" s="7">
        <v>2.0</v>
      </c>
      <c r="F933" s="7" t="s">
        <v>24</v>
      </c>
      <c r="G933" s="7" t="s">
        <v>172</v>
      </c>
      <c r="H933" s="54">
        <v>2.0</v>
      </c>
      <c r="I933" s="54">
        <v>1293.0</v>
      </c>
      <c r="J933" t="s">
        <v>27</v>
      </c>
      <c r="K933" t="str">
        <f>if(and(B933&gt;='Desc Stats'!$C$56,B933&lt;='Desc Stats'!$C$57),"Affordable",if(AND(B933&gt;='Desc Stats'!$C$58,B933&lt;='Desc Stats'!$C$59),"Luxury","None"))</f>
        <v>None</v>
      </c>
    </row>
    <row r="934">
      <c r="A934" s="56" t="s">
        <v>26</v>
      </c>
      <c r="B934" s="54">
        <v>630000.0</v>
      </c>
      <c r="C934" s="7">
        <v>3.0</v>
      </c>
      <c r="D934" s="7">
        <v>2.0</v>
      </c>
      <c r="E934" s="7">
        <v>2.0</v>
      </c>
      <c r="F934" s="7" t="s">
        <v>24</v>
      </c>
      <c r="G934" s="7" t="s">
        <v>172</v>
      </c>
      <c r="H934" s="54">
        <v>2.0</v>
      </c>
      <c r="I934" s="54">
        <v>1196.0</v>
      </c>
      <c r="J934" s="55" t="s">
        <v>27</v>
      </c>
      <c r="K934" t="str">
        <f>if(and(B934&gt;='Desc Stats'!$C$56,B934&lt;='Desc Stats'!$C$57),"Affordable",if(AND(B934&gt;='Desc Stats'!$C$58,B934&lt;='Desc Stats'!$C$59),"Luxury","None"))</f>
        <v>None</v>
      </c>
    </row>
    <row r="935">
      <c r="A935" s="56" t="s">
        <v>26</v>
      </c>
      <c r="B935" s="54">
        <v>630000.0</v>
      </c>
      <c r="C935" s="7">
        <v>2.0</v>
      </c>
      <c r="D935" s="7">
        <v>2.0</v>
      </c>
      <c r="E935" s="7">
        <v>2.0</v>
      </c>
      <c r="F935" s="7" t="s">
        <v>36</v>
      </c>
      <c r="G935" s="7" t="s">
        <v>172</v>
      </c>
      <c r="H935" s="54">
        <v>2.0</v>
      </c>
      <c r="I935" s="54">
        <v>791.0</v>
      </c>
      <c r="J935" s="55" t="s">
        <v>27</v>
      </c>
      <c r="K935" t="str">
        <f>if(and(B935&gt;='Desc Stats'!$C$56,B935&lt;='Desc Stats'!$C$57),"Affordable",if(AND(B935&gt;='Desc Stats'!$C$58,B935&lt;='Desc Stats'!$C$59),"Luxury","None"))</f>
        <v>None</v>
      </c>
    </row>
    <row r="936">
      <c r="A936" s="56" t="s">
        <v>26</v>
      </c>
      <c r="B936" s="54">
        <v>630000.0</v>
      </c>
      <c r="C936" s="7">
        <v>2.0</v>
      </c>
      <c r="D936" s="7">
        <v>2.0</v>
      </c>
      <c r="E936" s="7">
        <v>2.0</v>
      </c>
      <c r="F936" s="7" t="s">
        <v>36</v>
      </c>
      <c r="G936" s="7" t="s">
        <v>172</v>
      </c>
      <c r="H936" s="54">
        <v>2.0</v>
      </c>
      <c r="I936" s="54">
        <v>791.0</v>
      </c>
      <c r="J936" s="55" t="s">
        <v>27</v>
      </c>
      <c r="K936" t="str">
        <f>if(and(B936&gt;='Desc Stats'!$C$56,B936&lt;='Desc Stats'!$C$57),"Affordable",if(AND(B936&gt;='Desc Stats'!$C$58,B936&lt;='Desc Stats'!$C$59),"Luxury","None"))</f>
        <v>None</v>
      </c>
    </row>
    <row r="937">
      <c r="A937" s="56" t="s">
        <v>26</v>
      </c>
      <c r="B937" s="54">
        <v>630000.0</v>
      </c>
      <c r="C937" s="7">
        <v>3.0</v>
      </c>
      <c r="D937" s="7">
        <v>3.0</v>
      </c>
      <c r="E937" s="7">
        <v>1.0</v>
      </c>
      <c r="F937" s="7" t="s">
        <v>24</v>
      </c>
      <c r="G937" s="7" t="s">
        <v>172</v>
      </c>
      <c r="H937" s="54">
        <v>2.0</v>
      </c>
      <c r="I937" s="54">
        <v>1404.0</v>
      </c>
      <c r="J937" s="55" t="s">
        <v>27</v>
      </c>
      <c r="K937" t="str">
        <f>if(and(B937&gt;='Desc Stats'!$C$56,B937&lt;='Desc Stats'!$C$57),"Affordable",if(AND(B937&gt;='Desc Stats'!$C$58,B937&lt;='Desc Stats'!$C$59),"Luxury","None"))</f>
        <v>None</v>
      </c>
    </row>
    <row r="938">
      <c r="A938" s="56" t="s">
        <v>26</v>
      </c>
      <c r="B938" s="54">
        <v>630000.0</v>
      </c>
      <c r="C938" s="7">
        <v>3.0</v>
      </c>
      <c r="D938" s="7">
        <v>2.0</v>
      </c>
      <c r="E938" s="7">
        <v>1.0</v>
      </c>
      <c r="F938" s="7" t="s">
        <v>24</v>
      </c>
      <c r="G938" s="7" t="s">
        <v>172</v>
      </c>
      <c r="H938" s="54">
        <v>2.0</v>
      </c>
      <c r="I938" s="54">
        <v>1232.0</v>
      </c>
      <c r="J938" s="55" t="s">
        <v>27</v>
      </c>
      <c r="K938" t="str">
        <f>if(and(B938&gt;='Desc Stats'!$C$56,B938&lt;='Desc Stats'!$C$57),"Affordable",if(AND(B938&gt;='Desc Stats'!$C$58,B938&lt;='Desc Stats'!$C$59),"Luxury","None"))</f>
        <v>None</v>
      </c>
    </row>
    <row r="939">
      <c r="A939" s="56" t="s">
        <v>125</v>
      </c>
      <c r="B939" s="54">
        <v>630000.0</v>
      </c>
      <c r="C939" s="7">
        <v>4.0</v>
      </c>
      <c r="D939" s="7">
        <v>2.0</v>
      </c>
      <c r="E939" s="7">
        <v>2.0</v>
      </c>
      <c r="F939" s="7" t="s">
        <v>24</v>
      </c>
      <c r="G939" s="7" t="s">
        <v>172</v>
      </c>
      <c r="H939" s="54">
        <v>2.0</v>
      </c>
      <c r="I939" s="54">
        <v>1464.0</v>
      </c>
      <c r="J939" s="55" t="s">
        <v>27</v>
      </c>
      <c r="K939" t="str">
        <f>if(and(B939&gt;='Desc Stats'!$C$56,B939&lt;='Desc Stats'!$C$57),"Affordable",if(AND(B939&gt;='Desc Stats'!$C$58,B939&lt;='Desc Stats'!$C$59),"Luxury","None"))</f>
        <v>None</v>
      </c>
    </row>
    <row r="940">
      <c r="A940" s="56" t="s">
        <v>125</v>
      </c>
      <c r="B940" s="54">
        <v>630000.0</v>
      </c>
      <c r="C940" s="7">
        <v>3.0</v>
      </c>
      <c r="D940" s="7">
        <v>2.0</v>
      </c>
      <c r="E940" s="7">
        <v>2.0</v>
      </c>
      <c r="F940" s="7" t="s">
        <v>36</v>
      </c>
      <c r="G940" s="7" t="s">
        <v>172</v>
      </c>
      <c r="H940" s="54">
        <v>2.0</v>
      </c>
      <c r="I940" s="54">
        <v>1304.0</v>
      </c>
      <c r="J940" s="55" t="s">
        <v>27</v>
      </c>
      <c r="K940" t="str">
        <f>if(and(B940&gt;='Desc Stats'!$C$56,B940&lt;='Desc Stats'!$C$57),"Affordable",if(AND(B940&gt;='Desc Stats'!$C$58,B940&lt;='Desc Stats'!$C$59),"Luxury","None"))</f>
        <v>None</v>
      </c>
    </row>
    <row r="941">
      <c r="A941" s="56" t="s">
        <v>125</v>
      </c>
      <c r="B941" s="54">
        <v>630000.0</v>
      </c>
      <c r="C941" s="7">
        <v>4.0</v>
      </c>
      <c r="D941" s="7">
        <v>3.0</v>
      </c>
      <c r="E941" s="7">
        <v>1.0</v>
      </c>
      <c r="F941" s="7" t="s">
        <v>181</v>
      </c>
      <c r="G941" s="7" t="s">
        <v>179</v>
      </c>
      <c r="H941" s="54">
        <v>1.0</v>
      </c>
      <c r="I941" s="54">
        <v>1650.0</v>
      </c>
      <c r="J941" s="55" t="s">
        <v>25</v>
      </c>
      <c r="K941" t="str">
        <f>if(and(B941&gt;='Desc Stats'!$C$56,B941&lt;='Desc Stats'!$C$57),"Affordable",if(AND(B941&gt;='Desc Stats'!$C$58,B941&lt;='Desc Stats'!$C$59),"Luxury","None"))</f>
        <v>None</v>
      </c>
    </row>
    <row r="942">
      <c r="A942" s="56" t="s">
        <v>131</v>
      </c>
      <c r="B942" s="54">
        <v>630000.0</v>
      </c>
      <c r="C942" s="7">
        <v>4.0</v>
      </c>
      <c r="D942" s="7">
        <v>2.0</v>
      </c>
      <c r="E942" s="7">
        <v>2.0</v>
      </c>
      <c r="F942" s="7" t="s">
        <v>181</v>
      </c>
      <c r="G942" s="7" t="s">
        <v>179</v>
      </c>
      <c r="H942" s="54">
        <v>1.0</v>
      </c>
      <c r="I942" s="54">
        <v>1200.0</v>
      </c>
      <c r="J942" s="55" t="s">
        <v>27</v>
      </c>
      <c r="K942" t="str">
        <f>if(and(B942&gt;='Desc Stats'!$C$56,B942&lt;='Desc Stats'!$C$57),"Affordable",if(AND(B942&gt;='Desc Stats'!$C$58,B942&lt;='Desc Stats'!$C$59),"Luxury","None"))</f>
        <v>None</v>
      </c>
    </row>
    <row r="943">
      <c r="A943" s="56" t="s">
        <v>23</v>
      </c>
      <c r="B943" s="54">
        <v>630000.0</v>
      </c>
      <c r="C943" s="7">
        <v>1.0</v>
      </c>
      <c r="D943" s="7">
        <v>2.0</v>
      </c>
      <c r="E943" s="7">
        <v>2.0</v>
      </c>
      <c r="F943" s="7" t="s">
        <v>36</v>
      </c>
      <c r="G943" s="7" t="s">
        <v>172</v>
      </c>
      <c r="H943" s="54">
        <v>2.0</v>
      </c>
      <c r="I943" s="54">
        <v>462.0</v>
      </c>
      <c r="J943" s="55" t="s">
        <v>27</v>
      </c>
      <c r="K943" t="str">
        <f>if(and(B943&gt;='Desc Stats'!$C$56,B943&lt;='Desc Stats'!$C$57),"Affordable",if(AND(B943&gt;='Desc Stats'!$C$58,B943&lt;='Desc Stats'!$C$59),"Luxury","None"))</f>
        <v>None</v>
      </c>
    </row>
    <row r="944">
      <c r="A944" s="56" t="s">
        <v>23</v>
      </c>
      <c r="B944" s="54">
        <v>630000.0</v>
      </c>
      <c r="C944" s="7">
        <v>1.0</v>
      </c>
      <c r="D944" s="7">
        <v>1.0</v>
      </c>
      <c r="E944" s="7">
        <v>1.0</v>
      </c>
      <c r="F944" s="7" t="s">
        <v>36</v>
      </c>
      <c r="G944" s="7" t="s">
        <v>172</v>
      </c>
      <c r="H944" s="54">
        <v>2.0</v>
      </c>
      <c r="I944" s="54">
        <v>743.0</v>
      </c>
      <c r="J944" s="55" t="s">
        <v>27</v>
      </c>
      <c r="K944" t="str">
        <f>if(and(B944&gt;='Desc Stats'!$C$56,B944&lt;='Desc Stats'!$C$57),"Affordable",if(AND(B944&gt;='Desc Stats'!$C$58,B944&lt;='Desc Stats'!$C$59),"Luxury","None"))</f>
        <v>None</v>
      </c>
    </row>
    <row r="945">
      <c r="A945" s="56" t="s">
        <v>129</v>
      </c>
      <c r="B945" s="54">
        <v>630000.0</v>
      </c>
      <c r="C945" s="7">
        <v>3.0</v>
      </c>
      <c r="D945" s="7">
        <v>3.0</v>
      </c>
      <c r="E945" s="7">
        <v>2.0</v>
      </c>
      <c r="F945" s="7" t="s">
        <v>24</v>
      </c>
      <c r="G945" s="7" t="s">
        <v>179</v>
      </c>
      <c r="H945" s="54">
        <v>1.0</v>
      </c>
      <c r="I945" s="54">
        <v>1087.0</v>
      </c>
      <c r="J945" s="55" t="s">
        <v>27</v>
      </c>
      <c r="K945" t="str">
        <f>if(and(B945&gt;='Desc Stats'!$C$56,B945&lt;='Desc Stats'!$C$57),"Affordable",if(AND(B945&gt;='Desc Stats'!$C$58,B945&lt;='Desc Stats'!$C$59),"Luxury","None"))</f>
        <v>None</v>
      </c>
    </row>
    <row r="946">
      <c r="A946" s="56" t="s">
        <v>129</v>
      </c>
      <c r="B946" s="54">
        <v>630000.0</v>
      </c>
      <c r="C946" s="7">
        <v>2.0</v>
      </c>
      <c r="D946" s="7">
        <v>2.0</v>
      </c>
      <c r="E946" s="7">
        <v>2.0</v>
      </c>
      <c r="F946" s="7" t="s">
        <v>24</v>
      </c>
      <c r="G946" s="7" t="s">
        <v>172</v>
      </c>
      <c r="H946" s="54">
        <v>2.0</v>
      </c>
      <c r="I946" s="54">
        <v>800.0</v>
      </c>
      <c r="J946" s="55" t="s">
        <v>27</v>
      </c>
      <c r="K946" t="str">
        <f>if(and(B946&gt;='Desc Stats'!$C$56,B946&lt;='Desc Stats'!$C$57),"Affordable",if(AND(B946&gt;='Desc Stats'!$C$58,B946&lt;='Desc Stats'!$C$59),"Luxury","None"))</f>
        <v>None</v>
      </c>
    </row>
    <row r="947">
      <c r="A947" s="56" t="s">
        <v>129</v>
      </c>
      <c r="B947" s="54">
        <v>630000.0</v>
      </c>
      <c r="C947" s="7">
        <v>2.0</v>
      </c>
      <c r="D947" s="7">
        <v>2.0</v>
      </c>
      <c r="E947" s="7">
        <v>2.0</v>
      </c>
      <c r="F947" s="7" t="s">
        <v>24</v>
      </c>
      <c r="G947" s="7" t="s">
        <v>172</v>
      </c>
      <c r="H947" s="54">
        <v>2.0</v>
      </c>
      <c r="I947" s="54">
        <v>738.0</v>
      </c>
      <c r="J947" s="55" t="s">
        <v>27</v>
      </c>
      <c r="K947" t="str">
        <f>if(and(B947&gt;='Desc Stats'!$C$56,B947&lt;='Desc Stats'!$C$57),"Affordable",if(AND(B947&gt;='Desc Stats'!$C$58,B947&lt;='Desc Stats'!$C$59),"Luxury","None"))</f>
        <v>None</v>
      </c>
    </row>
    <row r="948">
      <c r="A948" s="56" t="s">
        <v>156</v>
      </c>
      <c r="B948" s="54">
        <v>630000.0</v>
      </c>
      <c r="C948" s="7">
        <v>2.0</v>
      </c>
      <c r="D948" s="7">
        <v>2.0</v>
      </c>
      <c r="E948" s="7">
        <v>3.0</v>
      </c>
      <c r="F948" s="7" t="s">
        <v>24</v>
      </c>
      <c r="G948" s="7" t="s">
        <v>172</v>
      </c>
      <c r="H948" s="54">
        <v>2.0</v>
      </c>
      <c r="I948" s="54">
        <v>1098.0</v>
      </c>
      <c r="J948" s="55" t="s">
        <v>25</v>
      </c>
      <c r="K948" t="str">
        <f>if(and(B948&gt;='Desc Stats'!$C$56,B948&lt;='Desc Stats'!$C$57),"Affordable",if(AND(B948&gt;='Desc Stats'!$C$58,B948&lt;='Desc Stats'!$C$59),"Luxury","None"))</f>
        <v>None</v>
      </c>
    </row>
    <row r="949">
      <c r="A949" s="56" t="s">
        <v>158</v>
      </c>
      <c r="B949" s="54">
        <v>630000.0</v>
      </c>
      <c r="C949" s="7">
        <v>3.0</v>
      </c>
      <c r="D949" s="7">
        <v>2.0</v>
      </c>
      <c r="E949" s="7">
        <v>2.0</v>
      </c>
      <c r="F949" s="7" t="s">
        <v>36</v>
      </c>
      <c r="G949" s="7" t="s">
        <v>172</v>
      </c>
      <c r="H949" s="54">
        <v>2.0</v>
      </c>
      <c r="I949" s="54">
        <v>1025.0</v>
      </c>
      <c r="J949" s="55" t="s">
        <v>25</v>
      </c>
      <c r="K949" t="str">
        <f>if(and(B949&gt;='Desc Stats'!$C$56,B949&lt;='Desc Stats'!$C$57),"Affordable",if(AND(B949&gt;='Desc Stats'!$C$58,B949&lt;='Desc Stats'!$C$59),"Luxury","None"))</f>
        <v>None</v>
      </c>
    </row>
    <row r="950">
      <c r="A950" s="56" t="s">
        <v>158</v>
      </c>
      <c r="B950" s="54">
        <v>630000.0</v>
      </c>
      <c r="C950" s="7">
        <v>3.0</v>
      </c>
      <c r="D950" s="7">
        <v>2.0</v>
      </c>
      <c r="E950" s="7">
        <v>2.0</v>
      </c>
      <c r="F950" s="7" t="s">
        <v>36</v>
      </c>
      <c r="G950" s="7" t="s">
        <v>172</v>
      </c>
      <c r="H950" s="54">
        <v>2.0</v>
      </c>
      <c r="I950" s="54">
        <v>1025.0</v>
      </c>
      <c r="J950" s="55" t="s">
        <v>25</v>
      </c>
      <c r="K950" t="str">
        <f>if(and(B950&gt;='Desc Stats'!$C$56,B950&lt;='Desc Stats'!$C$57),"Affordable",if(AND(B950&gt;='Desc Stats'!$C$58,B950&lt;='Desc Stats'!$C$59),"Luxury","None"))</f>
        <v>None</v>
      </c>
    </row>
    <row r="951">
      <c r="A951" s="56" t="s">
        <v>160</v>
      </c>
      <c r="B951" s="54">
        <v>630000.0</v>
      </c>
      <c r="C951" s="7">
        <v>3.0</v>
      </c>
      <c r="D951" s="7">
        <v>2.0</v>
      </c>
      <c r="E951" s="7">
        <v>3.0</v>
      </c>
      <c r="F951" s="7" t="s">
        <v>36</v>
      </c>
      <c r="G951" s="7" t="s">
        <v>172</v>
      </c>
      <c r="H951" s="54">
        <v>2.0</v>
      </c>
      <c r="I951" s="54">
        <v>935.0</v>
      </c>
      <c r="J951" s="55" t="s">
        <v>25</v>
      </c>
      <c r="K951" t="str">
        <f>if(and(B951&gt;='Desc Stats'!$C$56,B951&lt;='Desc Stats'!$C$57),"Affordable",if(AND(B951&gt;='Desc Stats'!$C$58,B951&lt;='Desc Stats'!$C$59),"Luxury","None"))</f>
        <v>None</v>
      </c>
    </row>
    <row r="952">
      <c r="A952" s="56" t="s">
        <v>163</v>
      </c>
      <c r="B952" s="54">
        <v>630000.0</v>
      </c>
      <c r="C952" s="7">
        <v>3.0</v>
      </c>
      <c r="D952" s="7">
        <v>2.0</v>
      </c>
      <c r="E952" s="7">
        <v>2.0</v>
      </c>
      <c r="F952" s="7" t="s">
        <v>36</v>
      </c>
      <c r="G952" s="7" t="s">
        <v>172</v>
      </c>
      <c r="H952" s="54">
        <v>2.0</v>
      </c>
      <c r="I952" s="54">
        <v>1100.0</v>
      </c>
      <c r="J952" s="55" t="s">
        <v>27</v>
      </c>
      <c r="K952" t="str">
        <f>if(and(B952&gt;='Desc Stats'!$C$56,B952&lt;='Desc Stats'!$C$57),"Affordable",if(AND(B952&gt;='Desc Stats'!$C$58,B952&lt;='Desc Stats'!$C$59),"Luxury","None"))</f>
        <v>None</v>
      </c>
    </row>
    <row r="953">
      <c r="A953" s="56" t="s">
        <v>164</v>
      </c>
      <c r="B953" s="54">
        <v>630000.0</v>
      </c>
      <c r="C953" s="7">
        <v>3.0</v>
      </c>
      <c r="D953" s="7">
        <v>2.0</v>
      </c>
      <c r="E953" s="7">
        <v>2.0</v>
      </c>
      <c r="F953" s="7" t="s">
        <v>24</v>
      </c>
      <c r="G953" s="7" t="s">
        <v>172</v>
      </c>
      <c r="H953" s="54">
        <v>2.0</v>
      </c>
      <c r="I953" s="54">
        <v>991.0</v>
      </c>
      <c r="J953" s="55" t="s">
        <v>27</v>
      </c>
      <c r="K953" t="str">
        <f>if(and(B953&gt;='Desc Stats'!$C$56,B953&lt;='Desc Stats'!$C$57),"Affordable",if(AND(B953&gt;='Desc Stats'!$C$58,B953&lt;='Desc Stats'!$C$59),"Luxury","None"))</f>
        <v>None</v>
      </c>
    </row>
    <row r="954">
      <c r="A954" s="56" t="s">
        <v>127</v>
      </c>
      <c r="B954" s="54">
        <v>633000.0</v>
      </c>
      <c r="C954" s="7">
        <v>3.0</v>
      </c>
      <c r="D954" s="7">
        <v>2.0</v>
      </c>
      <c r="E954" s="7">
        <v>2.0</v>
      </c>
      <c r="F954" s="7" t="s">
        <v>36</v>
      </c>
      <c r="G954" s="7" t="s">
        <v>172</v>
      </c>
      <c r="H954" s="54">
        <v>2.0</v>
      </c>
      <c r="I954" s="54">
        <v>1033.0</v>
      </c>
      <c r="J954" t="s">
        <v>27</v>
      </c>
      <c r="K954" t="str">
        <f>if(and(B954&gt;='Desc Stats'!$C$56,B954&lt;='Desc Stats'!$C$57),"Affordable",if(AND(B954&gt;='Desc Stats'!$C$58,B954&lt;='Desc Stats'!$C$59),"Luxury","None"))</f>
        <v>None</v>
      </c>
    </row>
    <row r="955">
      <c r="A955" s="56" t="s">
        <v>28</v>
      </c>
      <c r="B955" s="54">
        <v>635000.0</v>
      </c>
      <c r="C955" s="7">
        <v>1.0</v>
      </c>
      <c r="D955" s="7">
        <v>1.0</v>
      </c>
      <c r="E955" s="7">
        <v>2.0</v>
      </c>
      <c r="F955" s="7" t="s">
        <v>24</v>
      </c>
      <c r="G955" s="7" t="s">
        <v>172</v>
      </c>
      <c r="H955" s="54">
        <v>2.0</v>
      </c>
      <c r="I955" s="54">
        <v>913.0</v>
      </c>
      <c r="J955" s="55" t="s">
        <v>25</v>
      </c>
      <c r="K955" t="str">
        <f>if(and(B955&gt;='Desc Stats'!$C$56,B955&lt;='Desc Stats'!$C$57),"Affordable",if(AND(B955&gt;='Desc Stats'!$C$58,B955&lt;='Desc Stats'!$C$59),"Luxury","None"))</f>
        <v>None</v>
      </c>
    </row>
    <row r="956">
      <c r="A956" s="56" t="s">
        <v>154</v>
      </c>
      <c r="B956" s="54">
        <v>635000.0</v>
      </c>
      <c r="C956" s="7">
        <v>4.0</v>
      </c>
      <c r="D956" s="7">
        <v>4.0</v>
      </c>
      <c r="E956" s="7">
        <v>2.0</v>
      </c>
      <c r="F956" s="7" t="s">
        <v>24</v>
      </c>
      <c r="G956" s="7" t="s">
        <v>172</v>
      </c>
      <c r="H956" s="54">
        <v>2.0</v>
      </c>
      <c r="I956" s="54">
        <v>1643.0</v>
      </c>
      <c r="J956" s="55" t="s">
        <v>27</v>
      </c>
      <c r="K956" t="str">
        <f>if(and(B956&gt;='Desc Stats'!$C$56,B956&lt;='Desc Stats'!$C$57),"Affordable",if(AND(B956&gt;='Desc Stats'!$C$58,B956&lt;='Desc Stats'!$C$59),"Luxury","None"))</f>
        <v>None</v>
      </c>
    </row>
    <row r="957">
      <c r="A957" s="56" t="s">
        <v>119</v>
      </c>
      <c r="B957" s="54">
        <v>638000.0</v>
      </c>
      <c r="C957" s="7">
        <v>2.0</v>
      </c>
      <c r="D957" s="7">
        <v>2.0</v>
      </c>
      <c r="E957" s="7">
        <v>2.0</v>
      </c>
      <c r="F957" s="7" t="s">
        <v>36</v>
      </c>
      <c r="G957" s="7" t="s">
        <v>172</v>
      </c>
      <c r="H957" s="54">
        <v>2.0</v>
      </c>
      <c r="I957" s="54">
        <v>1100.0</v>
      </c>
      <c r="J957" s="55" t="s">
        <v>27</v>
      </c>
      <c r="K957" t="str">
        <f>if(and(B957&gt;='Desc Stats'!$C$56,B957&lt;='Desc Stats'!$C$57),"Affordable",if(AND(B957&gt;='Desc Stats'!$C$58,B957&lt;='Desc Stats'!$C$59),"Luxury","None"))</f>
        <v>None</v>
      </c>
    </row>
    <row r="958">
      <c r="A958" s="56" t="s">
        <v>130</v>
      </c>
      <c r="B958" s="54">
        <v>638000.0</v>
      </c>
      <c r="C958" s="7">
        <v>1.0</v>
      </c>
      <c r="D958" s="7">
        <v>1.0</v>
      </c>
      <c r="E958" s="7">
        <v>5.0</v>
      </c>
      <c r="F958" s="7" t="s">
        <v>36</v>
      </c>
      <c r="G958" s="7" t="s">
        <v>172</v>
      </c>
      <c r="H958" s="54">
        <v>2.0</v>
      </c>
      <c r="I958" s="54">
        <v>468.0</v>
      </c>
      <c r="J958" s="55" t="s">
        <v>27</v>
      </c>
      <c r="K958" t="str">
        <f>if(and(B958&gt;='Desc Stats'!$C$56,B958&lt;='Desc Stats'!$C$57),"Affordable",if(AND(B958&gt;='Desc Stats'!$C$58,B958&lt;='Desc Stats'!$C$59),"Luxury","None"))</f>
        <v>None</v>
      </c>
    </row>
    <row r="959">
      <c r="A959" s="56" t="s">
        <v>26</v>
      </c>
      <c r="B959" s="54">
        <v>638000.0</v>
      </c>
      <c r="C959" s="7">
        <v>2.0</v>
      </c>
      <c r="D959" s="7">
        <v>1.0</v>
      </c>
      <c r="E959" s="7">
        <v>6.0</v>
      </c>
      <c r="F959" s="7" t="s">
        <v>36</v>
      </c>
      <c r="G959" s="7" t="s">
        <v>172</v>
      </c>
      <c r="H959" s="54">
        <v>2.0</v>
      </c>
      <c r="I959" s="54">
        <v>721.0</v>
      </c>
      <c r="J959" s="55" t="s">
        <v>27</v>
      </c>
      <c r="K959" t="str">
        <f>if(and(B959&gt;='Desc Stats'!$C$56,B959&lt;='Desc Stats'!$C$57),"Affordable",if(AND(B959&gt;='Desc Stats'!$C$58,B959&lt;='Desc Stats'!$C$59),"Luxury","None"))</f>
        <v>None</v>
      </c>
    </row>
    <row r="960">
      <c r="A960" s="56" t="s">
        <v>26</v>
      </c>
      <c r="B960" s="54">
        <v>638000.0</v>
      </c>
      <c r="C960" s="7">
        <v>3.0</v>
      </c>
      <c r="D960" s="7">
        <v>2.0</v>
      </c>
      <c r="E960" s="7">
        <v>4.0</v>
      </c>
      <c r="F960" s="7" t="s">
        <v>24</v>
      </c>
      <c r="G960" s="7" t="s">
        <v>172</v>
      </c>
      <c r="H960" s="54">
        <v>2.0</v>
      </c>
      <c r="I960" s="54">
        <v>1212.0</v>
      </c>
      <c r="J960" s="55" t="s">
        <v>27</v>
      </c>
      <c r="K960" t="str">
        <f>if(and(B960&gt;='Desc Stats'!$C$56,B960&lt;='Desc Stats'!$C$57),"Affordable",if(AND(B960&gt;='Desc Stats'!$C$58,B960&lt;='Desc Stats'!$C$59),"Luxury","None"))</f>
        <v>None</v>
      </c>
    </row>
    <row r="961">
      <c r="A961" s="56" t="s">
        <v>26</v>
      </c>
      <c r="B961" s="54">
        <v>638000.0</v>
      </c>
      <c r="C961" s="7">
        <v>4.0</v>
      </c>
      <c r="D961" s="7">
        <v>2.0</v>
      </c>
      <c r="E961" s="7">
        <v>2.0</v>
      </c>
      <c r="F961" s="7" t="s">
        <v>24</v>
      </c>
      <c r="G961" s="7" t="s">
        <v>179</v>
      </c>
      <c r="H961" s="54">
        <v>1.0</v>
      </c>
      <c r="I961" s="54">
        <v>1212.0</v>
      </c>
      <c r="J961" s="55" t="s">
        <v>27</v>
      </c>
      <c r="K961" t="str">
        <f>if(and(B961&gt;='Desc Stats'!$C$56,B961&lt;='Desc Stats'!$C$57),"Affordable",if(AND(B961&gt;='Desc Stats'!$C$58,B961&lt;='Desc Stats'!$C$59),"Luxury","None"))</f>
        <v>None</v>
      </c>
    </row>
    <row r="962">
      <c r="A962" s="56" t="s">
        <v>26</v>
      </c>
      <c r="B962" s="54">
        <v>638000.0</v>
      </c>
      <c r="C962" s="7">
        <v>3.0</v>
      </c>
      <c r="D962" s="7">
        <v>2.0</v>
      </c>
      <c r="E962" s="7">
        <v>2.0</v>
      </c>
      <c r="F962" s="7" t="s">
        <v>24</v>
      </c>
      <c r="G962" s="7" t="s">
        <v>172</v>
      </c>
      <c r="H962" s="54">
        <v>2.0</v>
      </c>
      <c r="I962" s="54">
        <v>1090.0</v>
      </c>
      <c r="J962" s="55" t="s">
        <v>27</v>
      </c>
      <c r="K962" t="str">
        <f>if(and(B962&gt;='Desc Stats'!$C$56,B962&lt;='Desc Stats'!$C$57),"Affordable",if(AND(B962&gt;='Desc Stats'!$C$58,B962&lt;='Desc Stats'!$C$59),"Luxury","None"))</f>
        <v>None</v>
      </c>
    </row>
    <row r="963">
      <c r="A963" s="56" t="s">
        <v>141</v>
      </c>
      <c r="B963" s="54">
        <v>638000.0</v>
      </c>
      <c r="C963" s="7">
        <v>5.0</v>
      </c>
      <c r="D963" s="7">
        <v>3.0</v>
      </c>
      <c r="E963" s="7">
        <v>2.0</v>
      </c>
      <c r="F963" s="7" t="s">
        <v>24</v>
      </c>
      <c r="G963" s="7" t="s">
        <v>172</v>
      </c>
      <c r="H963" s="54">
        <v>2.0</v>
      </c>
      <c r="I963" s="54">
        <v>1581.0</v>
      </c>
      <c r="J963" s="55" t="s">
        <v>27</v>
      </c>
      <c r="K963" t="str">
        <f>if(and(B963&gt;='Desc Stats'!$C$56,B963&lt;='Desc Stats'!$C$57),"Affordable",if(AND(B963&gt;='Desc Stats'!$C$58,B963&lt;='Desc Stats'!$C$59),"Luxury","None"))</f>
        <v>None</v>
      </c>
    </row>
    <row r="964">
      <c r="A964" s="56" t="s">
        <v>131</v>
      </c>
      <c r="B964" s="54">
        <v>638000.0</v>
      </c>
      <c r="C964" s="7">
        <v>4.0</v>
      </c>
      <c r="D964" s="7">
        <v>2.0</v>
      </c>
      <c r="E964" s="7">
        <v>2.0</v>
      </c>
      <c r="F964" s="7" t="s">
        <v>185</v>
      </c>
      <c r="G964" s="7" t="s">
        <v>179</v>
      </c>
      <c r="H964" s="54">
        <v>1.0</v>
      </c>
      <c r="I964" s="54">
        <v>1890.0</v>
      </c>
      <c r="J964" s="55" t="s">
        <v>27</v>
      </c>
      <c r="K964" t="str">
        <f>if(and(B964&gt;='Desc Stats'!$C$56,B964&lt;='Desc Stats'!$C$57),"Affordable",if(AND(B964&gt;='Desc Stats'!$C$58,B964&lt;='Desc Stats'!$C$59),"Luxury","None"))</f>
        <v>None</v>
      </c>
    </row>
    <row r="965">
      <c r="A965" s="56" t="s">
        <v>145</v>
      </c>
      <c r="B965" s="54">
        <v>638000.0</v>
      </c>
      <c r="C965" s="7">
        <v>4.0</v>
      </c>
      <c r="D965" s="7">
        <v>3.0</v>
      </c>
      <c r="E965" s="7">
        <v>1.0</v>
      </c>
      <c r="F965" s="7" t="s">
        <v>180</v>
      </c>
      <c r="G965" s="7" t="s">
        <v>179</v>
      </c>
      <c r="H965" s="54">
        <v>1.0</v>
      </c>
      <c r="I965" s="54">
        <v>1500.0</v>
      </c>
      <c r="J965" s="55" t="s">
        <v>27</v>
      </c>
      <c r="K965" t="str">
        <f>if(and(B965&gt;='Desc Stats'!$C$56,B965&lt;='Desc Stats'!$C$57),"Affordable",if(AND(B965&gt;='Desc Stats'!$C$58,B965&lt;='Desc Stats'!$C$59),"Luxury","None"))</f>
        <v>None</v>
      </c>
    </row>
    <row r="966">
      <c r="A966" s="56" t="s">
        <v>154</v>
      </c>
      <c r="B966" s="54">
        <v>638000.0</v>
      </c>
      <c r="C966" s="7">
        <v>2.0</v>
      </c>
      <c r="D966" s="7">
        <v>2.0</v>
      </c>
      <c r="E966" s="7">
        <v>2.0</v>
      </c>
      <c r="F966" s="7" t="s">
        <v>24</v>
      </c>
      <c r="G966" s="7" t="s">
        <v>172</v>
      </c>
      <c r="H966" s="54">
        <v>2.0</v>
      </c>
      <c r="I966" s="54">
        <v>1021.0</v>
      </c>
      <c r="J966" s="55" t="s">
        <v>27</v>
      </c>
      <c r="K966" t="str">
        <f>if(and(B966&gt;='Desc Stats'!$C$56,B966&lt;='Desc Stats'!$C$57),"Affordable",if(AND(B966&gt;='Desc Stats'!$C$58,B966&lt;='Desc Stats'!$C$59),"Luxury","None"))</f>
        <v>None</v>
      </c>
    </row>
    <row r="967">
      <c r="A967" s="56" t="s">
        <v>157</v>
      </c>
      <c r="B967" s="54">
        <v>638000.0</v>
      </c>
      <c r="C967" s="7">
        <v>4.0</v>
      </c>
      <c r="D967" s="7">
        <v>3.0</v>
      </c>
      <c r="E967" s="7">
        <v>3.0</v>
      </c>
      <c r="F967" s="7" t="s">
        <v>36</v>
      </c>
      <c r="G967" s="7" t="s">
        <v>172</v>
      </c>
      <c r="H967" s="54">
        <v>2.0</v>
      </c>
      <c r="I967" s="54">
        <v>1278.0</v>
      </c>
      <c r="J967" s="55" t="s">
        <v>27</v>
      </c>
      <c r="K967" t="str">
        <f>if(and(B967&gt;='Desc Stats'!$C$56,B967&lt;='Desc Stats'!$C$57),"Affordable",if(AND(B967&gt;='Desc Stats'!$C$58,B967&lt;='Desc Stats'!$C$59),"Luxury","None"))</f>
        <v>None</v>
      </c>
    </row>
    <row r="968">
      <c r="A968" s="56" t="s">
        <v>126</v>
      </c>
      <c r="B968" s="54">
        <v>639999.0</v>
      </c>
      <c r="C968" s="7">
        <v>2.0</v>
      </c>
      <c r="D968" s="7">
        <v>2.0</v>
      </c>
      <c r="E968" s="7">
        <v>2.0</v>
      </c>
      <c r="F968" s="7" t="s">
        <v>36</v>
      </c>
      <c r="G968" s="7" t="s">
        <v>172</v>
      </c>
      <c r="H968" s="54">
        <v>2.0</v>
      </c>
      <c r="I968" s="54">
        <v>823.0</v>
      </c>
      <c r="J968" t="s">
        <v>27</v>
      </c>
      <c r="K968" t="str">
        <f>if(and(B968&gt;='Desc Stats'!$C$56,B968&lt;='Desc Stats'!$C$57),"Affordable",if(AND(B968&gt;='Desc Stats'!$C$58,B968&lt;='Desc Stats'!$C$59),"Luxury","None"))</f>
        <v>None</v>
      </c>
    </row>
    <row r="969">
      <c r="A969" s="56" t="s">
        <v>126</v>
      </c>
      <c r="B969" s="54">
        <v>640000.0</v>
      </c>
      <c r="C969" s="7">
        <v>2.0</v>
      </c>
      <c r="D969" s="7">
        <v>2.0</v>
      </c>
      <c r="E969" s="7">
        <v>2.0</v>
      </c>
      <c r="F969" s="7" t="s">
        <v>36</v>
      </c>
      <c r="G969" s="7" t="s">
        <v>172</v>
      </c>
      <c r="H969" s="54">
        <v>2.0</v>
      </c>
      <c r="I969" s="54">
        <v>823.0</v>
      </c>
      <c r="J969" t="s">
        <v>27</v>
      </c>
      <c r="K969" t="str">
        <f>if(and(B969&gt;='Desc Stats'!$C$56,B969&lt;='Desc Stats'!$C$57),"Affordable",if(AND(B969&gt;='Desc Stats'!$C$58,B969&lt;='Desc Stats'!$C$59),"Luxury","None"))</f>
        <v>None</v>
      </c>
    </row>
    <row r="970">
      <c r="A970" s="56" t="s">
        <v>141</v>
      </c>
      <c r="B970" s="54">
        <v>640000.0</v>
      </c>
      <c r="C970" s="7">
        <v>3.0</v>
      </c>
      <c r="D970" s="7">
        <v>2.0</v>
      </c>
      <c r="E970" s="7">
        <v>2.0</v>
      </c>
      <c r="F970" s="7" t="s">
        <v>24</v>
      </c>
      <c r="G970" s="7" t="s">
        <v>172</v>
      </c>
      <c r="H970" s="54">
        <v>2.0</v>
      </c>
      <c r="I970" s="54">
        <v>978.0</v>
      </c>
      <c r="J970" s="55" t="s">
        <v>27</v>
      </c>
      <c r="K970" t="str">
        <f>if(and(B970&gt;='Desc Stats'!$C$56,B970&lt;='Desc Stats'!$C$57),"Affordable",if(AND(B970&gt;='Desc Stats'!$C$58,B970&lt;='Desc Stats'!$C$59),"Luxury","None"))</f>
        <v>None</v>
      </c>
    </row>
    <row r="971">
      <c r="A971" s="56" t="s">
        <v>133</v>
      </c>
      <c r="B971" s="54">
        <v>640000.0</v>
      </c>
      <c r="C971" s="7">
        <v>4.0</v>
      </c>
      <c r="D971" s="7">
        <v>2.0</v>
      </c>
      <c r="E971" s="7">
        <v>2.0</v>
      </c>
      <c r="F971" s="7" t="s">
        <v>36</v>
      </c>
      <c r="G971" s="7" t="s">
        <v>172</v>
      </c>
      <c r="H971" s="54">
        <v>2.0</v>
      </c>
      <c r="I971" s="54">
        <v>1094.0</v>
      </c>
      <c r="J971" s="55" t="s">
        <v>25</v>
      </c>
      <c r="K971" t="str">
        <f>if(and(B971&gt;='Desc Stats'!$C$56,B971&lt;='Desc Stats'!$C$57),"Affordable",if(AND(B971&gt;='Desc Stats'!$C$58,B971&lt;='Desc Stats'!$C$59),"Luxury","None"))</f>
        <v>None</v>
      </c>
    </row>
    <row r="972">
      <c r="A972" s="56" t="s">
        <v>133</v>
      </c>
      <c r="B972" s="54">
        <v>640000.0</v>
      </c>
      <c r="C972" s="7">
        <v>4.0</v>
      </c>
      <c r="D972" s="7">
        <v>2.0</v>
      </c>
      <c r="E972" s="7">
        <v>2.0</v>
      </c>
      <c r="F972" s="7" t="s">
        <v>24</v>
      </c>
      <c r="G972" s="7" t="s">
        <v>172</v>
      </c>
      <c r="H972" s="54">
        <v>2.0</v>
      </c>
      <c r="I972" s="54">
        <v>935.0</v>
      </c>
      <c r="J972" s="55" t="s">
        <v>27</v>
      </c>
      <c r="K972" t="str">
        <f>if(and(B972&gt;='Desc Stats'!$C$56,B972&lt;='Desc Stats'!$C$57),"Affordable",if(AND(B972&gt;='Desc Stats'!$C$58,B972&lt;='Desc Stats'!$C$59),"Luxury","None"))</f>
        <v>None</v>
      </c>
    </row>
    <row r="973">
      <c r="A973" s="56" t="s">
        <v>133</v>
      </c>
      <c r="B973" s="54">
        <v>640000.0</v>
      </c>
      <c r="C973" s="7">
        <v>3.0</v>
      </c>
      <c r="D973" s="7">
        <v>2.0</v>
      </c>
      <c r="E973" s="7">
        <v>2.0</v>
      </c>
      <c r="F973" s="7" t="s">
        <v>24</v>
      </c>
      <c r="G973" s="7" t="s">
        <v>172</v>
      </c>
      <c r="H973" s="54">
        <v>2.0</v>
      </c>
      <c r="I973" s="54">
        <v>935.0</v>
      </c>
      <c r="J973" s="55" t="s">
        <v>27</v>
      </c>
      <c r="K973" t="str">
        <f>if(and(B973&gt;='Desc Stats'!$C$56,B973&lt;='Desc Stats'!$C$57),"Affordable",if(AND(B973&gt;='Desc Stats'!$C$58,B973&lt;='Desc Stats'!$C$59),"Luxury","None"))</f>
        <v>None</v>
      </c>
    </row>
    <row r="974">
      <c r="A974" s="56" t="s">
        <v>133</v>
      </c>
      <c r="B974" s="54">
        <v>640000.0</v>
      </c>
      <c r="C974" s="7">
        <v>4.0</v>
      </c>
      <c r="D974" s="7">
        <v>2.0</v>
      </c>
      <c r="E974" s="7">
        <v>1.0</v>
      </c>
      <c r="F974" s="7" t="s">
        <v>24</v>
      </c>
      <c r="G974" s="7" t="s">
        <v>172</v>
      </c>
      <c r="H974" s="54">
        <v>2.0</v>
      </c>
      <c r="I974" s="54">
        <v>935.0</v>
      </c>
      <c r="J974" s="55" t="s">
        <v>27</v>
      </c>
      <c r="K974" t="str">
        <f>if(and(B974&gt;='Desc Stats'!$C$56,B974&lt;='Desc Stats'!$C$57),"Affordable",if(AND(B974&gt;='Desc Stats'!$C$58,B974&lt;='Desc Stats'!$C$59),"Luxury","None"))</f>
        <v>None</v>
      </c>
    </row>
    <row r="975">
      <c r="A975" s="56" t="s">
        <v>131</v>
      </c>
      <c r="B975" s="54">
        <v>640000.0</v>
      </c>
      <c r="C975" s="7">
        <v>3.0</v>
      </c>
      <c r="D975" s="7">
        <v>2.0</v>
      </c>
      <c r="E975" s="7">
        <v>2.0</v>
      </c>
      <c r="F975" s="7" t="s">
        <v>183</v>
      </c>
      <c r="G975" s="7" t="s">
        <v>179</v>
      </c>
      <c r="H975" s="54">
        <v>1.0</v>
      </c>
      <c r="I975" s="54">
        <v>1430.0</v>
      </c>
      <c r="J975" s="55" t="s">
        <v>175</v>
      </c>
      <c r="K975" t="str">
        <f>if(and(B975&gt;='Desc Stats'!$C$56,B975&lt;='Desc Stats'!$C$57),"Affordable",if(AND(B975&gt;='Desc Stats'!$C$58,B975&lt;='Desc Stats'!$C$59),"Luxury","None"))</f>
        <v>None</v>
      </c>
    </row>
    <row r="976">
      <c r="A976" s="56" t="s">
        <v>133</v>
      </c>
      <c r="B976" s="54">
        <v>642000.0</v>
      </c>
      <c r="C976" s="7">
        <v>2.0</v>
      </c>
      <c r="D976" s="7">
        <v>2.0</v>
      </c>
      <c r="E976" s="7">
        <v>2.0</v>
      </c>
      <c r="F976" s="7" t="s">
        <v>36</v>
      </c>
      <c r="G976" s="7" t="s">
        <v>172</v>
      </c>
      <c r="H976" s="54">
        <v>2.0</v>
      </c>
      <c r="I976" s="54">
        <v>747.0</v>
      </c>
      <c r="J976" s="55" t="s">
        <v>25</v>
      </c>
      <c r="K976" t="str">
        <f>if(and(B976&gt;='Desc Stats'!$C$56,B976&lt;='Desc Stats'!$C$57),"Affordable",if(AND(B976&gt;='Desc Stats'!$C$58,B976&lt;='Desc Stats'!$C$59),"Luxury","None"))</f>
        <v>None</v>
      </c>
    </row>
    <row r="977">
      <c r="A977" s="56" t="s">
        <v>133</v>
      </c>
      <c r="B977" s="54">
        <v>642000.0</v>
      </c>
      <c r="C977" s="7">
        <v>3.0</v>
      </c>
      <c r="D977" s="7">
        <v>2.0</v>
      </c>
      <c r="E977" s="7">
        <v>1.0</v>
      </c>
      <c r="F977" s="7" t="s">
        <v>36</v>
      </c>
      <c r="G977" s="7" t="s">
        <v>172</v>
      </c>
      <c r="H977" s="54">
        <v>2.0</v>
      </c>
      <c r="I977" s="54">
        <v>871.0</v>
      </c>
      <c r="J977" s="55" t="s">
        <v>25</v>
      </c>
      <c r="K977" t="str">
        <f>if(and(B977&gt;='Desc Stats'!$C$56,B977&lt;='Desc Stats'!$C$57),"Affordable",if(AND(B977&gt;='Desc Stats'!$C$58,B977&lt;='Desc Stats'!$C$59),"Luxury","None"))</f>
        <v>None</v>
      </c>
    </row>
    <row r="978">
      <c r="A978" s="56" t="s">
        <v>26</v>
      </c>
      <c r="B978" s="54">
        <v>645000.0</v>
      </c>
      <c r="C978" s="7">
        <v>4.0</v>
      </c>
      <c r="D978" s="7">
        <v>4.0</v>
      </c>
      <c r="E978" s="7">
        <v>4.0</v>
      </c>
      <c r="F978" s="7" t="s">
        <v>24</v>
      </c>
      <c r="G978" s="7" t="s">
        <v>172</v>
      </c>
      <c r="H978" s="54">
        <v>2.0</v>
      </c>
      <c r="I978" s="54">
        <v>1410.0</v>
      </c>
      <c r="J978" s="55" t="s">
        <v>25</v>
      </c>
      <c r="K978" t="str">
        <f>if(and(B978&gt;='Desc Stats'!$C$56,B978&lt;='Desc Stats'!$C$57),"Affordable",if(AND(B978&gt;='Desc Stats'!$C$58,B978&lt;='Desc Stats'!$C$59),"Luxury","None"))</f>
        <v>None</v>
      </c>
    </row>
    <row r="979">
      <c r="A979" s="56" t="s">
        <v>26</v>
      </c>
      <c r="B979" s="54">
        <v>645000.0</v>
      </c>
      <c r="C979" s="7">
        <v>4.0</v>
      </c>
      <c r="D979" s="7">
        <v>3.0</v>
      </c>
      <c r="E979" s="7">
        <v>3.0</v>
      </c>
      <c r="F979" s="7" t="s">
        <v>24</v>
      </c>
      <c r="G979" s="7" t="s">
        <v>172</v>
      </c>
      <c r="H979" s="54">
        <v>2.0</v>
      </c>
      <c r="I979" s="54">
        <v>1500.0</v>
      </c>
      <c r="J979" s="55" t="s">
        <v>25</v>
      </c>
      <c r="K979" t="str">
        <f>if(and(B979&gt;='Desc Stats'!$C$56,B979&lt;='Desc Stats'!$C$57),"Affordable",if(AND(B979&gt;='Desc Stats'!$C$58,B979&lt;='Desc Stats'!$C$59),"Luxury","None"))</f>
        <v>None</v>
      </c>
    </row>
    <row r="980">
      <c r="A980" s="56" t="s">
        <v>133</v>
      </c>
      <c r="B980" s="54">
        <v>645000.0</v>
      </c>
      <c r="C980" s="7">
        <v>3.0</v>
      </c>
      <c r="D980" s="7">
        <v>2.0</v>
      </c>
      <c r="E980" s="7">
        <v>2.0</v>
      </c>
      <c r="F980" s="7" t="s">
        <v>24</v>
      </c>
      <c r="G980" s="7" t="s">
        <v>179</v>
      </c>
      <c r="H980" s="54">
        <v>1.0</v>
      </c>
      <c r="I980" s="54">
        <v>1168.0</v>
      </c>
      <c r="J980" s="55" t="s">
        <v>25</v>
      </c>
      <c r="K980" t="str">
        <f>if(and(B980&gt;='Desc Stats'!$C$56,B980&lt;='Desc Stats'!$C$57),"Affordable",if(AND(B980&gt;='Desc Stats'!$C$58,B980&lt;='Desc Stats'!$C$59),"Luxury","None"))</f>
        <v>None</v>
      </c>
    </row>
    <row r="981">
      <c r="A981" s="56" t="s">
        <v>23</v>
      </c>
      <c r="B981" s="54">
        <v>645000.0</v>
      </c>
      <c r="C981" s="7">
        <v>1.0</v>
      </c>
      <c r="D981" s="7">
        <v>1.0</v>
      </c>
      <c r="E981" s="7">
        <v>4.0</v>
      </c>
      <c r="F981" s="7" t="s">
        <v>36</v>
      </c>
      <c r="G981" s="7" t="s">
        <v>179</v>
      </c>
      <c r="H981" s="54">
        <v>1.0</v>
      </c>
      <c r="I981" s="54">
        <v>462.0</v>
      </c>
      <c r="J981" s="55" t="s">
        <v>25</v>
      </c>
      <c r="K981" t="str">
        <f>if(and(B981&gt;='Desc Stats'!$C$56,B981&lt;='Desc Stats'!$C$57),"Affordable",if(AND(B981&gt;='Desc Stats'!$C$58,B981&lt;='Desc Stats'!$C$59),"Luxury","None"))</f>
        <v>None</v>
      </c>
    </row>
    <row r="982">
      <c r="A982" s="56" t="s">
        <v>127</v>
      </c>
      <c r="B982" s="54">
        <v>646701.0</v>
      </c>
      <c r="C982" s="7">
        <v>3.0</v>
      </c>
      <c r="D982" s="7">
        <v>2.0</v>
      </c>
      <c r="E982" s="7">
        <v>2.0</v>
      </c>
      <c r="F982" s="7" t="s">
        <v>36</v>
      </c>
      <c r="G982" s="7" t="s">
        <v>172</v>
      </c>
      <c r="H982" s="54">
        <v>2.0</v>
      </c>
      <c r="I982" s="54">
        <v>1033.0</v>
      </c>
      <c r="J982" s="55" t="s">
        <v>27</v>
      </c>
      <c r="K982" t="str">
        <f>if(and(B982&gt;='Desc Stats'!$C$56,B982&lt;='Desc Stats'!$C$57),"Affordable",if(AND(B982&gt;='Desc Stats'!$C$58,B982&lt;='Desc Stats'!$C$59),"Luxury","None"))</f>
        <v>None</v>
      </c>
    </row>
    <row r="983">
      <c r="A983" s="56" t="s">
        <v>26</v>
      </c>
      <c r="B983" s="54">
        <v>648000.0</v>
      </c>
      <c r="C983" s="7">
        <v>2.0</v>
      </c>
      <c r="D983" s="7">
        <v>1.0</v>
      </c>
      <c r="E983" s="7">
        <v>2.0</v>
      </c>
      <c r="F983" s="7" t="s">
        <v>36</v>
      </c>
      <c r="G983" s="7" t="s">
        <v>172</v>
      </c>
      <c r="H983" s="54">
        <v>2.0</v>
      </c>
      <c r="I983" s="54">
        <v>721.0</v>
      </c>
      <c r="J983" s="55" t="s">
        <v>25</v>
      </c>
      <c r="K983" t="str">
        <f>if(and(B983&gt;='Desc Stats'!$C$56,B983&lt;='Desc Stats'!$C$57),"Affordable",if(AND(B983&gt;='Desc Stats'!$C$58,B983&lt;='Desc Stats'!$C$59),"Luxury","None"))</f>
        <v>None</v>
      </c>
    </row>
    <row r="984">
      <c r="A984" s="56" t="s">
        <v>125</v>
      </c>
      <c r="B984" s="54">
        <v>648000.0</v>
      </c>
      <c r="C984" s="7">
        <v>3.0</v>
      </c>
      <c r="D984" s="7">
        <v>2.0</v>
      </c>
      <c r="E984" s="7">
        <v>2.0</v>
      </c>
      <c r="F984" s="7" t="s">
        <v>36</v>
      </c>
      <c r="G984" s="7" t="s">
        <v>172</v>
      </c>
      <c r="H984" s="54">
        <v>2.0</v>
      </c>
      <c r="I984" s="54">
        <v>1304.0</v>
      </c>
      <c r="J984" s="55" t="s">
        <v>25</v>
      </c>
      <c r="K984" t="str">
        <f>if(and(B984&gt;='Desc Stats'!$C$56,B984&lt;='Desc Stats'!$C$57),"Affordable",if(AND(B984&gt;='Desc Stats'!$C$58,B984&lt;='Desc Stats'!$C$59),"Luxury","None"))</f>
        <v>None</v>
      </c>
    </row>
    <row r="985">
      <c r="A985" s="56" t="s">
        <v>125</v>
      </c>
      <c r="B985" s="54">
        <v>648000.0</v>
      </c>
      <c r="C985" s="7">
        <v>4.0</v>
      </c>
      <c r="D985" s="7">
        <v>3.0</v>
      </c>
      <c r="E985" s="7">
        <v>1.0</v>
      </c>
      <c r="F985" s="7" t="s">
        <v>181</v>
      </c>
      <c r="G985" s="7" t="s">
        <v>172</v>
      </c>
      <c r="H985" s="54">
        <v>2.0</v>
      </c>
      <c r="I985" s="54">
        <v>2200.0</v>
      </c>
      <c r="J985" s="55" t="s">
        <v>27</v>
      </c>
      <c r="K985" t="str">
        <f>if(and(B985&gt;='Desc Stats'!$C$56,B985&lt;='Desc Stats'!$C$57),"Affordable",if(AND(B985&gt;='Desc Stats'!$C$58,B985&lt;='Desc Stats'!$C$59),"Luxury","None"))</f>
        <v>None</v>
      </c>
    </row>
    <row r="986">
      <c r="A986" s="56" t="s">
        <v>23</v>
      </c>
      <c r="B986" s="54">
        <v>648000.0</v>
      </c>
      <c r="C986" s="7">
        <v>3.0</v>
      </c>
      <c r="D986" s="7">
        <v>2.0</v>
      </c>
      <c r="E986" s="7">
        <v>4.0</v>
      </c>
      <c r="F986" s="7" t="s">
        <v>24</v>
      </c>
      <c r="G986" s="7" t="s">
        <v>172</v>
      </c>
      <c r="H986" s="54">
        <v>2.0</v>
      </c>
      <c r="I986" s="54">
        <v>1038.0</v>
      </c>
      <c r="J986" s="55" t="s">
        <v>27</v>
      </c>
      <c r="K986" t="str">
        <f>if(and(B986&gt;='Desc Stats'!$C$56,B986&lt;='Desc Stats'!$C$57),"Affordable",if(AND(B986&gt;='Desc Stats'!$C$58,B986&lt;='Desc Stats'!$C$59),"Luxury","None"))</f>
        <v>None</v>
      </c>
    </row>
    <row r="987">
      <c r="A987" s="56" t="s">
        <v>160</v>
      </c>
      <c r="B987" s="54">
        <v>648000.0</v>
      </c>
      <c r="C987" s="7">
        <v>3.0</v>
      </c>
      <c r="D987" s="7">
        <v>2.0</v>
      </c>
      <c r="E987" s="7">
        <v>2.0</v>
      </c>
      <c r="F987" s="7" t="s">
        <v>36</v>
      </c>
      <c r="G987" s="7" t="s">
        <v>179</v>
      </c>
      <c r="H987" s="54">
        <v>1.0</v>
      </c>
      <c r="I987" s="54">
        <v>936.0</v>
      </c>
      <c r="J987" s="55" t="s">
        <v>25</v>
      </c>
      <c r="K987" t="str">
        <f>if(and(B987&gt;='Desc Stats'!$C$56,B987&lt;='Desc Stats'!$C$57),"Affordable",if(AND(B987&gt;='Desc Stats'!$C$58,B987&lt;='Desc Stats'!$C$59),"Luxury","None"))</f>
        <v>None</v>
      </c>
    </row>
    <row r="988">
      <c r="A988" s="56" t="s">
        <v>26</v>
      </c>
      <c r="B988" s="54">
        <v>649999.0</v>
      </c>
      <c r="C988" s="7">
        <v>3.0</v>
      </c>
      <c r="D988" s="7">
        <v>2.0</v>
      </c>
      <c r="E988" s="7">
        <v>3.0</v>
      </c>
      <c r="F988" s="7" t="s">
        <v>24</v>
      </c>
      <c r="G988" s="7" t="s">
        <v>172</v>
      </c>
      <c r="H988" s="54">
        <v>2.0</v>
      </c>
      <c r="I988" s="54">
        <v>1070.0</v>
      </c>
      <c r="J988" s="55" t="s">
        <v>25</v>
      </c>
      <c r="K988" t="str">
        <f>if(and(B988&gt;='Desc Stats'!$C$56,B988&lt;='Desc Stats'!$C$57),"Affordable",if(AND(B988&gt;='Desc Stats'!$C$58,B988&lt;='Desc Stats'!$C$59),"Luxury","None"))</f>
        <v>None</v>
      </c>
    </row>
    <row r="989">
      <c r="A989" s="56" t="s">
        <v>119</v>
      </c>
      <c r="B989" s="54">
        <v>650000.0</v>
      </c>
      <c r="C989" s="7">
        <v>3.0</v>
      </c>
      <c r="D989" s="7">
        <v>2.0</v>
      </c>
      <c r="E989" s="7">
        <v>1.0</v>
      </c>
      <c r="F989" s="7" t="s">
        <v>36</v>
      </c>
      <c r="G989" s="7" t="s">
        <v>172</v>
      </c>
      <c r="H989" s="54">
        <v>2.0</v>
      </c>
      <c r="I989" s="54">
        <v>1080.0</v>
      </c>
      <c r="J989" s="55" t="s">
        <v>27</v>
      </c>
      <c r="K989" t="str">
        <f>if(and(B989&gt;='Desc Stats'!$C$56,B989&lt;='Desc Stats'!$C$57),"Affordable",if(AND(B989&gt;='Desc Stats'!$C$58,B989&lt;='Desc Stats'!$C$59),"Luxury","None"))</f>
        <v>None</v>
      </c>
    </row>
    <row r="990">
      <c r="A990" s="56" t="s">
        <v>121</v>
      </c>
      <c r="B990" s="54">
        <v>650000.0</v>
      </c>
      <c r="C990" s="7">
        <v>3.0</v>
      </c>
      <c r="D990" s="7">
        <v>2.0</v>
      </c>
      <c r="E990" s="7">
        <v>1.0</v>
      </c>
      <c r="F990" s="7" t="s">
        <v>24</v>
      </c>
      <c r="G990" s="7" t="s">
        <v>172</v>
      </c>
      <c r="H990" s="54">
        <v>2.0</v>
      </c>
      <c r="I990" s="54">
        <v>904.0</v>
      </c>
      <c r="J990" s="55" t="s">
        <v>27</v>
      </c>
      <c r="K990" t="str">
        <f>if(and(B990&gt;='Desc Stats'!$C$56,B990&lt;='Desc Stats'!$C$57),"Affordable",if(AND(B990&gt;='Desc Stats'!$C$58,B990&lt;='Desc Stats'!$C$59),"Luxury","None"))</f>
        <v>None</v>
      </c>
    </row>
    <row r="991">
      <c r="A991" s="56" t="s">
        <v>123</v>
      </c>
      <c r="B991" s="54">
        <v>650000.0</v>
      </c>
      <c r="C991" s="7">
        <v>4.0</v>
      </c>
      <c r="D991" s="7">
        <v>3.0</v>
      </c>
      <c r="E991" s="7">
        <v>2.0</v>
      </c>
      <c r="F991" s="7" t="s">
        <v>24</v>
      </c>
      <c r="G991" s="7" t="s">
        <v>172</v>
      </c>
      <c r="H991" s="54">
        <v>2.0</v>
      </c>
      <c r="I991" s="54">
        <v>1316.0</v>
      </c>
      <c r="J991" s="55" t="s">
        <v>27</v>
      </c>
      <c r="K991" t="str">
        <f>if(and(B991&gt;='Desc Stats'!$C$56,B991&lt;='Desc Stats'!$C$57),"Affordable",if(AND(B991&gt;='Desc Stats'!$C$58,B991&lt;='Desc Stats'!$C$59),"Luxury","None"))</f>
        <v>None</v>
      </c>
    </row>
    <row r="992">
      <c r="A992" s="56" t="s">
        <v>125</v>
      </c>
      <c r="B992" s="54">
        <v>650000.0</v>
      </c>
      <c r="C992" s="7">
        <v>5.0</v>
      </c>
      <c r="D992" s="7">
        <v>3.0</v>
      </c>
      <c r="E992" s="7">
        <v>1.0</v>
      </c>
      <c r="F992" s="7" t="s">
        <v>181</v>
      </c>
      <c r="G992" s="7" t="s">
        <v>179</v>
      </c>
      <c r="H992" s="54">
        <v>1.0</v>
      </c>
      <c r="I992" s="54">
        <v>1300.0</v>
      </c>
      <c r="J992" s="55" t="s">
        <v>27</v>
      </c>
      <c r="K992" t="str">
        <f>if(and(B992&gt;='Desc Stats'!$C$56,B992&lt;='Desc Stats'!$C$57),"Affordable",if(AND(B992&gt;='Desc Stats'!$C$58,B992&lt;='Desc Stats'!$C$59),"Luxury","None"))</f>
        <v>None</v>
      </c>
    </row>
    <row r="993">
      <c r="A993" s="56" t="s">
        <v>136</v>
      </c>
      <c r="B993" s="54">
        <v>650000.0</v>
      </c>
      <c r="C993" s="7">
        <v>4.0</v>
      </c>
      <c r="D993" s="7">
        <v>3.0</v>
      </c>
      <c r="E993" s="7">
        <v>2.0</v>
      </c>
      <c r="F993" s="7" t="s">
        <v>24</v>
      </c>
      <c r="G993" s="7" t="s">
        <v>172</v>
      </c>
      <c r="H993" s="54">
        <v>2.0</v>
      </c>
      <c r="I993" s="54">
        <v>1500.0</v>
      </c>
      <c r="J993" s="55" t="s">
        <v>27</v>
      </c>
      <c r="K993" t="str">
        <f>if(and(B993&gt;='Desc Stats'!$C$56,B993&lt;='Desc Stats'!$C$57),"Affordable",if(AND(B993&gt;='Desc Stats'!$C$58,B993&lt;='Desc Stats'!$C$59),"Luxury","None"))</f>
        <v>None</v>
      </c>
    </row>
    <row r="994">
      <c r="A994" s="56" t="s">
        <v>127</v>
      </c>
      <c r="B994" s="54">
        <v>650000.0</v>
      </c>
      <c r="C994" s="7">
        <v>3.0</v>
      </c>
      <c r="D994" s="7">
        <v>3.0</v>
      </c>
      <c r="E994" s="7">
        <v>3.0</v>
      </c>
      <c r="F994" s="7" t="s">
        <v>24</v>
      </c>
      <c r="G994" s="7" t="s">
        <v>172</v>
      </c>
      <c r="H994" s="54">
        <v>2.0</v>
      </c>
      <c r="I994" s="54">
        <v>1509.0</v>
      </c>
      <c r="J994" s="55" t="s">
        <v>27</v>
      </c>
      <c r="K994" t="str">
        <f>if(and(B994&gt;='Desc Stats'!$C$56,B994&lt;='Desc Stats'!$C$57),"Affordable",if(AND(B994&gt;='Desc Stats'!$C$58,B994&lt;='Desc Stats'!$C$59),"Luxury","None"))</f>
        <v>None</v>
      </c>
    </row>
    <row r="995">
      <c r="A995" s="56" t="s">
        <v>133</v>
      </c>
      <c r="B995" s="54">
        <v>650000.0</v>
      </c>
      <c r="C995" s="7">
        <v>4.0</v>
      </c>
      <c r="D995" s="7">
        <v>3.0</v>
      </c>
      <c r="E995" s="7">
        <v>2.0</v>
      </c>
      <c r="F995" s="7" t="s">
        <v>24</v>
      </c>
      <c r="G995" s="7" t="s">
        <v>172</v>
      </c>
      <c r="H995" s="54">
        <v>2.0</v>
      </c>
      <c r="I995" s="54">
        <v>1300.0</v>
      </c>
      <c r="J995" t="s">
        <v>27</v>
      </c>
      <c r="K995" t="str">
        <f>if(and(B995&gt;='Desc Stats'!$C$56,B995&lt;='Desc Stats'!$C$57),"Affordable",if(AND(B995&gt;='Desc Stats'!$C$58,B995&lt;='Desc Stats'!$C$59),"Luxury","None"))</f>
        <v>None</v>
      </c>
    </row>
    <row r="996">
      <c r="A996" s="56" t="s">
        <v>133</v>
      </c>
      <c r="B996" s="54">
        <v>650000.0</v>
      </c>
      <c r="C996" s="7">
        <v>3.0</v>
      </c>
      <c r="D996" s="7">
        <v>2.0</v>
      </c>
      <c r="E996" s="7">
        <v>2.0</v>
      </c>
      <c r="F996" s="7" t="s">
        <v>36</v>
      </c>
      <c r="G996" s="7" t="s">
        <v>172</v>
      </c>
      <c r="H996" s="54">
        <v>2.0</v>
      </c>
      <c r="I996" s="54">
        <v>953.0</v>
      </c>
      <c r="J996" t="s">
        <v>27</v>
      </c>
      <c r="K996" t="str">
        <f>if(and(B996&gt;='Desc Stats'!$C$56,B996&lt;='Desc Stats'!$C$57),"Affordable",if(AND(B996&gt;='Desc Stats'!$C$58,B996&lt;='Desc Stats'!$C$59),"Luxury","None"))</f>
        <v>None</v>
      </c>
    </row>
    <row r="997">
      <c r="A997" s="56" t="s">
        <v>133</v>
      </c>
      <c r="B997" s="54">
        <v>650000.0</v>
      </c>
      <c r="C997" s="7">
        <v>2.0</v>
      </c>
      <c r="D997" s="7">
        <v>2.0</v>
      </c>
      <c r="E997" s="7">
        <v>2.0</v>
      </c>
      <c r="F997" s="7" t="s">
        <v>24</v>
      </c>
      <c r="G997" s="7" t="s">
        <v>172</v>
      </c>
      <c r="H997" s="54">
        <v>2.0</v>
      </c>
      <c r="I997" s="54">
        <v>1164.0</v>
      </c>
      <c r="J997" s="55" t="s">
        <v>175</v>
      </c>
      <c r="K997" t="str">
        <f>if(and(B997&gt;='Desc Stats'!$C$56,B997&lt;='Desc Stats'!$C$57),"Affordable",if(AND(B997&gt;='Desc Stats'!$C$58,B997&lt;='Desc Stats'!$C$59),"Luxury","None"))</f>
        <v>None</v>
      </c>
    </row>
    <row r="998">
      <c r="A998" s="56" t="s">
        <v>133</v>
      </c>
      <c r="B998" s="54">
        <v>650000.0</v>
      </c>
      <c r="C998" s="7">
        <v>4.0</v>
      </c>
      <c r="D998" s="7">
        <v>4.0</v>
      </c>
      <c r="E998" s="7">
        <v>1.0</v>
      </c>
      <c r="F998" s="7" t="s">
        <v>24</v>
      </c>
      <c r="G998" s="7" t="s">
        <v>172</v>
      </c>
      <c r="H998" s="54">
        <v>2.0</v>
      </c>
      <c r="I998" s="54">
        <v>1363.0</v>
      </c>
      <c r="J998" s="55" t="s">
        <v>27</v>
      </c>
      <c r="K998" t="str">
        <f>if(and(B998&gt;='Desc Stats'!$C$56,B998&lt;='Desc Stats'!$C$57),"Affordable",if(AND(B998&gt;='Desc Stats'!$C$58,B998&lt;='Desc Stats'!$C$59),"Luxury","None"))</f>
        <v>None</v>
      </c>
    </row>
    <row r="999">
      <c r="A999" s="56" t="s">
        <v>131</v>
      </c>
      <c r="B999" s="54">
        <v>650000.0</v>
      </c>
      <c r="C999" s="7">
        <v>3.0</v>
      </c>
      <c r="D999" s="7">
        <v>2.0</v>
      </c>
      <c r="E999" s="7">
        <v>1.0</v>
      </c>
      <c r="F999" s="7" t="s">
        <v>183</v>
      </c>
      <c r="G999" s="7" t="s">
        <v>179</v>
      </c>
      <c r="H999" s="54">
        <v>1.0</v>
      </c>
      <c r="I999" s="54">
        <v>1760.0</v>
      </c>
      <c r="J999" s="55" t="s">
        <v>27</v>
      </c>
      <c r="K999" t="str">
        <f>if(and(B999&gt;='Desc Stats'!$C$56,B999&lt;='Desc Stats'!$C$57),"Affordable",if(AND(B999&gt;='Desc Stats'!$C$58,B999&lt;='Desc Stats'!$C$59),"Luxury","None"))</f>
        <v>None</v>
      </c>
    </row>
    <row r="1000">
      <c r="A1000" s="56" t="s">
        <v>28</v>
      </c>
      <c r="B1000" s="54">
        <v>650000.0</v>
      </c>
      <c r="C1000" s="7">
        <v>1.0</v>
      </c>
      <c r="D1000" s="7">
        <v>1.0</v>
      </c>
      <c r="E1000" s="7">
        <v>2.0</v>
      </c>
      <c r="F1000" s="7" t="s">
        <v>36</v>
      </c>
      <c r="G1000" s="7" t="s">
        <v>172</v>
      </c>
      <c r="H1000" s="54">
        <v>2.0</v>
      </c>
      <c r="I1000" s="54">
        <v>450.0</v>
      </c>
      <c r="J1000" s="55" t="s">
        <v>25</v>
      </c>
      <c r="K1000" t="str">
        <f>if(and(B1000&gt;='Desc Stats'!$C$56,B1000&lt;='Desc Stats'!$C$57),"Affordable",if(AND(B1000&gt;='Desc Stats'!$C$58,B1000&lt;='Desc Stats'!$C$59),"Luxury","None"))</f>
        <v>None</v>
      </c>
    </row>
    <row r="1001">
      <c r="A1001" s="56" t="s">
        <v>148</v>
      </c>
      <c r="B1001" s="54">
        <v>650000.0</v>
      </c>
      <c r="C1001" s="7">
        <v>4.0</v>
      </c>
      <c r="D1001" s="7">
        <v>2.0</v>
      </c>
      <c r="E1001" s="7">
        <v>2.0</v>
      </c>
      <c r="F1001" s="7" t="s">
        <v>24</v>
      </c>
      <c r="G1001" s="7" t="s">
        <v>172</v>
      </c>
      <c r="H1001" s="54">
        <v>2.0</v>
      </c>
      <c r="I1001" s="54">
        <v>1663.0</v>
      </c>
      <c r="J1001" s="55" t="s">
        <v>25</v>
      </c>
      <c r="K1001" t="str">
        <f>if(and(B1001&gt;='Desc Stats'!$C$56,B1001&lt;='Desc Stats'!$C$57),"Affordable",if(AND(B1001&gt;='Desc Stats'!$C$58,B1001&lt;='Desc Stats'!$C$59),"Luxury","None"))</f>
        <v>None</v>
      </c>
    </row>
    <row r="1002">
      <c r="A1002" s="56" t="s">
        <v>23</v>
      </c>
      <c r="B1002" s="54">
        <v>650000.0</v>
      </c>
      <c r="C1002" s="7">
        <v>1.0</v>
      </c>
      <c r="D1002" s="7">
        <v>1.0</v>
      </c>
      <c r="E1002" s="7">
        <v>3.0</v>
      </c>
      <c r="F1002" s="7" t="s">
        <v>36</v>
      </c>
      <c r="G1002" s="7" t="s">
        <v>172</v>
      </c>
      <c r="H1002" s="54">
        <v>2.0</v>
      </c>
      <c r="I1002" s="54">
        <v>745.0</v>
      </c>
      <c r="J1002" s="55" t="s">
        <v>27</v>
      </c>
      <c r="K1002" t="str">
        <f>if(and(B1002&gt;='Desc Stats'!$C$56,B1002&lt;='Desc Stats'!$C$57),"Affordable",if(AND(B1002&gt;='Desc Stats'!$C$58,B1002&lt;='Desc Stats'!$C$59),"Luxury","None"))</f>
        <v>None</v>
      </c>
    </row>
    <row r="1003">
      <c r="A1003" s="56" t="s">
        <v>23</v>
      </c>
      <c r="B1003" s="54">
        <v>650000.0</v>
      </c>
      <c r="C1003" s="7">
        <v>4.0</v>
      </c>
      <c r="D1003" s="7">
        <v>3.0</v>
      </c>
      <c r="E1003" s="7">
        <v>2.0</v>
      </c>
      <c r="F1003" s="7" t="s">
        <v>24</v>
      </c>
      <c r="G1003" s="7" t="s">
        <v>172</v>
      </c>
      <c r="H1003" s="54">
        <v>2.0</v>
      </c>
      <c r="I1003" s="54">
        <v>1598.0</v>
      </c>
      <c r="J1003" s="55" t="s">
        <v>25</v>
      </c>
      <c r="K1003" t="str">
        <f>if(and(B1003&gt;='Desc Stats'!$C$56,B1003&lt;='Desc Stats'!$C$57),"Affordable",if(AND(B1003&gt;='Desc Stats'!$C$58,B1003&lt;='Desc Stats'!$C$59),"Luxury","None"))</f>
        <v>None</v>
      </c>
    </row>
    <row r="1004">
      <c r="A1004" s="56" t="s">
        <v>23</v>
      </c>
      <c r="B1004" s="54">
        <v>650000.0</v>
      </c>
      <c r="C1004" s="7">
        <v>1.0</v>
      </c>
      <c r="D1004" s="7">
        <v>1.0</v>
      </c>
      <c r="E1004" s="7">
        <v>2.0</v>
      </c>
      <c r="F1004" s="7" t="s">
        <v>36</v>
      </c>
      <c r="G1004" s="7" t="s">
        <v>172</v>
      </c>
      <c r="H1004" s="54">
        <v>2.0</v>
      </c>
      <c r="I1004" s="54">
        <v>633.0</v>
      </c>
      <c r="J1004" s="55" t="s">
        <v>25</v>
      </c>
      <c r="K1004" t="str">
        <f>if(and(B1004&gt;='Desc Stats'!$C$56,B1004&lt;='Desc Stats'!$C$57),"Affordable",if(AND(B1004&gt;='Desc Stats'!$C$58,B1004&lt;='Desc Stats'!$C$59),"Luxury","None"))</f>
        <v>None</v>
      </c>
    </row>
    <row r="1005">
      <c r="A1005" s="56" t="s">
        <v>23</v>
      </c>
      <c r="B1005" s="54">
        <v>650000.0</v>
      </c>
      <c r="C1005" s="7">
        <v>1.0</v>
      </c>
      <c r="D1005" s="7">
        <v>1.0</v>
      </c>
      <c r="E1005" s="7">
        <v>2.0</v>
      </c>
      <c r="F1005" s="7" t="s">
        <v>36</v>
      </c>
      <c r="G1005" s="7" t="s">
        <v>179</v>
      </c>
      <c r="H1005" s="54">
        <v>1.0</v>
      </c>
      <c r="I1005" s="54">
        <v>462.0</v>
      </c>
      <c r="J1005" s="55" t="s">
        <v>27</v>
      </c>
      <c r="K1005" t="str">
        <f>if(and(B1005&gt;='Desc Stats'!$C$56,B1005&lt;='Desc Stats'!$C$57),"Affordable",if(AND(B1005&gt;='Desc Stats'!$C$58,B1005&lt;='Desc Stats'!$C$59),"Luxury","None"))</f>
        <v>None</v>
      </c>
    </row>
    <row r="1006">
      <c r="A1006" s="56" t="s">
        <v>23</v>
      </c>
      <c r="B1006" s="54">
        <v>650000.0</v>
      </c>
      <c r="C1006" s="7">
        <v>3.0</v>
      </c>
      <c r="D1006" s="7">
        <v>2.0</v>
      </c>
      <c r="E1006" s="7">
        <v>1.0</v>
      </c>
      <c r="F1006" s="7" t="s">
        <v>24</v>
      </c>
      <c r="G1006" s="7" t="s">
        <v>172</v>
      </c>
      <c r="H1006" s="54">
        <v>2.0</v>
      </c>
      <c r="I1006" s="54">
        <v>940.0</v>
      </c>
      <c r="J1006" s="55" t="s">
        <v>175</v>
      </c>
      <c r="K1006" t="str">
        <f>if(and(B1006&gt;='Desc Stats'!$C$56,B1006&lt;='Desc Stats'!$C$57),"Affordable",if(AND(B1006&gt;='Desc Stats'!$C$58,B1006&lt;='Desc Stats'!$C$59),"Luxury","None"))</f>
        <v>None</v>
      </c>
    </row>
    <row r="1007">
      <c r="A1007" s="56" t="s">
        <v>23</v>
      </c>
      <c r="B1007" s="54">
        <v>650000.0</v>
      </c>
      <c r="C1007" s="7">
        <v>1.0</v>
      </c>
      <c r="D1007" s="7">
        <v>1.0</v>
      </c>
      <c r="E1007" s="7">
        <v>1.0</v>
      </c>
      <c r="F1007" s="7" t="s">
        <v>36</v>
      </c>
      <c r="G1007" s="7" t="s">
        <v>172</v>
      </c>
      <c r="H1007" s="54">
        <v>2.0</v>
      </c>
      <c r="I1007" s="54">
        <v>650.0</v>
      </c>
      <c r="J1007" s="55" t="s">
        <v>27</v>
      </c>
      <c r="K1007" t="str">
        <f>if(and(B1007&gt;='Desc Stats'!$C$56,B1007&lt;='Desc Stats'!$C$57),"Affordable",if(AND(B1007&gt;='Desc Stats'!$C$58,B1007&lt;='Desc Stats'!$C$59),"Luxury","None"))</f>
        <v>None</v>
      </c>
    </row>
    <row r="1008">
      <c r="A1008" s="56" t="s">
        <v>154</v>
      </c>
      <c r="B1008" s="54">
        <v>650000.0</v>
      </c>
      <c r="C1008" s="7">
        <v>3.0</v>
      </c>
      <c r="D1008" s="7">
        <v>2.0</v>
      </c>
      <c r="E1008" s="7">
        <v>2.0</v>
      </c>
      <c r="F1008" s="7" t="s">
        <v>24</v>
      </c>
      <c r="G1008" s="7" t="s">
        <v>172</v>
      </c>
      <c r="H1008" s="54">
        <v>2.0</v>
      </c>
      <c r="I1008" s="54">
        <v>1381.0</v>
      </c>
      <c r="J1008" s="55" t="s">
        <v>27</v>
      </c>
      <c r="K1008" t="str">
        <f>if(and(B1008&gt;='Desc Stats'!$C$56,B1008&lt;='Desc Stats'!$C$57),"Affordable",if(AND(B1008&gt;='Desc Stats'!$C$58,B1008&lt;='Desc Stats'!$C$59),"Luxury","None"))</f>
        <v>None</v>
      </c>
    </row>
    <row r="1009">
      <c r="A1009" s="56" t="s">
        <v>154</v>
      </c>
      <c r="B1009" s="54">
        <v>650000.0</v>
      </c>
      <c r="C1009" s="7">
        <v>4.0</v>
      </c>
      <c r="D1009" s="7">
        <v>3.0</v>
      </c>
      <c r="E1009" s="7">
        <v>1.0</v>
      </c>
      <c r="F1009" s="7" t="s">
        <v>24</v>
      </c>
      <c r="G1009" s="7" t="s">
        <v>172</v>
      </c>
      <c r="H1009" s="54">
        <v>2.0</v>
      </c>
      <c r="I1009" s="54">
        <v>1577.0</v>
      </c>
      <c r="J1009" s="55" t="s">
        <v>27</v>
      </c>
      <c r="K1009" t="str">
        <f>if(and(B1009&gt;='Desc Stats'!$C$56,B1009&lt;='Desc Stats'!$C$57),"Affordable",if(AND(B1009&gt;='Desc Stats'!$C$58,B1009&lt;='Desc Stats'!$C$59),"Luxury","None"))</f>
        <v>None</v>
      </c>
    </row>
    <row r="1010">
      <c r="A1010" s="56" t="s">
        <v>155</v>
      </c>
      <c r="B1010" s="54">
        <v>650000.0</v>
      </c>
      <c r="C1010" s="7">
        <v>2.0</v>
      </c>
      <c r="D1010" s="7">
        <v>2.0</v>
      </c>
      <c r="E1010" s="7">
        <v>2.0</v>
      </c>
      <c r="F1010" s="7" t="s">
        <v>24</v>
      </c>
      <c r="G1010" s="7" t="s">
        <v>172</v>
      </c>
      <c r="H1010" s="54">
        <v>2.0</v>
      </c>
      <c r="I1010" s="54">
        <v>1067.0</v>
      </c>
      <c r="J1010" s="55" t="s">
        <v>25</v>
      </c>
      <c r="K1010" t="str">
        <f>if(and(B1010&gt;='Desc Stats'!$C$56,B1010&lt;='Desc Stats'!$C$57),"Affordable",if(AND(B1010&gt;='Desc Stats'!$C$58,B1010&lt;='Desc Stats'!$C$59),"Luxury","None"))</f>
        <v>None</v>
      </c>
    </row>
    <row r="1011">
      <c r="A1011" s="56" t="s">
        <v>156</v>
      </c>
      <c r="B1011" s="54">
        <v>650000.0</v>
      </c>
      <c r="C1011" s="7">
        <v>4.0</v>
      </c>
      <c r="D1011" s="7">
        <v>3.0</v>
      </c>
      <c r="E1011" s="7">
        <v>1.0</v>
      </c>
      <c r="F1011" s="7" t="s">
        <v>181</v>
      </c>
      <c r="G1011" s="7" t="s">
        <v>179</v>
      </c>
      <c r="H1011" s="54">
        <v>1.0</v>
      </c>
      <c r="I1011" s="54">
        <v>1790.0</v>
      </c>
      <c r="J1011" s="55" t="s">
        <v>27</v>
      </c>
      <c r="K1011" t="str">
        <f>if(and(B1011&gt;='Desc Stats'!$C$56,B1011&lt;='Desc Stats'!$C$57),"Affordable",if(AND(B1011&gt;='Desc Stats'!$C$58,B1011&lt;='Desc Stats'!$C$59),"Luxury","None"))</f>
        <v>None</v>
      </c>
    </row>
    <row r="1012">
      <c r="A1012" s="56" t="s">
        <v>161</v>
      </c>
      <c r="B1012" s="54">
        <v>650000.0</v>
      </c>
      <c r="C1012" s="7">
        <v>4.0</v>
      </c>
      <c r="D1012" s="7">
        <v>3.0</v>
      </c>
      <c r="E1012" s="7">
        <v>4.0</v>
      </c>
      <c r="F1012" s="7" t="s">
        <v>181</v>
      </c>
      <c r="G1012" s="7" t="s">
        <v>179</v>
      </c>
      <c r="H1012" s="54">
        <v>1.0</v>
      </c>
      <c r="I1012" s="54">
        <v>1260.0</v>
      </c>
      <c r="J1012" s="55" t="s">
        <v>27</v>
      </c>
      <c r="K1012" t="str">
        <f>if(and(B1012&gt;='Desc Stats'!$C$56,B1012&lt;='Desc Stats'!$C$57),"Affordable",if(AND(B1012&gt;='Desc Stats'!$C$58,B1012&lt;='Desc Stats'!$C$59),"Luxury","None"))</f>
        <v>None</v>
      </c>
    </row>
    <row r="1013">
      <c r="A1013" s="56" t="s">
        <v>163</v>
      </c>
      <c r="B1013" s="54">
        <v>650000.0</v>
      </c>
      <c r="C1013" s="7">
        <v>2.0</v>
      </c>
      <c r="D1013" s="7">
        <v>2.0</v>
      </c>
      <c r="E1013" s="7">
        <v>1.0</v>
      </c>
      <c r="F1013" s="7" t="s">
        <v>36</v>
      </c>
      <c r="G1013" s="7" t="s">
        <v>172</v>
      </c>
      <c r="H1013" s="54">
        <v>2.0</v>
      </c>
      <c r="I1013" s="54">
        <v>726.0</v>
      </c>
      <c r="J1013" t="s">
        <v>25</v>
      </c>
      <c r="K1013" t="str">
        <f>if(and(B1013&gt;='Desc Stats'!$C$56,B1013&lt;='Desc Stats'!$C$57),"Affordable",if(AND(B1013&gt;='Desc Stats'!$C$58,B1013&lt;='Desc Stats'!$C$59),"Luxury","None"))</f>
        <v>None</v>
      </c>
    </row>
    <row r="1014">
      <c r="A1014" s="56" t="s">
        <v>133</v>
      </c>
      <c r="B1014" s="54">
        <v>655000.0</v>
      </c>
      <c r="C1014" s="7">
        <v>4.0</v>
      </c>
      <c r="D1014" s="7">
        <v>2.0</v>
      </c>
      <c r="E1014" s="7">
        <v>2.0</v>
      </c>
      <c r="F1014" s="7" t="s">
        <v>36</v>
      </c>
      <c r="G1014" s="7" t="s">
        <v>172</v>
      </c>
      <c r="H1014" s="54">
        <v>2.0</v>
      </c>
      <c r="I1014" s="54">
        <v>1094.0</v>
      </c>
      <c r="J1014" s="55" t="s">
        <v>27</v>
      </c>
      <c r="K1014" t="str">
        <f>if(and(B1014&gt;='Desc Stats'!$C$56,B1014&lt;='Desc Stats'!$C$57),"Affordable",if(AND(B1014&gt;='Desc Stats'!$C$58,B1014&lt;='Desc Stats'!$C$59),"Luxury","None"))</f>
        <v>None</v>
      </c>
    </row>
    <row r="1015">
      <c r="A1015" s="56" t="s">
        <v>133</v>
      </c>
      <c r="B1015" s="54">
        <v>655000.0</v>
      </c>
      <c r="C1015" s="7">
        <v>4.0</v>
      </c>
      <c r="D1015" s="7">
        <v>2.0</v>
      </c>
      <c r="E1015" s="7">
        <v>2.0</v>
      </c>
      <c r="F1015" s="7" t="s">
        <v>36</v>
      </c>
      <c r="G1015" s="7" t="s">
        <v>172</v>
      </c>
      <c r="H1015" s="54">
        <v>2.0</v>
      </c>
      <c r="I1015" s="54">
        <v>1094.0</v>
      </c>
      <c r="J1015" s="55" t="s">
        <v>27</v>
      </c>
      <c r="K1015" t="str">
        <f>if(and(B1015&gt;='Desc Stats'!$C$56,B1015&lt;='Desc Stats'!$C$57),"Affordable",if(AND(B1015&gt;='Desc Stats'!$C$58,B1015&lt;='Desc Stats'!$C$59),"Luxury","None"))</f>
        <v>None</v>
      </c>
    </row>
    <row r="1016">
      <c r="A1016" s="56" t="s">
        <v>133</v>
      </c>
      <c r="B1016" s="54">
        <v>655000.0</v>
      </c>
      <c r="C1016" s="7">
        <v>3.0</v>
      </c>
      <c r="D1016" s="7">
        <v>2.0</v>
      </c>
      <c r="E1016" s="7">
        <v>2.0</v>
      </c>
      <c r="F1016" s="7" t="s">
        <v>24</v>
      </c>
      <c r="G1016" s="7" t="s">
        <v>172</v>
      </c>
      <c r="H1016" s="54">
        <v>2.0</v>
      </c>
      <c r="I1016" s="54">
        <v>948.0</v>
      </c>
      <c r="J1016" s="55" t="s">
        <v>27</v>
      </c>
      <c r="K1016" t="str">
        <f>if(and(B1016&gt;='Desc Stats'!$C$56,B1016&lt;='Desc Stats'!$C$57),"Affordable",if(AND(B1016&gt;='Desc Stats'!$C$58,B1016&lt;='Desc Stats'!$C$59),"Luxury","None"))</f>
        <v>None</v>
      </c>
    </row>
    <row r="1017">
      <c r="A1017" s="56" t="s">
        <v>133</v>
      </c>
      <c r="B1017" s="54">
        <v>655000.0</v>
      </c>
      <c r="C1017" s="7">
        <v>3.0</v>
      </c>
      <c r="D1017" s="7">
        <v>2.0</v>
      </c>
      <c r="E1017" s="7">
        <v>2.0</v>
      </c>
      <c r="F1017" s="7" t="s">
        <v>24</v>
      </c>
      <c r="G1017" s="7" t="s">
        <v>172</v>
      </c>
      <c r="H1017" s="54">
        <v>2.0</v>
      </c>
      <c r="I1017" s="54">
        <v>935.0</v>
      </c>
      <c r="J1017" s="55" t="s">
        <v>27</v>
      </c>
      <c r="K1017" t="str">
        <f>if(and(B1017&gt;='Desc Stats'!$C$56,B1017&lt;='Desc Stats'!$C$57),"Affordable",if(AND(B1017&gt;='Desc Stats'!$C$58,B1017&lt;='Desc Stats'!$C$59),"Luxury","None"))</f>
        <v>None</v>
      </c>
    </row>
    <row r="1018">
      <c r="A1018" s="56" t="s">
        <v>133</v>
      </c>
      <c r="B1018" s="54">
        <v>655000.0</v>
      </c>
      <c r="C1018" s="7">
        <v>2.0</v>
      </c>
      <c r="D1018" s="7">
        <v>2.0</v>
      </c>
      <c r="E1018" s="7">
        <v>2.0</v>
      </c>
      <c r="F1018" s="7" t="s">
        <v>24</v>
      </c>
      <c r="G1018" s="7" t="s">
        <v>172</v>
      </c>
      <c r="H1018" s="54">
        <v>2.0</v>
      </c>
      <c r="I1018" s="54">
        <v>935.0</v>
      </c>
      <c r="J1018" s="55" t="s">
        <v>27</v>
      </c>
      <c r="K1018" t="str">
        <f>if(and(B1018&gt;='Desc Stats'!$C$56,B1018&lt;='Desc Stats'!$C$57),"Affordable",if(AND(B1018&gt;='Desc Stats'!$C$58,B1018&lt;='Desc Stats'!$C$59),"Luxury","None"))</f>
        <v>None</v>
      </c>
    </row>
    <row r="1019">
      <c r="A1019" s="56" t="s">
        <v>152</v>
      </c>
      <c r="B1019" s="54">
        <v>655000.0</v>
      </c>
      <c r="C1019" s="7">
        <v>3.0</v>
      </c>
      <c r="D1019" s="7">
        <v>2.0</v>
      </c>
      <c r="E1019" s="7">
        <v>3.0</v>
      </c>
      <c r="F1019" s="7" t="s">
        <v>24</v>
      </c>
      <c r="G1019" s="7" t="s">
        <v>172</v>
      </c>
      <c r="H1019" s="54">
        <v>2.0</v>
      </c>
      <c r="I1019" s="54">
        <v>1400.0</v>
      </c>
      <c r="J1019" s="55" t="s">
        <v>25</v>
      </c>
      <c r="K1019" t="str">
        <f>if(and(B1019&gt;='Desc Stats'!$C$56,B1019&lt;='Desc Stats'!$C$57),"Affordable",if(AND(B1019&gt;='Desc Stats'!$C$58,B1019&lt;='Desc Stats'!$C$59),"Luxury","None"))</f>
        <v>None</v>
      </c>
    </row>
    <row r="1020">
      <c r="A1020" s="56" t="s">
        <v>160</v>
      </c>
      <c r="B1020" s="54">
        <v>655000.0</v>
      </c>
      <c r="C1020" s="7">
        <v>3.0</v>
      </c>
      <c r="D1020" s="7">
        <v>2.0</v>
      </c>
      <c r="E1020" s="7">
        <v>2.0</v>
      </c>
      <c r="F1020" s="7" t="s">
        <v>24</v>
      </c>
      <c r="G1020" s="7" t="s">
        <v>172</v>
      </c>
      <c r="H1020" s="54">
        <v>2.0</v>
      </c>
      <c r="I1020" s="54">
        <v>1140.0</v>
      </c>
      <c r="J1020" s="55" t="s">
        <v>25</v>
      </c>
      <c r="K1020" t="str">
        <f>if(and(B1020&gt;='Desc Stats'!$C$56,B1020&lt;='Desc Stats'!$C$57),"Affordable",if(AND(B1020&gt;='Desc Stats'!$C$58,B1020&lt;='Desc Stats'!$C$59),"Luxury","None"))</f>
        <v>None</v>
      </c>
    </row>
    <row r="1021">
      <c r="A1021" s="56" t="s">
        <v>122</v>
      </c>
      <c r="B1021" s="54">
        <v>656000.0</v>
      </c>
      <c r="C1021" s="7">
        <v>4.0</v>
      </c>
      <c r="D1021" s="7">
        <v>3.0</v>
      </c>
      <c r="E1021" s="7">
        <v>3.0</v>
      </c>
      <c r="F1021" s="7" t="s">
        <v>181</v>
      </c>
      <c r="G1021" s="7" t="s">
        <v>179</v>
      </c>
      <c r="H1021" s="54">
        <v>1.0</v>
      </c>
      <c r="I1021" s="54">
        <v>1496.0</v>
      </c>
      <c r="J1021" s="55" t="s">
        <v>27</v>
      </c>
      <c r="K1021" t="str">
        <f>if(and(B1021&gt;='Desc Stats'!$C$56,B1021&lt;='Desc Stats'!$C$57),"Affordable",if(AND(B1021&gt;='Desc Stats'!$C$58,B1021&lt;='Desc Stats'!$C$59),"Luxury","None"))</f>
        <v>None</v>
      </c>
    </row>
    <row r="1022">
      <c r="A1022" s="56" t="s">
        <v>122</v>
      </c>
      <c r="B1022" s="54">
        <v>658000.0</v>
      </c>
      <c r="C1022" s="7">
        <v>4.0</v>
      </c>
      <c r="D1022" s="7">
        <v>3.0</v>
      </c>
      <c r="E1022" s="7">
        <v>2.0</v>
      </c>
      <c r="F1022" s="7" t="s">
        <v>181</v>
      </c>
      <c r="G1022" s="7" t="s">
        <v>179</v>
      </c>
      <c r="H1022" s="54">
        <v>1.0</v>
      </c>
      <c r="I1022" s="54">
        <v>1300.0</v>
      </c>
      <c r="J1022" s="55" t="s">
        <v>27</v>
      </c>
      <c r="K1022" t="str">
        <f>if(and(B1022&gt;='Desc Stats'!$C$56,B1022&lt;='Desc Stats'!$C$57),"Affordable",if(AND(B1022&gt;='Desc Stats'!$C$58,B1022&lt;='Desc Stats'!$C$59),"Luxury","None"))</f>
        <v>None</v>
      </c>
    </row>
    <row r="1023">
      <c r="A1023" s="56" t="s">
        <v>150</v>
      </c>
      <c r="B1023" s="54">
        <v>659000.0</v>
      </c>
      <c r="C1023" s="7">
        <v>4.0</v>
      </c>
      <c r="D1023" s="7">
        <v>3.0</v>
      </c>
      <c r="E1023" s="7">
        <v>2.0</v>
      </c>
      <c r="F1023" s="7" t="s">
        <v>181</v>
      </c>
      <c r="G1023" s="7" t="s">
        <v>179</v>
      </c>
      <c r="H1023" s="54">
        <v>1.0</v>
      </c>
      <c r="I1023" s="54">
        <v>1400.0</v>
      </c>
      <c r="J1023" s="55" t="s">
        <v>27</v>
      </c>
      <c r="K1023" t="str">
        <f>if(and(B1023&gt;='Desc Stats'!$C$56,B1023&lt;='Desc Stats'!$C$57),"Affordable",if(AND(B1023&gt;='Desc Stats'!$C$58,B1023&lt;='Desc Stats'!$C$59),"Luxury","None"))</f>
        <v>None</v>
      </c>
    </row>
    <row r="1024">
      <c r="A1024" s="56" t="s">
        <v>124</v>
      </c>
      <c r="B1024" s="54">
        <v>660000.0</v>
      </c>
      <c r="C1024" s="7">
        <v>1.0</v>
      </c>
      <c r="D1024" s="7">
        <v>1.0</v>
      </c>
      <c r="E1024" s="7">
        <v>1.0</v>
      </c>
      <c r="F1024" s="7" t="s">
        <v>24</v>
      </c>
      <c r="G1024" s="7" t="s">
        <v>172</v>
      </c>
      <c r="H1024" s="54">
        <v>2.0</v>
      </c>
      <c r="I1024" s="54">
        <v>700.0</v>
      </c>
      <c r="J1024" s="55" t="s">
        <v>27</v>
      </c>
      <c r="K1024" t="str">
        <f>if(and(B1024&gt;='Desc Stats'!$C$56,B1024&lt;='Desc Stats'!$C$57),"Affordable",if(AND(B1024&gt;='Desc Stats'!$C$58,B1024&lt;='Desc Stats'!$C$59),"Luxury","None"))</f>
        <v>None</v>
      </c>
    </row>
    <row r="1025">
      <c r="A1025" s="56" t="s">
        <v>126</v>
      </c>
      <c r="B1025" s="54">
        <v>660000.0</v>
      </c>
      <c r="C1025" s="7">
        <v>2.0</v>
      </c>
      <c r="D1025" s="7">
        <v>2.0</v>
      </c>
      <c r="E1025" s="7">
        <v>2.0</v>
      </c>
      <c r="F1025" s="7" t="s">
        <v>36</v>
      </c>
      <c r="G1025" s="7" t="s">
        <v>172</v>
      </c>
      <c r="H1025" s="54">
        <v>2.0</v>
      </c>
      <c r="I1025" s="54">
        <v>823.0</v>
      </c>
      <c r="J1025" s="55" t="s">
        <v>25</v>
      </c>
      <c r="K1025" t="str">
        <f>if(and(B1025&gt;='Desc Stats'!$C$56,B1025&lt;='Desc Stats'!$C$57),"Affordable",if(AND(B1025&gt;='Desc Stats'!$C$58,B1025&lt;='Desc Stats'!$C$59),"Luxury","None"))</f>
        <v>None</v>
      </c>
    </row>
    <row r="1026">
      <c r="A1026" s="56" t="s">
        <v>26</v>
      </c>
      <c r="B1026" s="54">
        <v>660000.0</v>
      </c>
      <c r="C1026" s="7">
        <v>4.0</v>
      </c>
      <c r="D1026" s="7">
        <v>2.0</v>
      </c>
      <c r="E1026" s="7">
        <v>6.0</v>
      </c>
      <c r="F1026" s="7" t="s">
        <v>24</v>
      </c>
      <c r="G1026" s="7" t="s">
        <v>172</v>
      </c>
      <c r="H1026" s="54">
        <v>2.0</v>
      </c>
      <c r="I1026" s="54">
        <v>1404.0</v>
      </c>
      <c r="J1026" s="55" t="s">
        <v>27</v>
      </c>
      <c r="K1026" t="str">
        <f>if(and(B1026&gt;='Desc Stats'!$C$56,B1026&lt;='Desc Stats'!$C$57),"Affordable",if(AND(B1026&gt;='Desc Stats'!$C$58,B1026&lt;='Desc Stats'!$C$59),"Luxury","None"))</f>
        <v>None</v>
      </c>
    </row>
    <row r="1027">
      <c r="A1027" s="56" t="s">
        <v>26</v>
      </c>
      <c r="B1027" s="54">
        <v>660000.0</v>
      </c>
      <c r="C1027" s="7">
        <v>4.0</v>
      </c>
      <c r="D1027" s="7">
        <v>3.0</v>
      </c>
      <c r="E1027" s="7">
        <v>2.0</v>
      </c>
      <c r="F1027" s="7" t="s">
        <v>24</v>
      </c>
      <c r="G1027" s="7" t="s">
        <v>172</v>
      </c>
      <c r="H1027" s="54">
        <v>2.0</v>
      </c>
      <c r="I1027" s="54">
        <v>1263.0</v>
      </c>
      <c r="J1027" s="55" t="s">
        <v>27</v>
      </c>
      <c r="K1027" t="str">
        <f>if(and(B1027&gt;='Desc Stats'!$C$56,B1027&lt;='Desc Stats'!$C$57),"Affordable",if(AND(B1027&gt;='Desc Stats'!$C$58,B1027&lt;='Desc Stats'!$C$59),"Luxury","None"))</f>
        <v>None</v>
      </c>
    </row>
    <row r="1028">
      <c r="A1028" s="56" t="s">
        <v>125</v>
      </c>
      <c r="B1028" s="54">
        <v>660000.0</v>
      </c>
      <c r="C1028" s="7">
        <v>4.0</v>
      </c>
      <c r="D1028" s="7">
        <v>3.0</v>
      </c>
      <c r="E1028" s="7">
        <v>2.0</v>
      </c>
      <c r="F1028" s="7" t="s">
        <v>36</v>
      </c>
      <c r="G1028" s="7" t="s">
        <v>172</v>
      </c>
      <c r="H1028" s="54">
        <v>2.0</v>
      </c>
      <c r="I1028" s="54">
        <v>1054.0</v>
      </c>
      <c r="J1028" s="55" t="s">
        <v>25</v>
      </c>
      <c r="K1028" t="str">
        <f>if(and(B1028&gt;='Desc Stats'!$C$56,B1028&lt;='Desc Stats'!$C$57),"Affordable",if(AND(B1028&gt;='Desc Stats'!$C$58,B1028&lt;='Desc Stats'!$C$59),"Luxury","None"))</f>
        <v>None</v>
      </c>
    </row>
    <row r="1029">
      <c r="A1029" s="57" t="s">
        <v>37</v>
      </c>
      <c r="B1029" s="54">
        <v>660000.0</v>
      </c>
      <c r="C1029" s="7">
        <v>4.0</v>
      </c>
      <c r="D1029" s="7">
        <v>4.0</v>
      </c>
      <c r="E1029" s="7">
        <v>1.0</v>
      </c>
      <c r="F1029" s="7" t="s">
        <v>181</v>
      </c>
      <c r="G1029" s="7" t="s">
        <v>179</v>
      </c>
      <c r="H1029" s="54">
        <v>1.0</v>
      </c>
      <c r="I1029" s="54">
        <v>1650.0</v>
      </c>
      <c r="J1029" s="55" t="s">
        <v>175</v>
      </c>
      <c r="K1029" t="str">
        <f>if(and(B1029&gt;='Desc Stats'!$C$56,B1029&lt;='Desc Stats'!$C$57),"Affordable",if(AND(B1029&gt;='Desc Stats'!$C$58,B1029&lt;='Desc Stats'!$C$59),"Luxury","None"))</f>
        <v>None</v>
      </c>
    </row>
    <row r="1030">
      <c r="A1030" s="56" t="s">
        <v>133</v>
      </c>
      <c r="B1030" s="54">
        <v>660000.0</v>
      </c>
      <c r="C1030" s="7">
        <v>4.0</v>
      </c>
      <c r="D1030" s="7">
        <v>2.0</v>
      </c>
      <c r="E1030" s="7">
        <v>2.0</v>
      </c>
      <c r="F1030" s="7" t="s">
        <v>36</v>
      </c>
      <c r="G1030" s="7" t="s">
        <v>172</v>
      </c>
      <c r="H1030" s="54">
        <v>2.0</v>
      </c>
      <c r="I1030" s="54">
        <v>1096.0</v>
      </c>
      <c r="J1030" s="55" t="s">
        <v>25</v>
      </c>
      <c r="K1030" t="str">
        <f>if(and(B1030&gt;='Desc Stats'!$C$56,B1030&lt;='Desc Stats'!$C$57),"Affordable",if(AND(B1030&gt;='Desc Stats'!$C$58,B1030&lt;='Desc Stats'!$C$59),"Luxury","None"))</f>
        <v>None</v>
      </c>
    </row>
    <row r="1031">
      <c r="A1031" s="56" t="s">
        <v>133</v>
      </c>
      <c r="B1031" s="54">
        <v>660000.0</v>
      </c>
      <c r="C1031" s="7">
        <v>3.0</v>
      </c>
      <c r="D1031" s="7">
        <v>2.0</v>
      </c>
      <c r="E1031" s="7">
        <v>1.0</v>
      </c>
      <c r="F1031" s="7" t="s">
        <v>24</v>
      </c>
      <c r="G1031" s="7" t="s">
        <v>179</v>
      </c>
      <c r="H1031" s="54">
        <v>1.0</v>
      </c>
      <c r="I1031" s="54">
        <v>992.0</v>
      </c>
      <c r="J1031" s="55" t="s">
        <v>27</v>
      </c>
      <c r="K1031" t="str">
        <f>if(and(B1031&gt;='Desc Stats'!$C$56,B1031&lt;='Desc Stats'!$C$57),"Affordable",if(AND(B1031&gt;='Desc Stats'!$C$58,B1031&lt;='Desc Stats'!$C$59),"Luxury","None"))</f>
        <v>None</v>
      </c>
    </row>
    <row r="1032">
      <c r="A1032" s="56" t="s">
        <v>133</v>
      </c>
      <c r="B1032" s="54">
        <v>660000.0</v>
      </c>
      <c r="C1032" s="7">
        <v>3.0</v>
      </c>
      <c r="D1032" s="7">
        <v>2.0</v>
      </c>
      <c r="E1032" s="7">
        <v>1.0</v>
      </c>
      <c r="F1032" s="7" t="s">
        <v>36</v>
      </c>
      <c r="G1032" s="7" t="s">
        <v>172</v>
      </c>
      <c r="H1032" s="54">
        <v>2.0</v>
      </c>
      <c r="I1032" s="54">
        <v>953.0</v>
      </c>
      <c r="J1032" s="55" t="s">
        <v>25</v>
      </c>
      <c r="K1032" t="str">
        <f>if(and(B1032&gt;='Desc Stats'!$C$56,B1032&lt;='Desc Stats'!$C$57),"Affordable",if(AND(B1032&gt;='Desc Stats'!$C$58,B1032&lt;='Desc Stats'!$C$59),"Luxury","None"))</f>
        <v>None</v>
      </c>
    </row>
    <row r="1033">
      <c r="A1033" s="56" t="s">
        <v>28</v>
      </c>
      <c r="B1033" s="54">
        <v>660000.0</v>
      </c>
      <c r="C1033" s="7">
        <v>1.0</v>
      </c>
      <c r="D1033" s="7">
        <v>1.0</v>
      </c>
      <c r="E1033" s="7">
        <v>2.0</v>
      </c>
      <c r="F1033" s="7" t="s">
        <v>36</v>
      </c>
      <c r="G1033" s="7" t="s">
        <v>172</v>
      </c>
      <c r="H1033" s="54">
        <v>2.0</v>
      </c>
      <c r="I1033" s="54">
        <v>450.0</v>
      </c>
      <c r="J1033" s="55" t="s">
        <v>25</v>
      </c>
      <c r="K1033" t="str">
        <f>if(and(B1033&gt;='Desc Stats'!$C$56,B1033&lt;='Desc Stats'!$C$57),"Affordable",if(AND(B1033&gt;='Desc Stats'!$C$58,B1033&lt;='Desc Stats'!$C$59),"Luxury","None"))</f>
        <v>None</v>
      </c>
    </row>
    <row r="1034">
      <c r="A1034" s="56" t="s">
        <v>23</v>
      </c>
      <c r="B1034" s="54">
        <v>660000.0</v>
      </c>
      <c r="C1034" s="7">
        <v>1.0</v>
      </c>
      <c r="D1034" s="7">
        <v>1.0</v>
      </c>
      <c r="E1034" s="7">
        <v>2.0</v>
      </c>
      <c r="F1034" s="7" t="s">
        <v>36</v>
      </c>
      <c r="G1034" s="7" t="s">
        <v>172</v>
      </c>
      <c r="H1034" s="54">
        <v>2.0</v>
      </c>
      <c r="I1034" s="54">
        <v>633.0</v>
      </c>
      <c r="J1034" s="55" t="s">
        <v>25</v>
      </c>
      <c r="K1034" t="str">
        <f>if(and(B1034&gt;='Desc Stats'!$C$56,B1034&lt;='Desc Stats'!$C$57),"Affordable",if(AND(B1034&gt;='Desc Stats'!$C$58,B1034&lt;='Desc Stats'!$C$59),"Luxury","None"))</f>
        <v>None</v>
      </c>
    </row>
    <row r="1035">
      <c r="A1035" s="56" t="s">
        <v>155</v>
      </c>
      <c r="B1035" s="54">
        <v>661700.0</v>
      </c>
      <c r="C1035" s="7">
        <v>1.0</v>
      </c>
      <c r="D1035" s="7">
        <v>1.0</v>
      </c>
      <c r="E1035" s="7">
        <v>2.0</v>
      </c>
      <c r="F1035" s="7" t="s">
        <v>24</v>
      </c>
      <c r="G1035" s="7" t="s">
        <v>172</v>
      </c>
      <c r="H1035" s="54">
        <v>2.0</v>
      </c>
      <c r="I1035" s="54">
        <v>807.0</v>
      </c>
      <c r="J1035" s="55" t="s">
        <v>27</v>
      </c>
      <c r="K1035" t="str">
        <f>if(and(B1035&gt;='Desc Stats'!$C$56,B1035&lt;='Desc Stats'!$C$57),"Affordable",if(AND(B1035&gt;='Desc Stats'!$C$58,B1035&lt;='Desc Stats'!$C$59),"Luxury","None"))</f>
        <v>None</v>
      </c>
    </row>
    <row r="1036">
      <c r="A1036" s="56" t="s">
        <v>158</v>
      </c>
      <c r="B1036" s="54">
        <v>664000.0</v>
      </c>
      <c r="C1036" s="7">
        <v>3.0</v>
      </c>
      <c r="D1036" s="7">
        <v>2.0</v>
      </c>
      <c r="E1036" s="7">
        <v>6.0</v>
      </c>
      <c r="F1036" s="7" t="s">
        <v>24</v>
      </c>
      <c r="G1036" s="7" t="s">
        <v>172</v>
      </c>
      <c r="H1036" s="54">
        <v>2.0</v>
      </c>
      <c r="I1036" s="54">
        <v>1260.0</v>
      </c>
      <c r="J1036" s="55" t="s">
        <v>27</v>
      </c>
      <c r="K1036" t="str">
        <f>if(and(B1036&gt;='Desc Stats'!$C$56,B1036&lt;='Desc Stats'!$C$57),"Affordable",if(AND(B1036&gt;='Desc Stats'!$C$58,B1036&lt;='Desc Stats'!$C$59),"Luxury","None"))</f>
        <v>None</v>
      </c>
    </row>
    <row r="1037">
      <c r="A1037" s="56" t="s">
        <v>23</v>
      </c>
      <c r="B1037" s="54">
        <v>664020.0</v>
      </c>
      <c r="C1037" s="7">
        <v>1.0</v>
      </c>
      <c r="D1037" s="7">
        <v>1.0</v>
      </c>
      <c r="E1037" s="7">
        <v>2.0</v>
      </c>
      <c r="F1037" s="7" t="s">
        <v>36</v>
      </c>
      <c r="G1037" s="7" t="s">
        <v>172</v>
      </c>
      <c r="H1037" s="54">
        <v>2.0</v>
      </c>
      <c r="I1037" s="54">
        <v>696.0</v>
      </c>
      <c r="J1037" s="55" t="s">
        <v>25</v>
      </c>
      <c r="K1037" t="str">
        <f>if(and(B1037&gt;='Desc Stats'!$C$56,B1037&lt;='Desc Stats'!$C$57),"Affordable",if(AND(B1037&gt;='Desc Stats'!$C$58,B1037&lt;='Desc Stats'!$C$59),"Luxury","None"))</f>
        <v>None</v>
      </c>
    </row>
    <row r="1038">
      <c r="A1038" s="56" t="s">
        <v>158</v>
      </c>
      <c r="B1038" s="54">
        <v>664470.0</v>
      </c>
      <c r="C1038" s="7">
        <v>3.0</v>
      </c>
      <c r="D1038" s="7">
        <v>2.0</v>
      </c>
      <c r="E1038" s="7">
        <v>2.0</v>
      </c>
      <c r="F1038" s="7" t="s">
        <v>24</v>
      </c>
      <c r="G1038" s="7" t="s">
        <v>172</v>
      </c>
      <c r="H1038" s="54">
        <v>2.0</v>
      </c>
      <c r="I1038" s="54">
        <v>1260.0</v>
      </c>
      <c r="J1038" s="55" t="s">
        <v>27</v>
      </c>
      <c r="K1038" t="str">
        <f>if(and(B1038&gt;='Desc Stats'!$C$56,B1038&lt;='Desc Stats'!$C$57),"Affordable",if(AND(B1038&gt;='Desc Stats'!$C$58,B1038&lt;='Desc Stats'!$C$59),"Luxury","None"))</f>
        <v>None</v>
      </c>
    </row>
    <row r="1039">
      <c r="A1039" s="56" t="s">
        <v>133</v>
      </c>
      <c r="B1039" s="54">
        <v>665000.0</v>
      </c>
      <c r="C1039" s="7">
        <v>3.0</v>
      </c>
      <c r="D1039" s="7">
        <v>2.0</v>
      </c>
      <c r="E1039" s="7">
        <v>2.0</v>
      </c>
      <c r="F1039" s="7" t="s">
        <v>183</v>
      </c>
      <c r="G1039" s="7" t="s">
        <v>179</v>
      </c>
      <c r="H1039" s="54">
        <v>1.0</v>
      </c>
      <c r="I1039" s="54">
        <v>1650.0</v>
      </c>
      <c r="J1039" s="55" t="s">
        <v>27</v>
      </c>
      <c r="K1039" t="str">
        <f>if(and(B1039&gt;='Desc Stats'!$C$56,B1039&lt;='Desc Stats'!$C$57),"Affordable",if(AND(B1039&gt;='Desc Stats'!$C$58,B1039&lt;='Desc Stats'!$C$59),"Luxury","None"))</f>
        <v>None</v>
      </c>
    </row>
    <row r="1040">
      <c r="A1040" s="56" t="s">
        <v>156</v>
      </c>
      <c r="B1040" s="54">
        <v>665000.0</v>
      </c>
      <c r="C1040" s="7">
        <v>4.0</v>
      </c>
      <c r="D1040" s="7">
        <v>3.0</v>
      </c>
      <c r="E1040" s="7">
        <v>2.0</v>
      </c>
      <c r="F1040" s="7" t="s">
        <v>24</v>
      </c>
      <c r="G1040" s="7" t="s">
        <v>172</v>
      </c>
      <c r="H1040" s="54">
        <v>2.0</v>
      </c>
      <c r="I1040" s="54">
        <v>1530.0</v>
      </c>
      <c r="J1040" s="55" t="s">
        <v>27</v>
      </c>
      <c r="K1040" t="str">
        <f>if(and(B1040&gt;='Desc Stats'!$C$56,B1040&lt;='Desc Stats'!$C$57),"Affordable",if(AND(B1040&gt;='Desc Stats'!$C$58,B1040&lt;='Desc Stats'!$C$59),"Luxury","None"))</f>
        <v>None</v>
      </c>
    </row>
    <row r="1041">
      <c r="A1041" s="56" t="s">
        <v>156</v>
      </c>
      <c r="B1041" s="54">
        <v>665000.0</v>
      </c>
      <c r="C1041" s="7">
        <v>4.0</v>
      </c>
      <c r="D1041" s="7">
        <v>3.0</v>
      </c>
      <c r="E1041" s="7">
        <v>2.0</v>
      </c>
      <c r="F1041" s="7" t="s">
        <v>24</v>
      </c>
      <c r="G1041" s="7" t="s">
        <v>172</v>
      </c>
      <c r="H1041" s="54">
        <v>2.0</v>
      </c>
      <c r="I1041" s="54">
        <v>1530.0</v>
      </c>
      <c r="J1041" t="s">
        <v>27</v>
      </c>
      <c r="K1041" t="str">
        <f>if(and(B1041&gt;='Desc Stats'!$C$56,B1041&lt;='Desc Stats'!$C$57),"Affordable",if(AND(B1041&gt;='Desc Stats'!$C$58,B1041&lt;='Desc Stats'!$C$59),"Luxury","None"))</f>
        <v>None</v>
      </c>
    </row>
    <row r="1042">
      <c r="A1042" s="56" t="s">
        <v>126</v>
      </c>
      <c r="B1042" s="54">
        <v>668000.0</v>
      </c>
      <c r="C1042" s="7">
        <v>2.0</v>
      </c>
      <c r="D1042" s="7">
        <v>1.0</v>
      </c>
      <c r="E1042" s="7">
        <v>1.0</v>
      </c>
      <c r="F1042" s="7" t="s">
        <v>36</v>
      </c>
      <c r="G1042" s="7" t="s">
        <v>172</v>
      </c>
      <c r="H1042" s="54">
        <v>2.0</v>
      </c>
      <c r="I1042" s="54">
        <v>815.0</v>
      </c>
      <c r="J1042" t="s">
        <v>175</v>
      </c>
      <c r="K1042" t="str">
        <f>if(and(B1042&gt;='Desc Stats'!$C$56,B1042&lt;='Desc Stats'!$C$57),"Affordable",if(AND(B1042&gt;='Desc Stats'!$C$58,B1042&lt;='Desc Stats'!$C$59),"Luxury","None"))</f>
        <v>None</v>
      </c>
    </row>
    <row r="1043">
      <c r="A1043" s="56" t="s">
        <v>125</v>
      </c>
      <c r="B1043" s="54">
        <v>668000.0</v>
      </c>
      <c r="C1043" s="7">
        <v>5.0</v>
      </c>
      <c r="D1043" s="7">
        <v>3.0</v>
      </c>
      <c r="E1043" s="7">
        <v>2.0</v>
      </c>
      <c r="F1043" s="7" t="s">
        <v>38</v>
      </c>
      <c r="G1043" s="7" t="s">
        <v>179</v>
      </c>
      <c r="H1043" s="54">
        <v>1.0</v>
      </c>
      <c r="I1043" s="54">
        <v>1500.0</v>
      </c>
      <c r="J1043" s="55" t="s">
        <v>175</v>
      </c>
      <c r="K1043" t="str">
        <f>if(and(B1043&gt;='Desc Stats'!$C$56,B1043&lt;='Desc Stats'!$C$57),"Affordable",if(AND(B1043&gt;='Desc Stats'!$C$58,B1043&lt;='Desc Stats'!$C$59),"Luxury","None"))</f>
        <v>None</v>
      </c>
    </row>
    <row r="1044">
      <c r="A1044" s="56" t="s">
        <v>133</v>
      </c>
      <c r="B1044" s="54">
        <v>668000.0</v>
      </c>
      <c r="C1044" s="7">
        <v>3.0</v>
      </c>
      <c r="D1044" s="7">
        <v>2.0</v>
      </c>
      <c r="E1044" s="7">
        <v>2.0</v>
      </c>
      <c r="F1044" s="7" t="s">
        <v>36</v>
      </c>
      <c r="G1044" s="7" t="s">
        <v>172</v>
      </c>
      <c r="H1044" s="54">
        <v>2.0</v>
      </c>
      <c r="I1044" s="54">
        <v>1202.0</v>
      </c>
      <c r="J1044" s="55" t="s">
        <v>27</v>
      </c>
      <c r="K1044" t="str">
        <f>if(and(B1044&gt;='Desc Stats'!$C$56,B1044&lt;='Desc Stats'!$C$57),"Affordable",if(AND(B1044&gt;='Desc Stats'!$C$58,B1044&lt;='Desc Stats'!$C$59),"Luxury","None"))</f>
        <v>None</v>
      </c>
    </row>
    <row r="1045">
      <c r="A1045" s="56" t="s">
        <v>154</v>
      </c>
      <c r="B1045" s="54">
        <v>668000.0</v>
      </c>
      <c r="C1045" s="7">
        <v>3.0</v>
      </c>
      <c r="D1045" s="7">
        <v>3.0</v>
      </c>
      <c r="E1045" s="7">
        <v>2.0</v>
      </c>
      <c r="F1045" s="7" t="s">
        <v>181</v>
      </c>
      <c r="G1045" s="7" t="s">
        <v>179</v>
      </c>
      <c r="H1045" s="54">
        <v>1.0</v>
      </c>
      <c r="I1045" s="54">
        <v>880.0</v>
      </c>
      <c r="J1045" s="55" t="s">
        <v>25</v>
      </c>
      <c r="K1045" t="str">
        <f>if(and(B1045&gt;='Desc Stats'!$C$56,B1045&lt;='Desc Stats'!$C$57),"Affordable",if(AND(B1045&gt;='Desc Stats'!$C$58,B1045&lt;='Desc Stats'!$C$59),"Luxury","None"))</f>
        <v>None</v>
      </c>
    </row>
    <row r="1046">
      <c r="A1046" s="56" t="s">
        <v>129</v>
      </c>
      <c r="B1046" s="54">
        <v>668000.0</v>
      </c>
      <c r="C1046" s="7">
        <v>4.0</v>
      </c>
      <c r="D1046" s="7">
        <v>3.0</v>
      </c>
      <c r="E1046" s="7">
        <v>2.0</v>
      </c>
      <c r="F1046" s="7" t="s">
        <v>24</v>
      </c>
      <c r="G1046" s="7" t="s">
        <v>172</v>
      </c>
      <c r="H1046" s="54">
        <v>2.0</v>
      </c>
      <c r="I1046" s="54">
        <v>1345.0</v>
      </c>
      <c r="J1046" s="55" t="s">
        <v>25</v>
      </c>
      <c r="K1046" t="str">
        <f>if(and(B1046&gt;='Desc Stats'!$C$56,B1046&lt;='Desc Stats'!$C$57),"Affordable",if(AND(B1046&gt;='Desc Stats'!$C$58,B1046&lt;='Desc Stats'!$C$59),"Luxury","None"))</f>
        <v>None</v>
      </c>
    </row>
    <row r="1047">
      <c r="A1047" s="56" t="s">
        <v>164</v>
      </c>
      <c r="B1047" s="54">
        <v>668000.0</v>
      </c>
      <c r="C1047" s="7">
        <v>4.0</v>
      </c>
      <c r="D1047" s="7">
        <v>3.0</v>
      </c>
      <c r="E1047" s="7">
        <v>2.0</v>
      </c>
      <c r="F1047" s="7" t="s">
        <v>181</v>
      </c>
      <c r="G1047" s="7" t="s">
        <v>179</v>
      </c>
      <c r="H1047" s="54">
        <v>1.0</v>
      </c>
      <c r="I1047" s="54">
        <v>1080.0</v>
      </c>
      <c r="J1047" s="55" t="s">
        <v>175</v>
      </c>
      <c r="K1047" t="str">
        <f>if(and(B1047&gt;='Desc Stats'!$C$56,B1047&lt;='Desc Stats'!$C$57),"Affordable",if(AND(B1047&gt;='Desc Stats'!$C$58,B1047&lt;='Desc Stats'!$C$59),"Luxury","None"))</f>
        <v>None</v>
      </c>
    </row>
    <row r="1048">
      <c r="A1048" s="56" t="s">
        <v>133</v>
      </c>
      <c r="B1048" s="54">
        <v>669000.0</v>
      </c>
      <c r="C1048" s="7">
        <v>4.0</v>
      </c>
      <c r="D1048" s="7">
        <v>2.0</v>
      </c>
      <c r="E1048" s="7">
        <v>2.0</v>
      </c>
      <c r="F1048" s="7" t="s">
        <v>36</v>
      </c>
      <c r="G1048" s="7" t="s">
        <v>172</v>
      </c>
      <c r="H1048" s="54">
        <v>2.0</v>
      </c>
      <c r="I1048" s="54">
        <v>1094.0</v>
      </c>
      <c r="J1048" s="55" t="s">
        <v>27</v>
      </c>
      <c r="K1048" t="str">
        <f>if(and(B1048&gt;='Desc Stats'!$C$56,B1048&lt;='Desc Stats'!$C$57),"Affordable",if(AND(B1048&gt;='Desc Stats'!$C$58,B1048&lt;='Desc Stats'!$C$59),"Luxury","None"))</f>
        <v>None</v>
      </c>
    </row>
    <row r="1049">
      <c r="A1049" s="56" t="s">
        <v>23</v>
      </c>
      <c r="B1049" s="54">
        <v>669000.0</v>
      </c>
      <c r="C1049" s="7">
        <v>3.0</v>
      </c>
      <c r="D1049" s="7">
        <v>2.0</v>
      </c>
      <c r="E1049" s="7">
        <v>1.0</v>
      </c>
      <c r="F1049" s="7" t="s">
        <v>24</v>
      </c>
      <c r="G1049" s="7" t="s">
        <v>172</v>
      </c>
      <c r="H1049" s="54">
        <v>2.0</v>
      </c>
      <c r="I1049" s="54">
        <v>1038.0</v>
      </c>
      <c r="J1049" s="55" t="s">
        <v>27</v>
      </c>
      <c r="K1049" t="str">
        <f>if(and(B1049&gt;='Desc Stats'!$C$56,B1049&lt;='Desc Stats'!$C$57),"Affordable",if(AND(B1049&gt;='Desc Stats'!$C$58,B1049&lt;='Desc Stats'!$C$59),"Luxury","None"))</f>
        <v>None</v>
      </c>
    </row>
    <row r="1050">
      <c r="A1050" s="56" t="s">
        <v>124</v>
      </c>
      <c r="B1050" s="54">
        <v>670000.0</v>
      </c>
      <c r="C1050" s="7">
        <v>2.0</v>
      </c>
      <c r="D1050" s="7">
        <v>1.0</v>
      </c>
      <c r="E1050" s="7">
        <v>1.0</v>
      </c>
      <c r="F1050" s="7" t="s">
        <v>24</v>
      </c>
      <c r="G1050" s="7" t="s">
        <v>172</v>
      </c>
      <c r="H1050" s="54">
        <v>2.0</v>
      </c>
      <c r="I1050" s="54">
        <v>674.0</v>
      </c>
      <c r="J1050" s="55" t="s">
        <v>25</v>
      </c>
      <c r="K1050" t="str">
        <f>if(and(B1050&gt;='Desc Stats'!$C$56,B1050&lt;='Desc Stats'!$C$57),"Affordable",if(AND(B1050&gt;='Desc Stats'!$C$58,B1050&lt;='Desc Stats'!$C$59),"Luxury","None"))</f>
        <v>None</v>
      </c>
    </row>
    <row r="1051">
      <c r="A1051" s="56" t="s">
        <v>26</v>
      </c>
      <c r="B1051" s="54">
        <v>670000.0</v>
      </c>
      <c r="C1051" s="7">
        <v>4.0</v>
      </c>
      <c r="D1051" s="7">
        <v>3.0</v>
      </c>
      <c r="E1051" s="7">
        <v>2.0</v>
      </c>
      <c r="F1051" s="7" t="s">
        <v>24</v>
      </c>
      <c r="G1051" s="7" t="s">
        <v>172</v>
      </c>
      <c r="H1051" s="54">
        <v>2.0</v>
      </c>
      <c r="I1051" s="54">
        <v>1233.0</v>
      </c>
      <c r="J1051" t="s">
        <v>27</v>
      </c>
      <c r="K1051" t="str">
        <f>if(and(B1051&gt;='Desc Stats'!$C$56,B1051&lt;='Desc Stats'!$C$57),"Affordable",if(AND(B1051&gt;='Desc Stats'!$C$58,B1051&lt;='Desc Stats'!$C$59),"Luxury","None"))</f>
        <v>None</v>
      </c>
    </row>
    <row r="1052">
      <c r="A1052" s="56" t="s">
        <v>26</v>
      </c>
      <c r="B1052" s="54">
        <v>670000.0</v>
      </c>
      <c r="C1052" s="7">
        <v>3.0</v>
      </c>
      <c r="D1052" s="7">
        <v>2.0</v>
      </c>
      <c r="E1052" s="7">
        <v>2.0</v>
      </c>
      <c r="F1052" s="7" t="s">
        <v>24</v>
      </c>
      <c r="G1052" s="7" t="s">
        <v>172</v>
      </c>
      <c r="H1052" s="54">
        <v>2.0</v>
      </c>
      <c r="I1052" s="54">
        <v>1234.0</v>
      </c>
      <c r="J1052" s="55" t="s">
        <v>27</v>
      </c>
      <c r="K1052" t="str">
        <f>if(and(B1052&gt;='Desc Stats'!$C$56,B1052&lt;='Desc Stats'!$C$57),"Affordable",if(AND(B1052&gt;='Desc Stats'!$C$58,B1052&lt;='Desc Stats'!$C$59),"Luxury","None"))</f>
        <v>None</v>
      </c>
    </row>
    <row r="1053">
      <c r="A1053" s="56" t="s">
        <v>133</v>
      </c>
      <c r="B1053" s="54">
        <v>670000.0</v>
      </c>
      <c r="C1053" s="7">
        <v>3.0</v>
      </c>
      <c r="D1053" s="7">
        <v>2.0</v>
      </c>
      <c r="E1053" s="7">
        <v>4.0</v>
      </c>
      <c r="F1053" s="7" t="s">
        <v>36</v>
      </c>
      <c r="G1053" s="7" t="s">
        <v>172</v>
      </c>
      <c r="H1053" s="54">
        <v>2.0</v>
      </c>
      <c r="I1053" s="54">
        <v>900.0</v>
      </c>
      <c r="J1053" s="55" t="s">
        <v>175</v>
      </c>
      <c r="K1053" t="str">
        <f>if(and(B1053&gt;='Desc Stats'!$C$56,B1053&lt;='Desc Stats'!$C$57),"Affordable",if(AND(B1053&gt;='Desc Stats'!$C$58,B1053&lt;='Desc Stats'!$C$59),"Luxury","None"))</f>
        <v>None</v>
      </c>
    </row>
    <row r="1054">
      <c r="A1054" s="56" t="s">
        <v>133</v>
      </c>
      <c r="B1054" s="54">
        <v>670000.0</v>
      </c>
      <c r="C1054" s="7">
        <v>3.0</v>
      </c>
      <c r="D1054" s="7">
        <v>2.0</v>
      </c>
      <c r="E1054" s="7">
        <v>2.0</v>
      </c>
      <c r="F1054" s="7" t="s">
        <v>36</v>
      </c>
      <c r="G1054" s="7" t="s">
        <v>172</v>
      </c>
      <c r="H1054" s="54">
        <v>2.0</v>
      </c>
      <c r="I1054" s="54">
        <v>1094.0</v>
      </c>
      <c r="J1054" s="55" t="s">
        <v>27</v>
      </c>
      <c r="K1054" t="str">
        <f>if(and(B1054&gt;='Desc Stats'!$C$56,B1054&lt;='Desc Stats'!$C$57),"Affordable",if(AND(B1054&gt;='Desc Stats'!$C$58,B1054&lt;='Desc Stats'!$C$59),"Luxury","None"))</f>
        <v>None</v>
      </c>
    </row>
    <row r="1055">
      <c r="A1055" s="56" t="s">
        <v>133</v>
      </c>
      <c r="B1055" s="54">
        <v>670000.0</v>
      </c>
      <c r="C1055" s="7">
        <v>3.0</v>
      </c>
      <c r="D1055" s="7">
        <v>2.0</v>
      </c>
      <c r="E1055" s="7">
        <v>2.0</v>
      </c>
      <c r="F1055" s="7" t="s">
        <v>36</v>
      </c>
      <c r="G1055" s="7" t="s">
        <v>172</v>
      </c>
      <c r="H1055" s="54">
        <v>2.0</v>
      </c>
      <c r="I1055" s="54">
        <v>907.0</v>
      </c>
      <c r="J1055" s="55" t="s">
        <v>27</v>
      </c>
      <c r="K1055" t="str">
        <f>if(and(B1055&gt;='Desc Stats'!$C$56,B1055&lt;='Desc Stats'!$C$57),"Affordable",if(AND(B1055&gt;='Desc Stats'!$C$58,B1055&lt;='Desc Stats'!$C$59),"Luxury","None"))</f>
        <v>None</v>
      </c>
    </row>
    <row r="1056">
      <c r="A1056" s="56" t="s">
        <v>133</v>
      </c>
      <c r="B1056" s="54">
        <v>670000.0</v>
      </c>
      <c r="C1056" s="7">
        <v>2.0</v>
      </c>
      <c r="D1056" s="7">
        <v>2.0</v>
      </c>
      <c r="E1056" s="7">
        <v>2.0</v>
      </c>
      <c r="F1056" s="7" t="s">
        <v>24</v>
      </c>
      <c r="G1056" s="7" t="s">
        <v>172</v>
      </c>
      <c r="H1056" s="54">
        <v>2.0</v>
      </c>
      <c r="I1056" s="54">
        <v>1164.0</v>
      </c>
      <c r="J1056" s="55" t="s">
        <v>25</v>
      </c>
      <c r="K1056" t="str">
        <f>if(and(B1056&gt;='Desc Stats'!$C$56,B1056&lt;='Desc Stats'!$C$57),"Affordable",if(AND(B1056&gt;='Desc Stats'!$C$58,B1056&lt;='Desc Stats'!$C$59),"Luxury","None"))</f>
        <v>None</v>
      </c>
    </row>
    <row r="1057">
      <c r="A1057" s="56" t="s">
        <v>131</v>
      </c>
      <c r="B1057" s="54">
        <v>670000.0</v>
      </c>
      <c r="C1057" s="7">
        <v>3.0</v>
      </c>
      <c r="D1057" s="7">
        <v>2.0</v>
      </c>
      <c r="E1057" s="7">
        <v>1.0</v>
      </c>
      <c r="F1057" s="7" t="s">
        <v>183</v>
      </c>
      <c r="G1057" s="7" t="s">
        <v>179</v>
      </c>
      <c r="H1057" s="54">
        <v>1.0</v>
      </c>
      <c r="I1057" s="54">
        <v>1430.0</v>
      </c>
      <c r="J1057" s="55" t="s">
        <v>27</v>
      </c>
      <c r="K1057" t="str">
        <f>if(and(B1057&gt;='Desc Stats'!$C$56,B1057&lt;='Desc Stats'!$C$57),"Affordable",if(AND(B1057&gt;='Desc Stats'!$C$58,B1057&lt;='Desc Stats'!$C$59),"Luxury","None"))</f>
        <v>None</v>
      </c>
    </row>
    <row r="1058">
      <c r="A1058" s="56" t="s">
        <v>23</v>
      </c>
      <c r="B1058" s="54">
        <v>670000.0</v>
      </c>
      <c r="C1058" s="7">
        <v>1.0</v>
      </c>
      <c r="D1058" s="7">
        <v>1.0</v>
      </c>
      <c r="E1058" s="7">
        <v>2.0</v>
      </c>
      <c r="F1058" s="7" t="s">
        <v>36</v>
      </c>
      <c r="G1058" s="7" t="s">
        <v>172</v>
      </c>
      <c r="H1058" s="54">
        <v>2.0</v>
      </c>
      <c r="I1058" s="54">
        <v>633.0</v>
      </c>
      <c r="J1058" s="55" t="s">
        <v>25</v>
      </c>
      <c r="K1058" t="str">
        <f>if(and(B1058&gt;='Desc Stats'!$C$56,B1058&lt;='Desc Stats'!$C$57),"Affordable",if(AND(B1058&gt;='Desc Stats'!$C$58,B1058&lt;='Desc Stats'!$C$59),"Luxury","None"))</f>
        <v>None</v>
      </c>
    </row>
    <row r="1059">
      <c r="A1059" s="56" t="s">
        <v>152</v>
      </c>
      <c r="B1059" s="54">
        <v>670000.0</v>
      </c>
      <c r="C1059" s="7">
        <v>1.0</v>
      </c>
      <c r="D1059" s="7">
        <v>2.0</v>
      </c>
      <c r="E1059" s="7">
        <v>1.0</v>
      </c>
      <c r="F1059" s="7" t="s">
        <v>36</v>
      </c>
      <c r="G1059" s="7" t="s">
        <v>172</v>
      </c>
      <c r="H1059" s="54">
        <v>2.0</v>
      </c>
      <c r="I1059" s="54">
        <v>876.0</v>
      </c>
      <c r="J1059" s="55" t="s">
        <v>175</v>
      </c>
      <c r="K1059" t="str">
        <f>if(and(B1059&gt;='Desc Stats'!$C$56,B1059&lt;='Desc Stats'!$C$57),"Affordable",if(AND(B1059&gt;='Desc Stats'!$C$58,B1059&lt;='Desc Stats'!$C$59),"Luxury","None"))</f>
        <v>None</v>
      </c>
    </row>
    <row r="1060">
      <c r="A1060" s="56" t="s">
        <v>129</v>
      </c>
      <c r="B1060" s="54">
        <v>670000.0</v>
      </c>
      <c r="C1060" s="7">
        <v>3.0</v>
      </c>
      <c r="D1060" s="7">
        <v>2.0</v>
      </c>
      <c r="E1060" s="7">
        <v>2.0</v>
      </c>
      <c r="F1060" s="7" t="s">
        <v>24</v>
      </c>
      <c r="G1060" s="7" t="s">
        <v>172</v>
      </c>
      <c r="H1060" s="54">
        <v>2.0</v>
      </c>
      <c r="I1060" s="54">
        <v>1200.0</v>
      </c>
      <c r="J1060" s="55" t="s">
        <v>25</v>
      </c>
      <c r="K1060" t="str">
        <f>if(and(B1060&gt;='Desc Stats'!$C$56,B1060&lt;='Desc Stats'!$C$57),"Affordable",if(AND(B1060&gt;='Desc Stats'!$C$58,B1060&lt;='Desc Stats'!$C$59),"Luxury","None"))</f>
        <v>None</v>
      </c>
    </row>
    <row r="1061">
      <c r="A1061" s="56" t="s">
        <v>129</v>
      </c>
      <c r="B1061" s="54">
        <v>670000.0</v>
      </c>
      <c r="C1061" s="7">
        <v>3.0</v>
      </c>
      <c r="D1061" s="7">
        <v>2.0</v>
      </c>
      <c r="E1061" s="7">
        <v>2.0</v>
      </c>
      <c r="F1061" s="7" t="s">
        <v>24</v>
      </c>
      <c r="G1061" s="7" t="s">
        <v>172</v>
      </c>
      <c r="H1061" s="54">
        <v>2.0</v>
      </c>
      <c r="I1061" s="54">
        <v>1085.0</v>
      </c>
      <c r="J1061" s="55" t="s">
        <v>27</v>
      </c>
      <c r="K1061" t="str">
        <f>if(and(B1061&gt;='Desc Stats'!$C$56,B1061&lt;='Desc Stats'!$C$57),"Affordable",if(AND(B1061&gt;='Desc Stats'!$C$58,B1061&lt;='Desc Stats'!$C$59),"Luxury","None"))</f>
        <v>None</v>
      </c>
    </row>
    <row r="1062">
      <c r="A1062" s="56" t="s">
        <v>157</v>
      </c>
      <c r="B1062" s="54">
        <v>670000.0</v>
      </c>
      <c r="C1062" s="7">
        <v>4.0</v>
      </c>
      <c r="D1062" s="7">
        <v>3.0</v>
      </c>
      <c r="E1062" s="7">
        <v>2.0</v>
      </c>
      <c r="F1062" s="7" t="s">
        <v>181</v>
      </c>
      <c r="G1062" s="7" t="s">
        <v>179</v>
      </c>
      <c r="H1062" s="54">
        <v>1.0</v>
      </c>
      <c r="I1062" s="54">
        <v>1170.0</v>
      </c>
      <c r="J1062" t="s">
        <v>27</v>
      </c>
      <c r="K1062" t="str">
        <f>if(and(B1062&gt;='Desc Stats'!$C$56,B1062&lt;='Desc Stats'!$C$57),"Affordable",if(AND(B1062&gt;='Desc Stats'!$C$58,B1062&lt;='Desc Stats'!$C$59),"Luxury","None"))</f>
        <v>None</v>
      </c>
    </row>
    <row r="1063">
      <c r="A1063" s="56" t="s">
        <v>164</v>
      </c>
      <c r="B1063" s="54">
        <v>670000.0</v>
      </c>
      <c r="C1063" s="7">
        <v>4.0</v>
      </c>
      <c r="D1063" s="7">
        <v>2.0</v>
      </c>
      <c r="E1063" s="7">
        <v>2.0</v>
      </c>
      <c r="F1063" s="7" t="s">
        <v>24</v>
      </c>
      <c r="G1063" s="7" t="s">
        <v>172</v>
      </c>
      <c r="H1063" s="54">
        <v>2.0</v>
      </c>
      <c r="I1063" s="54">
        <v>1246.0</v>
      </c>
      <c r="J1063" s="55" t="s">
        <v>27</v>
      </c>
      <c r="K1063" t="str">
        <f>if(and(B1063&gt;='Desc Stats'!$C$56,B1063&lt;='Desc Stats'!$C$57),"Affordable",if(AND(B1063&gt;='Desc Stats'!$C$58,B1063&lt;='Desc Stats'!$C$59),"Luxury","None"))</f>
        <v>None</v>
      </c>
    </row>
    <row r="1064">
      <c r="A1064" s="56" t="s">
        <v>125</v>
      </c>
      <c r="B1064" s="54">
        <v>672300.0</v>
      </c>
      <c r="C1064" s="7">
        <v>3.0</v>
      </c>
      <c r="D1064" s="7">
        <v>2.0</v>
      </c>
      <c r="E1064" s="7">
        <v>2.0</v>
      </c>
      <c r="F1064" s="7" t="s">
        <v>36</v>
      </c>
      <c r="G1064" s="7" t="s">
        <v>172</v>
      </c>
      <c r="H1064" s="54">
        <v>2.0</v>
      </c>
      <c r="I1064" s="54">
        <v>1272.0</v>
      </c>
      <c r="J1064" t="s">
        <v>27</v>
      </c>
      <c r="K1064" t="str">
        <f>if(and(B1064&gt;='Desc Stats'!$C$56,B1064&lt;='Desc Stats'!$C$57),"Affordable",if(AND(B1064&gt;='Desc Stats'!$C$58,B1064&lt;='Desc Stats'!$C$59),"Luxury","None"))</f>
        <v>None</v>
      </c>
    </row>
    <row r="1065">
      <c r="A1065" s="56" t="s">
        <v>26</v>
      </c>
      <c r="B1065" s="54">
        <v>675000.0</v>
      </c>
      <c r="C1065" s="7">
        <v>3.0</v>
      </c>
      <c r="D1065" s="7">
        <v>2.0</v>
      </c>
      <c r="E1065" s="7">
        <v>2.0</v>
      </c>
      <c r="F1065" s="7" t="s">
        <v>24</v>
      </c>
      <c r="G1065" s="7" t="s">
        <v>172</v>
      </c>
      <c r="H1065" s="54">
        <v>2.0</v>
      </c>
      <c r="I1065" s="54">
        <v>1212.0</v>
      </c>
      <c r="J1065" s="55" t="s">
        <v>25</v>
      </c>
      <c r="K1065" t="str">
        <f>if(and(B1065&gt;='Desc Stats'!$C$56,B1065&lt;='Desc Stats'!$C$57),"Affordable",if(AND(B1065&gt;='Desc Stats'!$C$58,B1065&lt;='Desc Stats'!$C$59),"Luxury","None"))</f>
        <v>None</v>
      </c>
    </row>
    <row r="1066">
      <c r="A1066" s="56" t="s">
        <v>23</v>
      </c>
      <c r="B1066" s="54">
        <v>675000.0</v>
      </c>
      <c r="C1066" s="7">
        <v>3.0</v>
      </c>
      <c r="D1066" s="7">
        <v>2.0</v>
      </c>
      <c r="E1066" s="7">
        <v>2.0</v>
      </c>
      <c r="F1066" s="7" t="s">
        <v>24</v>
      </c>
      <c r="G1066" s="7" t="s">
        <v>172</v>
      </c>
      <c r="H1066" s="54">
        <v>2.0</v>
      </c>
      <c r="I1066" s="54">
        <v>1015.0</v>
      </c>
      <c r="J1066" s="55" t="s">
        <v>175</v>
      </c>
      <c r="K1066" t="str">
        <f>if(and(B1066&gt;='Desc Stats'!$C$56,B1066&lt;='Desc Stats'!$C$57),"Affordable",if(AND(B1066&gt;='Desc Stats'!$C$58,B1066&lt;='Desc Stats'!$C$59),"Luxury","None"))</f>
        <v>None</v>
      </c>
    </row>
    <row r="1067">
      <c r="A1067" s="56" t="s">
        <v>23</v>
      </c>
      <c r="B1067" s="54">
        <v>675000.0</v>
      </c>
      <c r="C1067" s="7">
        <v>2.0</v>
      </c>
      <c r="D1067" s="7">
        <v>2.0</v>
      </c>
      <c r="E1067" s="7">
        <v>1.0</v>
      </c>
      <c r="F1067" s="7" t="s">
        <v>36</v>
      </c>
      <c r="G1067" s="7" t="s">
        <v>172</v>
      </c>
      <c r="H1067" s="54">
        <v>2.0</v>
      </c>
      <c r="I1067" s="54">
        <v>868.0</v>
      </c>
      <c r="J1067" s="55" t="s">
        <v>25</v>
      </c>
      <c r="K1067" t="str">
        <f>if(and(B1067&gt;='Desc Stats'!$C$56,B1067&lt;='Desc Stats'!$C$57),"Affordable",if(AND(B1067&gt;='Desc Stats'!$C$58,B1067&lt;='Desc Stats'!$C$59),"Luxury","None"))</f>
        <v>None</v>
      </c>
    </row>
    <row r="1068">
      <c r="A1068" s="56" t="s">
        <v>128</v>
      </c>
      <c r="B1068" s="54">
        <v>676775.0</v>
      </c>
      <c r="C1068" s="7">
        <v>4.0</v>
      </c>
      <c r="D1068" s="7">
        <v>3.0</v>
      </c>
      <c r="E1068" s="7">
        <v>6.0</v>
      </c>
      <c r="F1068" s="7" t="s">
        <v>36</v>
      </c>
      <c r="G1068" s="7" t="s">
        <v>172</v>
      </c>
      <c r="H1068" s="54">
        <v>2.0</v>
      </c>
      <c r="I1068" s="54">
        <v>1265.0</v>
      </c>
      <c r="J1068" s="55" t="s">
        <v>175</v>
      </c>
      <c r="K1068" t="str">
        <f>if(and(B1068&gt;='Desc Stats'!$C$56,B1068&lt;='Desc Stats'!$C$57),"Affordable",if(AND(B1068&gt;='Desc Stats'!$C$58,B1068&lt;='Desc Stats'!$C$59),"Luxury","None"))</f>
        <v>Affordable</v>
      </c>
    </row>
    <row r="1069">
      <c r="A1069" s="56" t="s">
        <v>128</v>
      </c>
      <c r="B1069" s="54">
        <v>676775.0</v>
      </c>
      <c r="C1069" s="7">
        <v>4.0</v>
      </c>
      <c r="D1069" s="7">
        <v>3.0</v>
      </c>
      <c r="E1069" s="7">
        <v>6.0</v>
      </c>
      <c r="F1069" s="7" t="s">
        <v>36</v>
      </c>
      <c r="G1069" s="7" t="s">
        <v>172</v>
      </c>
      <c r="H1069" s="54">
        <v>2.0</v>
      </c>
      <c r="I1069" s="54">
        <v>1265.0</v>
      </c>
      <c r="J1069" t="s">
        <v>27</v>
      </c>
      <c r="K1069" t="str">
        <f>if(and(B1069&gt;='Desc Stats'!$C$56,B1069&lt;='Desc Stats'!$C$57),"Affordable",if(AND(B1069&gt;='Desc Stats'!$C$58,B1069&lt;='Desc Stats'!$C$59),"Luxury","None"))</f>
        <v>Affordable</v>
      </c>
    </row>
    <row r="1070">
      <c r="A1070" s="56" t="s">
        <v>132</v>
      </c>
      <c r="B1070" s="54">
        <v>678000.0</v>
      </c>
      <c r="C1070" s="7">
        <v>1.0</v>
      </c>
      <c r="D1070" s="7">
        <v>1.0</v>
      </c>
      <c r="E1070" s="7">
        <v>13.0</v>
      </c>
      <c r="F1070" s="7" t="s">
        <v>36</v>
      </c>
      <c r="G1070" s="7" t="s">
        <v>172</v>
      </c>
      <c r="H1070" s="54">
        <v>2.0</v>
      </c>
      <c r="I1070" s="54">
        <v>667.0</v>
      </c>
      <c r="J1070" s="55" t="s">
        <v>25</v>
      </c>
      <c r="K1070" t="str">
        <f>if(and(B1070&gt;='Desc Stats'!$C$56,B1070&lt;='Desc Stats'!$C$57),"Affordable",if(AND(B1070&gt;='Desc Stats'!$C$58,B1070&lt;='Desc Stats'!$C$59),"Luxury","None"))</f>
        <v>Affordable</v>
      </c>
    </row>
    <row r="1071">
      <c r="A1071" s="56" t="s">
        <v>125</v>
      </c>
      <c r="B1071" s="54">
        <v>678000.0</v>
      </c>
      <c r="C1071" s="7">
        <v>3.0</v>
      </c>
      <c r="D1071" s="7">
        <v>3.0</v>
      </c>
      <c r="E1071" s="7">
        <v>2.0</v>
      </c>
      <c r="F1071" s="7" t="s">
        <v>36</v>
      </c>
      <c r="G1071" s="7" t="s">
        <v>172</v>
      </c>
      <c r="H1071" s="54">
        <v>2.0</v>
      </c>
      <c r="I1071" s="54">
        <v>1054.0</v>
      </c>
      <c r="J1071" s="55" t="s">
        <v>27</v>
      </c>
      <c r="K1071" t="str">
        <f>if(and(B1071&gt;='Desc Stats'!$C$56,B1071&lt;='Desc Stats'!$C$57),"Affordable",if(AND(B1071&gt;='Desc Stats'!$C$58,B1071&lt;='Desc Stats'!$C$59),"Luxury","None"))</f>
        <v>Affordable</v>
      </c>
    </row>
    <row r="1072">
      <c r="A1072" s="56" t="s">
        <v>125</v>
      </c>
      <c r="B1072" s="54">
        <v>678000.0</v>
      </c>
      <c r="C1072" s="7">
        <v>4.0</v>
      </c>
      <c r="D1072" s="7">
        <v>2.0</v>
      </c>
      <c r="E1072" s="7">
        <v>1.0</v>
      </c>
      <c r="F1072" s="7" t="s">
        <v>24</v>
      </c>
      <c r="G1072" s="7" t="s">
        <v>172</v>
      </c>
      <c r="H1072" s="54">
        <v>2.0</v>
      </c>
      <c r="I1072" s="54">
        <v>1315.0</v>
      </c>
      <c r="J1072" s="55" t="s">
        <v>25</v>
      </c>
      <c r="K1072" t="str">
        <f>if(and(B1072&gt;='Desc Stats'!$C$56,B1072&lt;='Desc Stats'!$C$57),"Affordable",if(AND(B1072&gt;='Desc Stats'!$C$58,B1072&lt;='Desc Stats'!$C$59),"Luxury","None"))</f>
        <v>Affordable</v>
      </c>
    </row>
    <row r="1073">
      <c r="A1073" s="56" t="s">
        <v>131</v>
      </c>
      <c r="B1073" s="54">
        <v>678000.0</v>
      </c>
      <c r="C1073" s="7">
        <v>3.0</v>
      </c>
      <c r="D1073" s="7">
        <v>2.0</v>
      </c>
      <c r="E1073" s="7">
        <v>6.0</v>
      </c>
      <c r="F1073" s="7" t="s">
        <v>183</v>
      </c>
      <c r="G1073" s="7" t="s">
        <v>179</v>
      </c>
      <c r="H1073" s="54">
        <v>1.0</v>
      </c>
      <c r="I1073" s="54">
        <v>1760.0</v>
      </c>
      <c r="J1073" s="55" t="s">
        <v>175</v>
      </c>
      <c r="K1073" t="str">
        <f>if(and(B1073&gt;='Desc Stats'!$C$56,B1073&lt;='Desc Stats'!$C$57),"Affordable",if(AND(B1073&gt;='Desc Stats'!$C$58,B1073&lt;='Desc Stats'!$C$59),"Luxury","None"))</f>
        <v>Affordable</v>
      </c>
    </row>
    <row r="1074">
      <c r="A1074" s="56" t="s">
        <v>23</v>
      </c>
      <c r="B1074" s="54">
        <v>678000.0</v>
      </c>
      <c r="C1074" s="7">
        <v>3.0</v>
      </c>
      <c r="D1074" s="7">
        <v>2.0</v>
      </c>
      <c r="E1074" s="7">
        <v>2.0</v>
      </c>
      <c r="F1074" s="7" t="s">
        <v>36</v>
      </c>
      <c r="G1074" s="7" t="s">
        <v>172</v>
      </c>
      <c r="H1074" s="54">
        <v>2.0</v>
      </c>
      <c r="I1074" s="54">
        <v>1248.0</v>
      </c>
      <c r="J1074" s="55" t="s">
        <v>27</v>
      </c>
      <c r="K1074" t="str">
        <f>if(and(B1074&gt;='Desc Stats'!$C$56,B1074&lt;='Desc Stats'!$C$57),"Affordable",if(AND(B1074&gt;='Desc Stats'!$C$58,B1074&lt;='Desc Stats'!$C$59),"Luxury","None"))</f>
        <v>Affordable</v>
      </c>
    </row>
    <row r="1075">
      <c r="A1075" s="56" t="s">
        <v>126</v>
      </c>
      <c r="B1075" s="54">
        <v>679000.0</v>
      </c>
      <c r="C1075" s="7">
        <v>2.0</v>
      </c>
      <c r="D1075" s="7">
        <v>1.0</v>
      </c>
      <c r="E1075" s="7">
        <v>2.0</v>
      </c>
      <c r="F1075" s="7" t="s">
        <v>36</v>
      </c>
      <c r="G1075" s="7" t="s">
        <v>172</v>
      </c>
      <c r="H1075" s="54">
        <v>2.0</v>
      </c>
      <c r="I1075" s="54">
        <v>725.0</v>
      </c>
      <c r="J1075" s="55" t="s">
        <v>25</v>
      </c>
      <c r="K1075" t="str">
        <f>if(and(B1075&gt;='Desc Stats'!$C$56,B1075&lt;='Desc Stats'!$C$57),"Affordable",if(AND(B1075&gt;='Desc Stats'!$C$58,B1075&lt;='Desc Stats'!$C$59),"Luxury","None"))</f>
        <v>Affordable</v>
      </c>
    </row>
    <row r="1076">
      <c r="A1076" s="56" t="s">
        <v>128</v>
      </c>
      <c r="B1076" s="54">
        <v>680000.0</v>
      </c>
      <c r="C1076" s="7">
        <v>3.0</v>
      </c>
      <c r="D1076" s="7">
        <v>2.0</v>
      </c>
      <c r="E1076" s="7">
        <v>2.0</v>
      </c>
      <c r="F1076" s="7" t="s">
        <v>36</v>
      </c>
      <c r="G1076" s="7" t="s">
        <v>172</v>
      </c>
      <c r="H1076" s="54">
        <v>2.0</v>
      </c>
      <c r="I1076" s="54">
        <v>1098.0</v>
      </c>
      <c r="J1076" t="s">
        <v>27</v>
      </c>
      <c r="K1076" t="str">
        <f>if(and(B1076&gt;='Desc Stats'!$C$56,B1076&lt;='Desc Stats'!$C$57),"Affordable",if(AND(B1076&gt;='Desc Stats'!$C$58,B1076&lt;='Desc Stats'!$C$59),"Luxury","None"))</f>
        <v>Affordable</v>
      </c>
    </row>
    <row r="1077">
      <c r="A1077" s="56" t="s">
        <v>130</v>
      </c>
      <c r="B1077" s="54">
        <v>680000.0</v>
      </c>
      <c r="C1077" s="7">
        <v>3.0</v>
      </c>
      <c r="D1077" s="7">
        <v>2.0</v>
      </c>
      <c r="E1077" s="7">
        <v>3.0</v>
      </c>
      <c r="F1077" s="7" t="s">
        <v>24</v>
      </c>
      <c r="G1077" s="7" t="s">
        <v>172</v>
      </c>
      <c r="H1077" s="54">
        <v>2.0</v>
      </c>
      <c r="I1077" s="54">
        <v>1150.0</v>
      </c>
      <c r="J1077" s="55" t="s">
        <v>25</v>
      </c>
      <c r="K1077" t="str">
        <f>if(and(B1077&gt;='Desc Stats'!$C$56,B1077&lt;='Desc Stats'!$C$57),"Affordable",if(AND(B1077&gt;='Desc Stats'!$C$58,B1077&lt;='Desc Stats'!$C$59),"Luxury","None"))</f>
        <v>Affordable</v>
      </c>
    </row>
    <row r="1078">
      <c r="A1078" s="56" t="s">
        <v>132</v>
      </c>
      <c r="B1078" s="54">
        <v>680000.0</v>
      </c>
      <c r="C1078" s="7">
        <v>2.0</v>
      </c>
      <c r="D1078" s="7">
        <v>2.0</v>
      </c>
      <c r="E1078" s="7">
        <v>3.0</v>
      </c>
      <c r="F1078" s="7" t="s">
        <v>36</v>
      </c>
      <c r="G1078" s="7" t="s">
        <v>179</v>
      </c>
      <c r="H1078" s="54">
        <v>1.0</v>
      </c>
      <c r="I1078" s="54">
        <v>708.0</v>
      </c>
      <c r="J1078" s="55" t="s">
        <v>25</v>
      </c>
      <c r="K1078" t="str">
        <f>if(and(B1078&gt;='Desc Stats'!$C$56,B1078&lt;='Desc Stats'!$C$57),"Affordable",if(AND(B1078&gt;='Desc Stats'!$C$58,B1078&lt;='Desc Stats'!$C$59),"Luxury","None"))</f>
        <v>Affordable</v>
      </c>
    </row>
    <row r="1079">
      <c r="A1079" s="56" t="s">
        <v>132</v>
      </c>
      <c r="B1079" s="54">
        <v>680000.0</v>
      </c>
      <c r="C1079" s="7">
        <v>1.0</v>
      </c>
      <c r="D1079" s="7">
        <v>1.0</v>
      </c>
      <c r="E1079" s="7">
        <v>1.0</v>
      </c>
      <c r="F1079" s="7" t="s">
        <v>36</v>
      </c>
      <c r="G1079" s="7" t="s">
        <v>179</v>
      </c>
      <c r="H1079" s="54">
        <v>1.0</v>
      </c>
      <c r="I1079" s="54">
        <v>624.0</v>
      </c>
      <c r="J1079" s="55" t="s">
        <v>27</v>
      </c>
      <c r="K1079" t="str">
        <f>if(and(B1079&gt;='Desc Stats'!$C$56,B1079&lt;='Desc Stats'!$C$57),"Affordable",if(AND(B1079&gt;='Desc Stats'!$C$58,B1079&lt;='Desc Stats'!$C$59),"Luxury","None"))</f>
        <v>Affordable</v>
      </c>
    </row>
    <row r="1080">
      <c r="A1080" s="56" t="s">
        <v>26</v>
      </c>
      <c r="B1080" s="54">
        <v>680000.0</v>
      </c>
      <c r="C1080" s="7">
        <v>3.0</v>
      </c>
      <c r="D1080" s="7">
        <v>2.0</v>
      </c>
      <c r="E1080" s="7">
        <v>2.0</v>
      </c>
      <c r="F1080" s="7" t="s">
        <v>24</v>
      </c>
      <c r="G1080" s="7" t="s">
        <v>172</v>
      </c>
      <c r="H1080" s="54">
        <v>2.0</v>
      </c>
      <c r="I1080" s="54">
        <v>1212.0</v>
      </c>
      <c r="J1080" s="55" t="s">
        <v>25</v>
      </c>
      <c r="K1080" t="str">
        <f>if(and(B1080&gt;='Desc Stats'!$C$56,B1080&lt;='Desc Stats'!$C$57),"Affordable",if(AND(B1080&gt;='Desc Stats'!$C$58,B1080&lt;='Desc Stats'!$C$59),"Luxury","None"))</f>
        <v>Affordable</v>
      </c>
    </row>
    <row r="1081">
      <c r="A1081" s="56" t="s">
        <v>125</v>
      </c>
      <c r="B1081" s="54">
        <v>680000.0</v>
      </c>
      <c r="C1081" s="7">
        <v>4.0</v>
      </c>
      <c r="D1081" s="7">
        <v>3.0</v>
      </c>
      <c r="E1081" s="7">
        <v>2.0</v>
      </c>
      <c r="F1081" s="7" t="s">
        <v>180</v>
      </c>
      <c r="G1081" s="7" t="s">
        <v>179</v>
      </c>
      <c r="H1081" s="54">
        <v>1.0</v>
      </c>
      <c r="I1081" s="54">
        <v>2464.0</v>
      </c>
      <c r="J1081" s="55" t="s">
        <v>27</v>
      </c>
      <c r="K1081" t="str">
        <f>if(and(B1081&gt;='Desc Stats'!$C$56,B1081&lt;='Desc Stats'!$C$57),"Affordable",if(AND(B1081&gt;='Desc Stats'!$C$58,B1081&lt;='Desc Stats'!$C$59),"Luxury","None"))</f>
        <v>Affordable</v>
      </c>
    </row>
    <row r="1082">
      <c r="A1082" s="56" t="s">
        <v>125</v>
      </c>
      <c r="B1082" s="54">
        <v>680000.0</v>
      </c>
      <c r="C1082" s="7">
        <v>4.0</v>
      </c>
      <c r="D1082" s="7">
        <v>3.0</v>
      </c>
      <c r="E1082" s="7">
        <v>2.0</v>
      </c>
      <c r="F1082" s="7" t="s">
        <v>181</v>
      </c>
      <c r="G1082" s="7" t="s">
        <v>179</v>
      </c>
      <c r="H1082" s="54">
        <v>1.0</v>
      </c>
      <c r="I1082" s="54">
        <v>1400.0</v>
      </c>
      <c r="J1082" s="55" t="s">
        <v>175</v>
      </c>
      <c r="K1082" t="str">
        <f>if(and(B1082&gt;='Desc Stats'!$C$56,B1082&lt;='Desc Stats'!$C$57),"Affordable",if(AND(B1082&gt;='Desc Stats'!$C$58,B1082&lt;='Desc Stats'!$C$59),"Luxury","None"))</f>
        <v>Affordable</v>
      </c>
    </row>
    <row r="1083">
      <c r="A1083" s="56" t="s">
        <v>125</v>
      </c>
      <c r="B1083" s="54">
        <v>680000.0</v>
      </c>
      <c r="C1083" s="7">
        <v>2.0</v>
      </c>
      <c r="D1083" s="7">
        <v>2.0</v>
      </c>
      <c r="E1083" s="7">
        <v>2.0</v>
      </c>
      <c r="F1083" s="7" t="s">
        <v>24</v>
      </c>
      <c r="G1083" s="7" t="s">
        <v>172</v>
      </c>
      <c r="H1083" s="54">
        <v>2.0</v>
      </c>
      <c r="I1083" s="54">
        <v>803.0</v>
      </c>
      <c r="J1083" t="s">
        <v>27</v>
      </c>
      <c r="K1083" t="str">
        <f>if(and(B1083&gt;='Desc Stats'!$C$56,B1083&lt;='Desc Stats'!$C$57),"Affordable",if(AND(B1083&gt;='Desc Stats'!$C$58,B1083&lt;='Desc Stats'!$C$59),"Luxury","None"))</f>
        <v>Affordable</v>
      </c>
    </row>
    <row r="1084">
      <c r="A1084" s="56" t="s">
        <v>125</v>
      </c>
      <c r="B1084" s="54">
        <v>680000.0</v>
      </c>
      <c r="C1084" s="7">
        <v>2.0</v>
      </c>
      <c r="D1084" s="7">
        <v>2.0</v>
      </c>
      <c r="E1084" s="7">
        <v>1.0</v>
      </c>
      <c r="F1084" s="7" t="s">
        <v>36</v>
      </c>
      <c r="G1084" s="7" t="s">
        <v>172</v>
      </c>
      <c r="H1084" s="54">
        <v>2.0</v>
      </c>
      <c r="I1084" s="54">
        <v>803.0</v>
      </c>
      <c r="J1084" s="55" t="s">
        <v>25</v>
      </c>
      <c r="K1084" t="str">
        <f>if(and(B1084&gt;='Desc Stats'!$C$56,B1084&lt;='Desc Stats'!$C$57),"Affordable",if(AND(B1084&gt;='Desc Stats'!$C$58,B1084&lt;='Desc Stats'!$C$59),"Luxury","None"))</f>
        <v>Affordable</v>
      </c>
    </row>
    <row r="1085">
      <c r="A1085" s="56" t="s">
        <v>141</v>
      </c>
      <c r="B1085" s="54">
        <v>680000.0</v>
      </c>
      <c r="C1085" s="7">
        <v>5.0</v>
      </c>
      <c r="D1085" s="7">
        <v>3.0</v>
      </c>
      <c r="E1085" s="7">
        <v>2.0</v>
      </c>
      <c r="F1085" s="7" t="s">
        <v>24</v>
      </c>
      <c r="G1085" s="7" t="s">
        <v>172</v>
      </c>
      <c r="H1085" s="54">
        <v>2.0</v>
      </c>
      <c r="I1085" s="54">
        <v>1500.0</v>
      </c>
      <c r="J1085" s="55" t="s">
        <v>27</v>
      </c>
      <c r="K1085" t="str">
        <f>if(and(B1085&gt;='Desc Stats'!$C$56,B1085&lt;='Desc Stats'!$C$57),"Affordable",if(AND(B1085&gt;='Desc Stats'!$C$58,B1085&lt;='Desc Stats'!$C$59),"Luxury","None"))</f>
        <v>Affordable</v>
      </c>
    </row>
    <row r="1086">
      <c r="A1086" s="56" t="s">
        <v>133</v>
      </c>
      <c r="B1086" s="54">
        <v>680000.0</v>
      </c>
      <c r="C1086" s="7">
        <v>3.0</v>
      </c>
      <c r="D1086" s="7">
        <v>2.0</v>
      </c>
      <c r="E1086" s="7">
        <v>2.0</v>
      </c>
      <c r="F1086" s="7" t="s">
        <v>24</v>
      </c>
      <c r="G1086" s="7" t="s">
        <v>172</v>
      </c>
      <c r="H1086" s="54">
        <v>2.0</v>
      </c>
      <c r="I1086" s="54">
        <v>935.0</v>
      </c>
      <c r="J1086" s="55" t="s">
        <v>27</v>
      </c>
      <c r="K1086" t="str">
        <f>if(and(B1086&gt;='Desc Stats'!$C$56,B1086&lt;='Desc Stats'!$C$57),"Affordable",if(AND(B1086&gt;='Desc Stats'!$C$58,B1086&lt;='Desc Stats'!$C$59),"Luxury","None"))</f>
        <v>Affordable</v>
      </c>
    </row>
    <row r="1087">
      <c r="A1087" s="56" t="s">
        <v>142</v>
      </c>
      <c r="B1087" s="54">
        <v>680000.0</v>
      </c>
      <c r="C1087" s="7">
        <v>3.0</v>
      </c>
      <c r="D1087" s="7">
        <v>2.0</v>
      </c>
      <c r="E1087" s="7">
        <v>2.0</v>
      </c>
      <c r="F1087" s="7" t="s">
        <v>24</v>
      </c>
      <c r="G1087" s="7" t="s">
        <v>172</v>
      </c>
      <c r="H1087" s="54">
        <v>2.0</v>
      </c>
      <c r="I1087" s="54">
        <v>1400.0</v>
      </c>
      <c r="J1087" t="s">
        <v>27</v>
      </c>
      <c r="K1087" t="str">
        <f>if(and(B1087&gt;='Desc Stats'!$C$56,B1087&lt;='Desc Stats'!$C$57),"Affordable",if(AND(B1087&gt;='Desc Stats'!$C$58,B1087&lt;='Desc Stats'!$C$59),"Luxury","None"))</f>
        <v>Affordable</v>
      </c>
    </row>
    <row r="1088">
      <c r="A1088" s="56" t="s">
        <v>131</v>
      </c>
      <c r="B1088" s="54">
        <v>680000.0</v>
      </c>
      <c r="C1088" s="7">
        <v>3.0</v>
      </c>
      <c r="D1088" s="7">
        <v>3.0</v>
      </c>
      <c r="E1088" s="7">
        <v>2.0</v>
      </c>
      <c r="F1088" s="7" t="s">
        <v>181</v>
      </c>
      <c r="G1088" s="7" t="s">
        <v>179</v>
      </c>
      <c r="H1088" s="54">
        <v>1.0</v>
      </c>
      <c r="I1088" s="54">
        <v>960.0</v>
      </c>
      <c r="J1088" s="55" t="s">
        <v>175</v>
      </c>
      <c r="K1088" t="str">
        <f>if(and(B1088&gt;='Desc Stats'!$C$56,B1088&lt;='Desc Stats'!$C$57),"Affordable",if(AND(B1088&gt;='Desc Stats'!$C$58,B1088&lt;='Desc Stats'!$C$59),"Luxury","None"))</f>
        <v>Affordable</v>
      </c>
    </row>
    <row r="1089">
      <c r="A1089" s="56" t="s">
        <v>131</v>
      </c>
      <c r="B1089" s="54">
        <v>680000.0</v>
      </c>
      <c r="C1089" s="7">
        <v>3.0</v>
      </c>
      <c r="D1089" s="7">
        <v>2.0</v>
      </c>
      <c r="E1089" s="7">
        <v>2.0</v>
      </c>
      <c r="F1089" s="7" t="s">
        <v>183</v>
      </c>
      <c r="G1089" s="7" t="s">
        <v>179</v>
      </c>
      <c r="H1089" s="54">
        <v>1.0</v>
      </c>
      <c r="I1089" s="54">
        <v>1760.0</v>
      </c>
      <c r="J1089" s="55" t="s">
        <v>27</v>
      </c>
      <c r="K1089" t="str">
        <f>if(and(B1089&gt;='Desc Stats'!$C$56,B1089&lt;='Desc Stats'!$C$57),"Affordable",if(AND(B1089&gt;='Desc Stats'!$C$58,B1089&lt;='Desc Stats'!$C$59),"Luxury","None"))</f>
        <v>Affordable</v>
      </c>
    </row>
    <row r="1090">
      <c r="A1090" s="56" t="s">
        <v>131</v>
      </c>
      <c r="B1090" s="54">
        <v>680000.0</v>
      </c>
      <c r="C1090" s="7">
        <v>3.0</v>
      </c>
      <c r="D1090" s="7">
        <v>2.0</v>
      </c>
      <c r="E1090" s="7">
        <v>2.0</v>
      </c>
      <c r="F1090" s="7" t="s">
        <v>183</v>
      </c>
      <c r="G1090" s="7" t="s">
        <v>179</v>
      </c>
      <c r="H1090" s="54">
        <v>1.0</v>
      </c>
      <c r="I1090" s="54">
        <v>1760.0</v>
      </c>
      <c r="J1090" s="55" t="s">
        <v>27</v>
      </c>
      <c r="K1090" t="str">
        <f>if(and(B1090&gt;='Desc Stats'!$C$56,B1090&lt;='Desc Stats'!$C$57),"Affordable",if(AND(B1090&gt;='Desc Stats'!$C$58,B1090&lt;='Desc Stats'!$C$59),"Luxury","None"))</f>
        <v>Affordable</v>
      </c>
    </row>
    <row r="1091">
      <c r="A1091" s="56" t="s">
        <v>131</v>
      </c>
      <c r="B1091" s="54">
        <v>680000.0</v>
      </c>
      <c r="C1091" s="7">
        <v>3.0</v>
      </c>
      <c r="D1091" s="7">
        <v>2.0</v>
      </c>
      <c r="E1091" s="7">
        <v>2.0</v>
      </c>
      <c r="F1091" s="7" t="s">
        <v>183</v>
      </c>
      <c r="G1091" s="7" t="s">
        <v>179</v>
      </c>
      <c r="H1091" s="54">
        <v>1.0</v>
      </c>
      <c r="I1091" s="54">
        <v>1540.0</v>
      </c>
      <c r="J1091" s="55" t="s">
        <v>27</v>
      </c>
      <c r="K1091" t="str">
        <f>if(and(B1091&gt;='Desc Stats'!$C$56,B1091&lt;='Desc Stats'!$C$57),"Affordable",if(AND(B1091&gt;='Desc Stats'!$C$58,B1091&lt;='Desc Stats'!$C$59),"Luxury","None"))</f>
        <v>Affordable</v>
      </c>
    </row>
    <row r="1092">
      <c r="A1092" s="56" t="s">
        <v>131</v>
      </c>
      <c r="B1092" s="54">
        <v>680000.0</v>
      </c>
      <c r="C1092" s="7">
        <v>4.0</v>
      </c>
      <c r="D1092" s="7">
        <v>4.0</v>
      </c>
      <c r="E1092" s="7">
        <v>1.0</v>
      </c>
      <c r="F1092" s="7" t="s">
        <v>185</v>
      </c>
      <c r="G1092" s="7" t="s">
        <v>179</v>
      </c>
      <c r="H1092" s="54">
        <v>1.0</v>
      </c>
      <c r="I1092" s="54">
        <v>1650.0</v>
      </c>
      <c r="J1092" s="55" t="s">
        <v>175</v>
      </c>
      <c r="K1092" t="str">
        <f>if(and(B1092&gt;='Desc Stats'!$C$56,B1092&lt;='Desc Stats'!$C$57),"Affordable",if(AND(B1092&gt;='Desc Stats'!$C$58,B1092&lt;='Desc Stats'!$C$59),"Luxury","None"))</f>
        <v>Affordable</v>
      </c>
    </row>
    <row r="1093">
      <c r="A1093" s="56" t="s">
        <v>131</v>
      </c>
      <c r="B1093" s="54">
        <v>680000.0</v>
      </c>
      <c r="C1093" s="7">
        <v>4.0</v>
      </c>
      <c r="D1093" s="7">
        <v>3.0</v>
      </c>
      <c r="E1093" s="7">
        <v>1.0</v>
      </c>
      <c r="F1093" s="7" t="s">
        <v>181</v>
      </c>
      <c r="G1093" s="7" t="s">
        <v>172</v>
      </c>
      <c r="H1093" s="54">
        <v>2.0</v>
      </c>
      <c r="I1093" s="54">
        <v>1500.0</v>
      </c>
      <c r="J1093" s="55" t="s">
        <v>27</v>
      </c>
      <c r="K1093" t="str">
        <f>if(and(B1093&gt;='Desc Stats'!$C$56,B1093&lt;='Desc Stats'!$C$57),"Affordable",if(AND(B1093&gt;='Desc Stats'!$C$58,B1093&lt;='Desc Stats'!$C$59),"Luxury","None"))</f>
        <v>Affordable</v>
      </c>
    </row>
    <row r="1094">
      <c r="A1094" s="56" t="s">
        <v>131</v>
      </c>
      <c r="B1094" s="54">
        <v>680000.0</v>
      </c>
      <c r="C1094" s="7">
        <v>3.0</v>
      </c>
      <c r="D1094" s="7">
        <v>2.0</v>
      </c>
      <c r="E1094" s="7">
        <v>1.0</v>
      </c>
      <c r="F1094" s="7" t="s">
        <v>183</v>
      </c>
      <c r="G1094" s="7" t="s">
        <v>179</v>
      </c>
      <c r="H1094" s="54">
        <v>1.0</v>
      </c>
      <c r="I1094" s="54">
        <v>1760.0</v>
      </c>
      <c r="J1094" s="55" t="s">
        <v>27</v>
      </c>
      <c r="K1094" t="str">
        <f>if(and(B1094&gt;='Desc Stats'!$C$56,B1094&lt;='Desc Stats'!$C$57),"Affordable",if(AND(B1094&gt;='Desc Stats'!$C$58,B1094&lt;='Desc Stats'!$C$59),"Luxury","None"))</f>
        <v>Affordable</v>
      </c>
    </row>
    <row r="1095">
      <c r="A1095" s="56" t="s">
        <v>23</v>
      </c>
      <c r="B1095" s="54">
        <v>680000.0</v>
      </c>
      <c r="C1095" s="7">
        <v>3.0</v>
      </c>
      <c r="D1095" s="7">
        <v>2.0</v>
      </c>
      <c r="E1095" s="7">
        <v>3.0</v>
      </c>
      <c r="F1095" s="7" t="s">
        <v>24</v>
      </c>
      <c r="G1095" s="7" t="s">
        <v>172</v>
      </c>
      <c r="H1095" s="54">
        <v>2.0</v>
      </c>
      <c r="I1095" s="54">
        <v>1423.0</v>
      </c>
      <c r="J1095" s="55" t="s">
        <v>25</v>
      </c>
      <c r="K1095" t="str">
        <f>if(and(B1095&gt;='Desc Stats'!$C$56,B1095&lt;='Desc Stats'!$C$57),"Affordable",if(AND(B1095&gt;='Desc Stats'!$C$58,B1095&lt;='Desc Stats'!$C$59),"Luxury","None"))</f>
        <v>Affordable</v>
      </c>
    </row>
    <row r="1096">
      <c r="A1096" s="56" t="s">
        <v>23</v>
      </c>
      <c r="B1096" s="54">
        <v>680000.0</v>
      </c>
      <c r="C1096" s="7">
        <v>1.0</v>
      </c>
      <c r="D1096" s="7">
        <v>1.0</v>
      </c>
      <c r="E1096" s="7">
        <v>3.0</v>
      </c>
      <c r="F1096" s="7" t="s">
        <v>36</v>
      </c>
      <c r="G1096" s="7" t="s">
        <v>172</v>
      </c>
      <c r="H1096" s="54">
        <v>2.0</v>
      </c>
      <c r="I1096" s="54">
        <v>672.0</v>
      </c>
      <c r="J1096" s="55" t="s">
        <v>25</v>
      </c>
      <c r="K1096" t="str">
        <f>if(and(B1096&gt;='Desc Stats'!$C$56,B1096&lt;='Desc Stats'!$C$57),"Affordable",if(AND(B1096&gt;='Desc Stats'!$C$58,B1096&lt;='Desc Stats'!$C$59),"Luxury","None"))</f>
        <v>Affordable</v>
      </c>
    </row>
    <row r="1097">
      <c r="A1097" s="56" t="s">
        <v>23</v>
      </c>
      <c r="B1097" s="54">
        <v>680000.0</v>
      </c>
      <c r="C1097" s="7">
        <v>2.0</v>
      </c>
      <c r="D1097" s="7">
        <v>2.0</v>
      </c>
      <c r="E1097" s="7">
        <v>2.0</v>
      </c>
      <c r="F1097" s="7" t="s">
        <v>36</v>
      </c>
      <c r="G1097" s="7" t="s">
        <v>172</v>
      </c>
      <c r="H1097" s="54">
        <v>2.0</v>
      </c>
      <c r="I1097" s="54">
        <v>868.0</v>
      </c>
      <c r="J1097" s="55" t="s">
        <v>27</v>
      </c>
      <c r="K1097" t="str">
        <f>if(and(B1097&gt;='Desc Stats'!$C$56,B1097&lt;='Desc Stats'!$C$57),"Affordable",if(AND(B1097&gt;='Desc Stats'!$C$58,B1097&lt;='Desc Stats'!$C$59),"Luxury","None"))</f>
        <v>Affordable</v>
      </c>
    </row>
    <row r="1098">
      <c r="A1098" s="56" t="s">
        <v>23</v>
      </c>
      <c r="B1098" s="54">
        <v>680000.0</v>
      </c>
      <c r="C1098" s="7">
        <v>1.0</v>
      </c>
      <c r="D1098" s="7">
        <v>1.0</v>
      </c>
      <c r="E1098" s="7">
        <v>2.0</v>
      </c>
      <c r="F1098" s="7" t="s">
        <v>36</v>
      </c>
      <c r="G1098" s="7" t="s">
        <v>172</v>
      </c>
      <c r="H1098" s="54">
        <v>2.0</v>
      </c>
      <c r="I1098" s="54">
        <v>743.0</v>
      </c>
      <c r="J1098" s="55" t="s">
        <v>27</v>
      </c>
      <c r="K1098" t="str">
        <f>if(and(B1098&gt;='Desc Stats'!$C$56,B1098&lt;='Desc Stats'!$C$57),"Affordable",if(AND(B1098&gt;='Desc Stats'!$C$58,B1098&lt;='Desc Stats'!$C$59),"Luxury","None"))</f>
        <v>Affordable</v>
      </c>
    </row>
    <row r="1099">
      <c r="A1099" s="56" t="s">
        <v>23</v>
      </c>
      <c r="B1099" s="54">
        <v>680000.0</v>
      </c>
      <c r="C1099" s="7">
        <v>1.0</v>
      </c>
      <c r="D1099" s="7">
        <v>1.0</v>
      </c>
      <c r="E1099" s="7">
        <v>2.0</v>
      </c>
      <c r="F1099" s="7" t="s">
        <v>36</v>
      </c>
      <c r="G1099" s="7" t="s">
        <v>172</v>
      </c>
      <c r="H1099" s="54">
        <v>2.0</v>
      </c>
      <c r="I1099" s="54">
        <v>743.0</v>
      </c>
      <c r="J1099" s="55" t="s">
        <v>25</v>
      </c>
      <c r="K1099" t="str">
        <f>if(and(B1099&gt;='Desc Stats'!$C$56,B1099&lt;='Desc Stats'!$C$57),"Affordable",if(AND(B1099&gt;='Desc Stats'!$C$58,B1099&lt;='Desc Stats'!$C$59),"Luxury","None"))</f>
        <v>Affordable</v>
      </c>
    </row>
    <row r="1100">
      <c r="A1100" s="56" t="s">
        <v>154</v>
      </c>
      <c r="B1100" s="54">
        <v>680000.0</v>
      </c>
      <c r="C1100" s="7">
        <v>4.0</v>
      </c>
      <c r="D1100" s="7">
        <v>4.0</v>
      </c>
      <c r="E1100" s="7">
        <v>2.0</v>
      </c>
      <c r="F1100" s="7" t="s">
        <v>24</v>
      </c>
      <c r="G1100" s="7" t="s">
        <v>172</v>
      </c>
      <c r="H1100" s="54">
        <v>2.0</v>
      </c>
      <c r="I1100" s="54">
        <v>1643.0</v>
      </c>
      <c r="J1100" s="55" t="s">
        <v>27</v>
      </c>
      <c r="K1100" t="str">
        <f>if(and(B1100&gt;='Desc Stats'!$C$56,B1100&lt;='Desc Stats'!$C$57),"Affordable",if(AND(B1100&gt;='Desc Stats'!$C$58,B1100&lt;='Desc Stats'!$C$59),"Luxury","None"))</f>
        <v>Affordable</v>
      </c>
    </row>
    <row r="1101">
      <c r="A1101" s="56" t="s">
        <v>129</v>
      </c>
      <c r="B1101" s="54">
        <v>680000.0</v>
      </c>
      <c r="C1101" s="7">
        <v>3.0</v>
      </c>
      <c r="D1101" s="7">
        <v>3.0</v>
      </c>
      <c r="E1101" s="7">
        <v>6.0</v>
      </c>
      <c r="F1101" s="7" t="s">
        <v>24</v>
      </c>
      <c r="G1101" s="7" t="s">
        <v>172</v>
      </c>
      <c r="H1101" s="54">
        <v>2.0</v>
      </c>
      <c r="I1101" s="54">
        <v>999.0</v>
      </c>
      <c r="J1101" s="55" t="s">
        <v>25</v>
      </c>
      <c r="K1101" t="str">
        <f>if(and(B1101&gt;='Desc Stats'!$C$56,B1101&lt;='Desc Stats'!$C$57),"Affordable",if(AND(B1101&gt;='Desc Stats'!$C$58,B1101&lt;='Desc Stats'!$C$59),"Luxury","None"))</f>
        <v>Affordable</v>
      </c>
    </row>
    <row r="1102">
      <c r="A1102" s="56" t="s">
        <v>129</v>
      </c>
      <c r="B1102" s="54">
        <v>680000.0</v>
      </c>
      <c r="C1102" s="7">
        <v>3.0</v>
      </c>
      <c r="D1102" s="7">
        <v>3.0</v>
      </c>
      <c r="E1102" s="7">
        <v>3.0</v>
      </c>
      <c r="F1102" s="7" t="s">
        <v>24</v>
      </c>
      <c r="G1102" s="7" t="s">
        <v>172</v>
      </c>
      <c r="H1102" s="54">
        <v>2.0</v>
      </c>
      <c r="I1102" s="54">
        <v>999.0</v>
      </c>
      <c r="J1102" s="55" t="s">
        <v>175</v>
      </c>
      <c r="K1102" t="str">
        <f>if(and(B1102&gt;='Desc Stats'!$C$56,B1102&lt;='Desc Stats'!$C$57),"Affordable",if(AND(B1102&gt;='Desc Stats'!$C$58,B1102&lt;='Desc Stats'!$C$59),"Luxury","None"))</f>
        <v>Affordable</v>
      </c>
    </row>
    <row r="1103">
      <c r="A1103" s="56" t="s">
        <v>129</v>
      </c>
      <c r="B1103" s="54">
        <v>680000.0</v>
      </c>
      <c r="C1103" s="7">
        <v>3.0</v>
      </c>
      <c r="D1103" s="7">
        <v>3.0</v>
      </c>
      <c r="E1103" s="7">
        <v>2.0</v>
      </c>
      <c r="F1103" s="7" t="s">
        <v>24</v>
      </c>
      <c r="G1103" s="7" t="s">
        <v>172</v>
      </c>
      <c r="H1103" s="54">
        <v>2.0</v>
      </c>
      <c r="I1103" s="54">
        <v>999.0</v>
      </c>
      <c r="J1103" s="55" t="s">
        <v>27</v>
      </c>
      <c r="K1103" t="str">
        <f>if(and(B1103&gt;='Desc Stats'!$C$56,B1103&lt;='Desc Stats'!$C$57),"Affordable",if(AND(B1103&gt;='Desc Stats'!$C$58,B1103&lt;='Desc Stats'!$C$59),"Luxury","None"))</f>
        <v>Affordable</v>
      </c>
    </row>
    <row r="1104">
      <c r="A1104" s="56" t="s">
        <v>129</v>
      </c>
      <c r="B1104" s="54">
        <v>680000.0</v>
      </c>
      <c r="C1104" s="7">
        <v>2.0</v>
      </c>
      <c r="D1104" s="7">
        <v>2.0</v>
      </c>
      <c r="E1104" s="7">
        <v>2.0</v>
      </c>
      <c r="F1104" s="7" t="s">
        <v>24</v>
      </c>
      <c r="G1104" s="7" t="s">
        <v>172</v>
      </c>
      <c r="H1104" s="54">
        <v>2.0</v>
      </c>
      <c r="I1104" s="54">
        <v>819.0</v>
      </c>
      <c r="J1104" s="55" t="s">
        <v>27</v>
      </c>
      <c r="K1104" t="str">
        <f>if(and(B1104&gt;='Desc Stats'!$C$56,B1104&lt;='Desc Stats'!$C$57),"Affordable",if(AND(B1104&gt;='Desc Stats'!$C$58,B1104&lt;='Desc Stats'!$C$59),"Luxury","None"))</f>
        <v>Affordable</v>
      </c>
    </row>
    <row r="1105">
      <c r="A1105" s="56" t="s">
        <v>158</v>
      </c>
      <c r="B1105" s="54">
        <v>680000.0</v>
      </c>
      <c r="C1105" s="7">
        <v>3.0</v>
      </c>
      <c r="D1105" s="7">
        <v>2.0</v>
      </c>
      <c r="E1105" s="7">
        <v>2.0</v>
      </c>
      <c r="F1105" s="7" t="s">
        <v>36</v>
      </c>
      <c r="G1105" s="7" t="s">
        <v>172</v>
      </c>
      <c r="H1105" s="54">
        <v>2.0</v>
      </c>
      <c r="I1105" s="54">
        <v>1025.0</v>
      </c>
      <c r="J1105" s="55" t="s">
        <v>27</v>
      </c>
      <c r="K1105" t="str">
        <f>if(and(B1105&gt;='Desc Stats'!$C$56,B1105&lt;='Desc Stats'!$C$57),"Affordable",if(AND(B1105&gt;='Desc Stats'!$C$58,B1105&lt;='Desc Stats'!$C$59),"Luxury","None"))</f>
        <v>Affordable</v>
      </c>
    </row>
    <row r="1106">
      <c r="A1106" s="56" t="s">
        <v>164</v>
      </c>
      <c r="B1106" s="54">
        <v>680000.0</v>
      </c>
      <c r="C1106" s="7">
        <v>3.0</v>
      </c>
      <c r="D1106" s="7">
        <v>3.0</v>
      </c>
      <c r="E1106" s="7">
        <v>2.0</v>
      </c>
      <c r="F1106" s="7" t="s">
        <v>181</v>
      </c>
      <c r="G1106" s="7" t="s">
        <v>179</v>
      </c>
      <c r="H1106" s="54">
        <v>1.0</v>
      </c>
      <c r="I1106" s="54">
        <v>1080.0</v>
      </c>
      <c r="J1106" s="55" t="s">
        <v>27</v>
      </c>
      <c r="K1106" t="str">
        <f>if(and(B1106&gt;='Desc Stats'!$C$56,B1106&lt;='Desc Stats'!$C$57),"Affordable",if(AND(B1106&gt;='Desc Stats'!$C$58,B1106&lt;='Desc Stats'!$C$59),"Luxury","None"))</f>
        <v>Affordable</v>
      </c>
    </row>
    <row r="1107">
      <c r="A1107" s="56" t="s">
        <v>164</v>
      </c>
      <c r="B1107" s="54">
        <v>680000.0</v>
      </c>
      <c r="C1107" s="7">
        <v>4.0</v>
      </c>
      <c r="D1107" s="7">
        <v>2.0</v>
      </c>
      <c r="E1107" s="7">
        <v>1.0</v>
      </c>
      <c r="F1107" s="7" t="s">
        <v>181</v>
      </c>
      <c r="G1107" s="7" t="s">
        <v>179</v>
      </c>
      <c r="H1107" s="54">
        <v>1.0</v>
      </c>
      <c r="I1107" s="54">
        <v>1200.0</v>
      </c>
      <c r="J1107" s="55" t="s">
        <v>25</v>
      </c>
      <c r="K1107" t="str">
        <f>if(and(B1107&gt;='Desc Stats'!$C$56,B1107&lt;='Desc Stats'!$C$57),"Affordable",if(AND(B1107&gt;='Desc Stats'!$C$58,B1107&lt;='Desc Stats'!$C$59),"Luxury","None"))</f>
        <v>Affordable</v>
      </c>
    </row>
    <row r="1108">
      <c r="A1108" s="56" t="s">
        <v>26</v>
      </c>
      <c r="B1108" s="54">
        <v>685000.0</v>
      </c>
      <c r="C1108" s="7">
        <v>4.0</v>
      </c>
      <c r="D1108" s="7">
        <v>3.0</v>
      </c>
      <c r="E1108" s="7">
        <v>6.0</v>
      </c>
      <c r="F1108" s="7" t="s">
        <v>24</v>
      </c>
      <c r="G1108" s="7" t="s">
        <v>172</v>
      </c>
      <c r="H1108" s="54">
        <v>2.0</v>
      </c>
      <c r="I1108" s="54">
        <v>1276.0</v>
      </c>
      <c r="J1108" s="55" t="s">
        <v>25</v>
      </c>
      <c r="K1108" t="str">
        <f>if(and(B1108&gt;='Desc Stats'!$C$56,B1108&lt;='Desc Stats'!$C$57),"Affordable",if(AND(B1108&gt;='Desc Stats'!$C$58,B1108&lt;='Desc Stats'!$C$59),"Luxury","None"))</f>
        <v>Affordable</v>
      </c>
    </row>
    <row r="1109">
      <c r="A1109" s="56" t="s">
        <v>125</v>
      </c>
      <c r="B1109" s="54">
        <v>685000.0</v>
      </c>
      <c r="C1109" s="7">
        <v>4.0</v>
      </c>
      <c r="D1109" s="7">
        <v>3.0</v>
      </c>
      <c r="E1109" s="7">
        <v>2.0</v>
      </c>
      <c r="F1109" s="7" t="s">
        <v>36</v>
      </c>
      <c r="G1109" s="7" t="s">
        <v>172</v>
      </c>
      <c r="H1109" s="54">
        <v>2.0</v>
      </c>
      <c r="I1109" s="54">
        <v>1054.0</v>
      </c>
      <c r="J1109" s="55" t="s">
        <v>25</v>
      </c>
      <c r="K1109" t="str">
        <f>if(and(B1109&gt;='Desc Stats'!$C$56,B1109&lt;='Desc Stats'!$C$57),"Affordable",if(AND(B1109&gt;='Desc Stats'!$C$58,B1109&lt;='Desc Stats'!$C$59),"Luxury","None"))</f>
        <v>Affordable</v>
      </c>
    </row>
    <row r="1110">
      <c r="A1110" s="56" t="s">
        <v>131</v>
      </c>
      <c r="B1110" s="54">
        <v>688000.0</v>
      </c>
      <c r="C1110" s="7">
        <v>3.0</v>
      </c>
      <c r="D1110" s="7">
        <v>2.0</v>
      </c>
      <c r="E1110" s="7">
        <v>2.0</v>
      </c>
      <c r="F1110" s="7" t="s">
        <v>183</v>
      </c>
      <c r="G1110" s="7" t="s">
        <v>179</v>
      </c>
      <c r="H1110" s="54">
        <v>1.0</v>
      </c>
      <c r="I1110" s="54">
        <v>1540.0</v>
      </c>
      <c r="J1110" s="55" t="s">
        <v>175</v>
      </c>
      <c r="K1110" t="str">
        <f>if(and(B1110&gt;='Desc Stats'!$C$56,B1110&lt;='Desc Stats'!$C$57),"Affordable",if(AND(B1110&gt;='Desc Stats'!$C$58,B1110&lt;='Desc Stats'!$C$59),"Luxury","None"))</f>
        <v>Affordable</v>
      </c>
    </row>
    <row r="1111">
      <c r="A1111" s="56" t="s">
        <v>131</v>
      </c>
      <c r="B1111" s="54">
        <v>688000.0</v>
      </c>
      <c r="C1111" s="7">
        <v>3.0</v>
      </c>
      <c r="D1111" s="7">
        <v>2.0</v>
      </c>
      <c r="E1111" s="7">
        <v>2.0</v>
      </c>
      <c r="F1111" s="7" t="s">
        <v>183</v>
      </c>
      <c r="G1111" s="7" t="s">
        <v>179</v>
      </c>
      <c r="H1111" s="54">
        <v>1.0</v>
      </c>
      <c r="I1111" s="54">
        <v>1300.0</v>
      </c>
      <c r="J1111" s="55" t="s">
        <v>27</v>
      </c>
      <c r="K1111" t="str">
        <f>if(and(B1111&gt;='Desc Stats'!$C$56,B1111&lt;='Desc Stats'!$C$57),"Affordable",if(AND(B1111&gt;='Desc Stats'!$C$58,B1111&lt;='Desc Stats'!$C$59),"Luxury","None"))</f>
        <v>Affordable</v>
      </c>
    </row>
    <row r="1112">
      <c r="A1112" s="56" t="s">
        <v>140</v>
      </c>
      <c r="B1112" s="54">
        <v>688000.0</v>
      </c>
      <c r="C1112" s="7">
        <v>2.0</v>
      </c>
      <c r="D1112" s="7">
        <v>2.0</v>
      </c>
      <c r="E1112" s="7">
        <v>2.0</v>
      </c>
      <c r="F1112" s="7" t="s">
        <v>36</v>
      </c>
      <c r="G1112" s="7" t="s">
        <v>172</v>
      </c>
      <c r="H1112" s="54">
        <v>2.0</v>
      </c>
      <c r="I1112" s="54">
        <v>955.0</v>
      </c>
      <c r="J1112" s="55" t="s">
        <v>25</v>
      </c>
      <c r="K1112" t="str">
        <f>if(and(B1112&gt;='Desc Stats'!$C$56,B1112&lt;='Desc Stats'!$C$57),"Affordable",if(AND(B1112&gt;='Desc Stats'!$C$58,B1112&lt;='Desc Stats'!$C$59),"Luxury","None"))</f>
        <v>Affordable</v>
      </c>
    </row>
    <row r="1113">
      <c r="A1113" s="56" t="s">
        <v>158</v>
      </c>
      <c r="B1113" s="54">
        <v>688000.0</v>
      </c>
      <c r="C1113" s="7">
        <v>4.0</v>
      </c>
      <c r="D1113" s="7">
        <v>4.0</v>
      </c>
      <c r="E1113" s="7">
        <v>2.0</v>
      </c>
      <c r="F1113" s="7" t="s">
        <v>24</v>
      </c>
      <c r="G1113" s="7" t="s">
        <v>172</v>
      </c>
      <c r="H1113" s="54">
        <v>2.0</v>
      </c>
      <c r="I1113" s="54">
        <v>1449.0</v>
      </c>
      <c r="J1113" s="55" t="s">
        <v>27</v>
      </c>
      <c r="K1113" t="str">
        <f>if(and(B1113&gt;='Desc Stats'!$C$56,B1113&lt;='Desc Stats'!$C$57),"Affordable",if(AND(B1113&gt;='Desc Stats'!$C$58,B1113&lt;='Desc Stats'!$C$59),"Luxury","None"))</f>
        <v>Affordable</v>
      </c>
    </row>
    <row r="1114">
      <c r="A1114" s="56" t="s">
        <v>163</v>
      </c>
      <c r="B1114" s="54">
        <v>688000.0</v>
      </c>
      <c r="C1114" s="7">
        <v>3.0</v>
      </c>
      <c r="D1114" s="7">
        <v>2.0</v>
      </c>
      <c r="E1114" s="7">
        <v>1.0</v>
      </c>
      <c r="F1114" s="7" t="s">
        <v>36</v>
      </c>
      <c r="G1114" s="7" t="s">
        <v>172</v>
      </c>
      <c r="H1114" s="54">
        <v>2.0</v>
      </c>
      <c r="I1114" s="54">
        <v>1100.0</v>
      </c>
      <c r="J1114" s="55" t="s">
        <v>25</v>
      </c>
      <c r="K1114" t="str">
        <f>if(and(B1114&gt;='Desc Stats'!$C$56,B1114&lt;='Desc Stats'!$C$57),"Affordable",if(AND(B1114&gt;='Desc Stats'!$C$58,B1114&lt;='Desc Stats'!$C$59),"Luxury","None"))</f>
        <v>Affordable</v>
      </c>
    </row>
    <row r="1115">
      <c r="A1115" s="56" t="s">
        <v>119</v>
      </c>
      <c r="B1115" s="54">
        <v>690000.0</v>
      </c>
      <c r="C1115" s="7">
        <v>3.0</v>
      </c>
      <c r="D1115" s="7">
        <v>3.0</v>
      </c>
      <c r="E1115" s="7">
        <v>3.0</v>
      </c>
      <c r="F1115" s="7" t="s">
        <v>182</v>
      </c>
      <c r="G1115" s="7" t="s">
        <v>172</v>
      </c>
      <c r="H1115" s="54">
        <v>2.0</v>
      </c>
      <c r="I1115" s="54">
        <v>1400.0</v>
      </c>
      <c r="J1115" s="55" t="s">
        <v>27</v>
      </c>
      <c r="K1115" t="str">
        <f>if(and(B1115&gt;='Desc Stats'!$C$56,B1115&lt;='Desc Stats'!$C$57),"Affordable",if(AND(B1115&gt;='Desc Stats'!$C$58,B1115&lt;='Desc Stats'!$C$59),"Luxury","None"))</f>
        <v>Affordable</v>
      </c>
    </row>
    <row r="1116">
      <c r="A1116" s="56" t="s">
        <v>126</v>
      </c>
      <c r="B1116" s="54">
        <v>690000.0</v>
      </c>
      <c r="C1116" s="7">
        <v>2.0</v>
      </c>
      <c r="D1116" s="7">
        <v>2.0</v>
      </c>
      <c r="E1116" s="7">
        <v>1.0</v>
      </c>
      <c r="F1116" s="7" t="s">
        <v>36</v>
      </c>
      <c r="G1116" s="7" t="s">
        <v>179</v>
      </c>
      <c r="H1116" s="54">
        <v>1.0</v>
      </c>
      <c r="I1116" s="54">
        <v>815.0</v>
      </c>
      <c r="J1116" s="55" t="s">
        <v>25</v>
      </c>
      <c r="K1116" t="str">
        <f>if(and(B1116&gt;='Desc Stats'!$C$56,B1116&lt;='Desc Stats'!$C$57),"Affordable",if(AND(B1116&gt;='Desc Stats'!$C$58,B1116&lt;='Desc Stats'!$C$59),"Luxury","None"))</f>
        <v>Affordable</v>
      </c>
    </row>
    <row r="1117">
      <c r="A1117" s="56" t="s">
        <v>125</v>
      </c>
      <c r="B1117" s="54">
        <v>690000.0</v>
      </c>
      <c r="C1117" s="7">
        <v>4.0</v>
      </c>
      <c r="D1117" s="7">
        <v>3.0</v>
      </c>
      <c r="E1117" s="7">
        <v>2.0</v>
      </c>
      <c r="F1117" s="7" t="s">
        <v>181</v>
      </c>
      <c r="G1117" s="7" t="s">
        <v>179</v>
      </c>
      <c r="H1117" s="54">
        <v>1.0</v>
      </c>
      <c r="I1117" s="54">
        <v>1200.0</v>
      </c>
      <c r="J1117" s="55" t="s">
        <v>27</v>
      </c>
      <c r="K1117" t="str">
        <f>if(and(B1117&gt;='Desc Stats'!$C$56,B1117&lt;='Desc Stats'!$C$57),"Affordable",if(AND(B1117&gt;='Desc Stats'!$C$58,B1117&lt;='Desc Stats'!$C$59),"Luxury","None"))</f>
        <v>Affordable</v>
      </c>
    </row>
    <row r="1118">
      <c r="A1118" s="56" t="s">
        <v>125</v>
      </c>
      <c r="B1118" s="54">
        <v>690000.0</v>
      </c>
      <c r="C1118" s="7">
        <v>4.0</v>
      </c>
      <c r="D1118" s="7">
        <v>2.0</v>
      </c>
      <c r="E1118" s="7">
        <v>1.0</v>
      </c>
      <c r="F1118" s="7" t="s">
        <v>24</v>
      </c>
      <c r="G1118" s="7" t="s">
        <v>172</v>
      </c>
      <c r="H1118" s="54">
        <v>2.0</v>
      </c>
      <c r="I1118" s="54">
        <v>1499.0</v>
      </c>
      <c r="J1118" t="s">
        <v>27</v>
      </c>
      <c r="K1118" t="str">
        <f>if(and(B1118&gt;='Desc Stats'!$C$56,B1118&lt;='Desc Stats'!$C$57),"Affordable",if(AND(B1118&gt;='Desc Stats'!$C$58,B1118&lt;='Desc Stats'!$C$59),"Luxury","None"))</f>
        <v>Affordable</v>
      </c>
    </row>
    <row r="1119">
      <c r="A1119" s="56" t="s">
        <v>133</v>
      </c>
      <c r="B1119" s="54">
        <v>690000.0</v>
      </c>
      <c r="C1119" s="7">
        <v>4.0</v>
      </c>
      <c r="D1119" s="7">
        <v>4.0</v>
      </c>
      <c r="E1119" s="7">
        <v>2.0</v>
      </c>
      <c r="F1119" s="7" t="s">
        <v>24</v>
      </c>
      <c r="G1119" s="7" t="s">
        <v>172</v>
      </c>
      <c r="H1119" s="54">
        <v>2.0</v>
      </c>
      <c r="I1119" s="54">
        <v>1615.0</v>
      </c>
      <c r="J1119" s="55" t="s">
        <v>25</v>
      </c>
      <c r="K1119" t="str">
        <f>if(and(B1119&gt;='Desc Stats'!$C$56,B1119&lt;='Desc Stats'!$C$57),"Affordable",if(AND(B1119&gt;='Desc Stats'!$C$58,B1119&lt;='Desc Stats'!$C$59),"Luxury","None"))</f>
        <v>Affordable</v>
      </c>
    </row>
    <row r="1120">
      <c r="A1120" s="56" t="s">
        <v>133</v>
      </c>
      <c r="B1120" s="54">
        <v>690000.0</v>
      </c>
      <c r="C1120" s="7">
        <v>4.0</v>
      </c>
      <c r="D1120" s="7">
        <v>2.0</v>
      </c>
      <c r="E1120" s="7">
        <v>2.0</v>
      </c>
      <c r="F1120" s="7" t="s">
        <v>36</v>
      </c>
      <c r="G1120" s="7" t="s">
        <v>172</v>
      </c>
      <c r="H1120" s="54">
        <v>2.0</v>
      </c>
      <c r="I1120" s="54">
        <v>1094.0</v>
      </c>
      <c r="J1120" s="55" t="s">
        <v>25</v>
      </c>
      <c r="K1120" t="str">
        <f>if(and(B1120&gt;='Desc Stats'!$C$56,B1120&lt;='Desc Stats'!$C$57),"Affordable",if(AND(B1120&gt;='Desc Stats'!$C$58,B1120&lt;='Desc Stats'!$C$59),"Luxury","None"))</f>
        <v>Affordable</v>
      </c>
    </row>
    <row r="1121">
      <c r="A1121" s="56" t="s">
        <v>133</v>
      </c>
      <c r="B1121" s="54">
        <v>690000.0</v>
      </c>
      <c r="C1121" s="7">
        <v>3.0</v>
      </c>
      <c r="D1121" s="7">
        <v>2.0</v>
      </c>
      <c r="E1121" s="7">
        <v>1.0</v>
      </c>
      <c r="F1121" s="7" t="s">
        <v>36</v>
      </c>
      <c r="G1121" s="7" t="s">
        <v>172</v>
      </c>
      <c r="H1121" s="54">
        <v>2.0</v>
      </c>
      <c r="I1121" s="54">
        <v>953.0</v>
      </c>
      <c r="J1121" s="55" t="s">
        <v>27</v>
      </c>
      <c r="K1121" t="str">
        <f>if(and(B1121&gt;='Desc Stats'!$C$56,B1121&lt;='Desc Stats'!$C$57),"Affordable",if(AND(B1121&gt;='Desc Stats'!$C$58,B1121&lt;='Desc Stats'!$C$59),"Luxury","None"))</f>
        <v>Affordable</v>
      </c>
    </row>
    <row r="1122">
      <c r="A1122" s="56" t="s">
        <v>131</v>
      </c>
      <c r="B1122" s="54">
        <v>690000.0</v>
      </c>
      <c r="C1122" s="7">
        <v>3.0</v>
      </c>
      <c r="D1122" s="7">
        <v>2.0</v>
      </c>
      <c r="E1122" s="7">
        <v>2.0</v>
      </c>
      <c r="F1122" s="7" t="s">
        <v>183</v>
      </c>
      <c r="G1122" s="7" t="s">
        <v>179</v>
      </c>
      <c r="H1122" s="54">
        <v>1.0</v>
      </c>
      <c r="I1122" s="54">
        <v>1760.0</v>
      </c>
      <c r="J1122" s="55" t="s">
        <v>184</v>
      </c>
      <c r="K1122" t="str">
        <f>if(and(B1122&gt;='Desc Stats'!$C$56,B1122&lt;='Desc Stats'!$C$57),"Affordable",if(AND(B1122&gt;='Desc Stats'!$C$58,B1122&lt;='Desc Stats'!$C$59),"Luxury","None"))</f>
        <v>Affordable</v>
      </c>
    </row>
    <row r="1123">
      <c r="A1123" s="56" t="s">
        <v>23</v>
      </c>
      <c r="B1123" s="54">
        <v>690000.0</v>
      </c>
      <c r="C1123" s="7">
        <v>2.0</v>
      </c>
      <c r="D1123" s="7">
        <v>2.0</v>
      </c>
      <c r="E1123" s="7">
        <v>1.0</v>
      </c>
      <c r="F1123" s="7" t="s">
        <v>24</v>
      </c>
      <c r="G1123" s="7" t="s">
        <v>172</v>
      </c>
      <c r="H1123" s="54">
        <v>2.0</v>
      </c>
      <c r="I1123" s="54">
        <v>1008.0</v>
      </c>
      <c r="J1123" s="55" t="s">
        <v>25</v>
      </c>
      <c r="K1123" t="str">
        <f>if(and(B1123&gt;='Desc Stats'!$C$56,B1123&lt;='Desc Stats'!$C$57),"Affordable",if(AND(B1123&gt;='Desc Stats'!$C$58,B1123&lt;='Desc Stats'!$C$59),"Luxury","None"))</f>
        <v>Affordable</v>
      </c>
    </row>
    <row r="1124">
      <c r="A1124" s="56" t="s">
        <v>23</v>
      </c>
      <c r="B1124" s="54">
        <v>690000.0</v>
      </c>
      <c r="C1124" s="7">
        <v>1.0</v>
      </c>
      <c r="D1124" s="7">
        <v>1.0</v>
      </c>
      <c r="E1124" s="7">
        <v>1.0</v>
      </c>
      <c r="F1124" s="7" t="s">
        <v>36</v>
      </c>
      <c r="G1124" s="7" t="s">
        <v>172</v>
      </c>
      <c r="H1124" s="54">
        <v>2.0</v>
      </c>
      <c r="I1124" s="54">
        <v>672.0</v>
      </c>
      <c r="J1124" s="55" t="s">
        <v>25</v>
      </c>
      <c r="K1124" t="str">
        <f>if(and(B1124&gt;='Desc Stats'!$C$56,B1124&lt;='Desc Stats'!$C$57),"Affordable",if(AND(B1124&gt;='Desc Stats'!$C$58,B1124&lt;='Desc Stats'!$C$59),"Luxury","None"))</f>
        <v>Affordable</v>
      </c>
    </row>
    <row r="1125">
      <c r="A1125" s="56" t="s">
        <v>154</v>
      </c>
      <c r="B1125" s="54">
        <v>690000.0</v>
      </c>
      <c r="C1125" s="7">
        <v>4.0</v>
      </c>
      <c r="D1125" s="7">
        <v>3.0</v>
      </c>
      <c r="E1125" s="7">
        <v>2.0</v>
      </c>
      <c r="F1125" s="7" t="s">
        <v>24</v>
      </c>
      <c r="G1125" s="7" t="s">
        <v>179</v>
      </c>
      <c r="H1125" s="54">
        <v>1.0</v>
      </c>
      <c r="I1125" s="54">
        <v>1298.0</v>
      </c>
      <c r="J1125" s="55" t="s">
        <v>175</v>
      </c>
      <c r="K1125" t="str">
        <f>if(and(B1125&gt;='Desc Stats'!$C$56,B1125&lt;='Desc Stats'!$C$57),"Affordable",if(AND(B1125&gt;='Desc Stats'!$C$58,B1125&lt;='Desc Stats'!$C$59),"Luxury","None"))</f>
        <v>Affordable</v>
      </c>
    </row>
    <row r="1126">
      <c r="A1126" s="56" t="s">
        <v>154</v>
      </c>
      <c r="B1126" s="54">
        <v>690000.0</v>
      </c>
      <c r="C1126" s="7">
        <v>4.0</v>
      </c>
      <c r="D1126" s="7">
        <v>3.0</v>
      </c>
      <c r="E1126" s="7">
        <v>1.0</v>
      </c>
      <c r="F1126" s="7" t="s">
        <v>24</v>
      </c>
      <c r="G1126" s="7" t="s">
        <v>172</v>
      </c>
      <c r="H1126" s="54">
        <v>2.0</v>
      </c>
      <c r="I1126" s="54">
        <v>1250.0</v>
      </c>
      <c r="J1126" s="55" t="s">
        <v>175</v>
      </c>
      <c r="K1126" t="str">
        <f>if(and(B1126&gt;='Desc Stats'!$C$56,B1126&lt;='Desc Stats'!$C$57),"Affordable",if(AND(B1126&gt;='Desc Stats'!$C$58,B1126&lt;='Desc Stats'!$C$59),"Luxury","None"))</f>
        <v>Affordable</v>
      </c>
    </row>
    <row r="1127">
      <c r="A1127" s="56" t="s">
        <v>154</v>
      </c>
      <c r="B1127" s="54">
        <v>690788.0</v>
      </c>
      <c r="C1127" s="7">
        <v>4.0</v>
      </c>
      <c r="D1127" s="7">
        <v>3.0</v>
      </c>
      <c r="E1127" s="7">
        <v>2.0</v>
      </c>
      <c r="F1127" s="7" t="s">
        <v>36</v>
      </c>
      <c r="G1127" s="7" t="s">
        <v>172</v>
      </c>
      <c r="H1127" s="54">
        <v>2.0</v>
      </c>
      <c r="I1127" s="54">
        <v>1126.0</v>
      </c>
      <c r="J1127" s="55" t="s">
        <v>25</v>
      </c>
      <c r="K1127" t="str">
        <f>if(and(B1127&gt;='Desc Stats'!$C$56,B1127&lt;='Desc Stats'!$C$57),"Affordable",if(AND(B1127&gt;='Desc Stats'!$C$58,B1127&lt;='Desc Stats'!$C$59),"Luxury","None"))</f>
        <v>Affordable</v>
      </c>
    </row>
    <row r="1128">
      <c r="A1128" s="56" t="s">
        <v>154</v>
      </c>
      <c r="B1128" s="54">
        <v>693000.0</v>
      </c>
      <c r="C1128" s="7">
        <v>3.0</v>
      </c>
      <c r="D1128" s="7">
        <v>3.0</v>
      </c>
      <c r="E1128" s="7">
        <v>2.0</v>
      </c>
      <c r="F1128" s="7" t="s">
        <v>24</v>
      </c>
      <c r="G1128" s="7" t="s">
        <v>172</v>
      </c>
      <c r="H1128" s="54">
        <v>2.0</v>
      </c>
      <c r="I1128" s="54">
        <v>1184.0</v>
      </c>
      <c r="J1128" s="55" t="s">
        <v>27</v>
      </c>
      <c r="K1128" t="str">
        <f>if(and(B1128&gt;='Desc Stats'!$C$56,B1128&lt;='Desc Stats'!$C$57),"Affordable",if(AND(B1128&gt;='Desc Stats'!$C$58,B1128&lt;='Desc Stats'!$C$59),"Luxury","None"))</f>
        <v>Affordable</v>
      </c>
    </row>
    <row r="1129">
      <c r="A1129" s="56" t="s">
        <v>131</v>
      </c>
      <c r="B1129" s="54">
        <v>695000.0</v>
      </c>
      <c r="C1129" s="7">
        <v>3.0</v>
      </c>
      <c r="D1129" s="7">
        <v>2.0</v>
      </c>
      <c r="E1129" s="7">
        <v>5.0</v>
      </c>
      <c r="F1129" s="7" t="s">
        <v>183</v>
      </c>
      <c r="G1129" s="7" t="s">
        <v>172</v>
      </c>
      <c r="H1129" s="54">
        <v>2.0</v>
      </c>
      <c r="I1129" s="54">
        <v>1500.0</v>
      </c>
      <c r="J1129" s="55" t="s">
        <v>27</v>
      </c>
      <c r="K1129" t="str">
        <f>if(and(B1129&gt;='Desc Stats'!$C$56,B1129&lt;='Desc Stats'!$C$57),"Affordable",if(AND(B1129&gt;='Desc Stats'!$C$58,B1129&lt;='Desc Stats'!$C$59),"Luxury","None"))</f>
        <v>Affordable</v>
      </c>
    </row>
    <row r="1130">
      <c r="A1130" s="56" t="s">
        <v>129</v>
      </c>
      <c r="B1130" s="54">
        <v>695000.0</v>
      </c>
      <c r="C1130" s="7">
        <v>2.0</v>
      </c>
      <c r="D1130" s="7">
        <v>2.0</v>
      </c>
      <c r="E1130" s="7">
        <v>2.0</v>
      </c>
      <c r="F1130" s="7" t="s">
        <v>24</v>
      </c>
      <c r="G1130" s="7" t="s">
        <v>172</v>
      </c>
      <c r="H1130" s="54">
        <v>2.0</v>
      </c>
      <c r="I1130" s="54">
        <v>999.0</v>
      </c>
      <c r="J1130" s="55" t="s">
        <v>27</v>
      </c>
      <c r="K1130" t="str">
        <f>if(and(B1130&gt;='Desc Stats'!$C$56,B1130&lt;='Desc Stats'!$C$57),"Affordable",if(AND(B1130&gt;='Desc Stats'!$C$58,B1130&lt;='Desc Stats'!$C$59),"Luxury","None"))</f>
        <v>Affordable</v>
      </c>
    </row>
    <row r="1131">
      <c r="A1131" s="56" t="s">
        <v>123</v>
      </c>
      <c r="B1131" s="54">
        <v>698000.0</v>
      </c>
      <c r="C1131" s="7">
        <v>4.0</v>
      </c>
      <c r="D1131" s="7">
        <v>3.0</v>
      </c>
      <c r="E1131" s="7">
        <v>2.0</v>
      </c>
      <c r="F1131" s="7" t="s">
        <v>24</v>
      </c>
      <c r="G1131" s="7" t="s">
        <v>172</v>
      </c>
      <c r="H1131" s="54">
        <v>2.0</v>
      </c>
      <c r="I1131" s="54">
        <v>1316.0</v>
      </c>
      <c r="J1131" s="55" t="s">
        <v>25</v>
      </c>
      <c r="K1131" t="str">
        <f>if(and(B1131&gt;='Desc Stats'!$C$56,B1131&lt;='Desc Stats'!$C$57),"Affordable",if(AND(B1131&gt;='Desc Stats'!$C$58,B1131&lt;='Desc Stats'!$C$59),"Luxury","None"))</f>
        <v>Affordable</v>
      </c>
    </row>
    <row r="1132">
      <c r="A1132" s="56" t="s">
        <v>133</v>
      </c>
      <c r="B1132" s="54">
        <v>698000.0</v>
      </c>
      <c r="C1132" s="7">
        <v>3.0</v>
      </c>
      <c r="D1132" s="7">
        <v>2.0</v>
      </c>
      <c r="E1132" s="7">
        <v>2.0</v>
      </c>
      <c r="F1132" s="7" t="s">
        <v>36</v>
      </c>
      <c r="G1132" s="7" t="s">
        <v>172</v>
      </c>
      <c r="H1132" s="54">
        <v>2.0</v>
      </c>
      <c r="I1132" s="54">
        <v>891.0</v>
      </c>
      <c r="J1132" s="55" t="s">
        <v>25</v>
      </c>
      <c r="K1132" t="str">
        <f>if(and(B1132&gt;='Desc Stats'!$C$56,B1132&lt;='Desc Stats'!$C$57),"Affordable",if(AND(B1132&gt;='Desc Stats'!$C$58,B1132&lt;='Desc Stats'!$C$59),"Luxury","None"))</f>
        <v>Affordable</v>
      </c>
    </row>
    <row r="1133">
      <c r="A1133" s="56" t="s">
        <v>125</v>
      </c>
      <c r="B1133" s="54">
        <v>699000.0</v>
      </c>
      <c r="C1133" s="7">
        <v>4.0</v>
      </c>
      <c r="D1133" s="7">
        <v>3.0</v>
      </c>
      <c r="E1133" s="7">
        <v>2.0</v>
      </c>
      <c r="F1133" s="7" t="s">
        <v>181</v>
      </c>
      <c r="G1133" s="7" t="s">
        <v>179</v>
      </c>
      <c r="H1133" s="54">
        <v>1.0</v>
      </c>
      <c r="I1133" s="54">
        <v>1650.0</v>
      </c>
      <c r="J1133" s="55" t="s">
        <v>175</v>
      </c>
      <c r="K1133" t="str">
        <f>if(and(B1133&gt;='Desc Stats'!$C$56,B1133&lt;='Desc Stats'!$C$57),"Affordable",if(AND(B1133&gt;='Desc Stats'!$C$58,B1133&lt;='Desc Stats'!$C$59),"Luxury","None"))</f>
        <v>Affordable</v>
      </c>
    </row>
    <row r="1134">
      <c r="A1134" s="56" t="s">
        <v>131</v>
      </c>
      <c r="B1134" s="54">
        <v>699000.0</v>
      </c>
      <c r="C1134" s="7">
        <v>3.0</v>
      </c>
      <c r="D1134" s="7">
        <v>2.0</v>
      </c>
      <c r="E1134" s="7">
        <v>2.0</v>
      </c>
      <c r="F1134" s="7" t="s">
        <v>183</v>
      </c>
      <c r="G1134" s="7" t="s">
        <v>179</v>
      </c>
      <c r="H1134" s="54">
        <v>1.0</v>
      </c>
      <c r="I1134" s="54">
        <v>1540.0</v>
      </c>
      <c r="J1134" s="55" t="s">
        <v>27</v>
      </c>
      <c r="K1134" t="str">
        <f>if(and(B1134&gt;='Desc Stats'!$C$56,B1134&lt;='Desc Stats'!$C$57),"Affordable",if(AND(B1134&gt;='Desc Stats'!$C$58,B1134&lt;='Desc Stats'!$C$59),"Luxury","None"))</f>
        <v>Affordable</v>
      </c>
    </row>
    <row r="1135">
      <c r="A1135" s="56" t="s">
        <v>155</v>
      </c>
      <c r="B1135" s="54">
        <v>699000.0</v>
      </c>
      <c r="C1135" s="7">
        <v>3.0</v>
      </c>
      <c r="D1135" s="7">
        <v>2.0</v>
      </c>
      <c r="E1135" s="7">
        <v>2.0</v>
      </c>
      <c r="F1135" s="7" t="s">
        <v>24</v>
      </c>
      <c r="G1135" s="7" t="s">
        <v>172</v>
      </c>
      <c r="H1135" s="54">
        <v>2.0</v>
      </c>
      <c r="I1135" s="54">
        <v>1312.0</v>
      </c>
      <c r="J1135" s="55" t="s">
        <v>27</v>
      </c>
      <c r="K1135" t="str">
        <f>if(and(B1135&gt;='Desc Stats'!$C$56,B1135&lt;='Desc Stats'!$C$57),"Affordable",if(AND(B1135&gt;='Desc Stats'!$C$58,B1135&lt;='Desc Stats'!$C$59),"Luxury","None"))</f>
        <v>Affordable</v>
      </c>
    </row>
    <row r="1136">
      <c r="A1136" s="56" t="s">
        <v>164</v>
      </c>
      <c r="B1136" s="54">
        <v>699000.0</v>
      </c>
      <c r="C1136" s="7">
        <v>4.0</v>
      </c>
      <c r="D1136" s="7">
        <v>3.0</v>
      </c>
      <c r="E1136" s="7">
        <v>1.0</v>
      </c>
      <c r="F1136" s="7" t="s">
        <v>181</v>
      </c>
      <c r="G1136" s="7" t="s">
        <v>179</v>
      </c>
      <c r="H1136" s="54">
        <v>1.0</v>
      </c>
      <c r="I1136" s="54">
        <v>1080.0</v>
      </c>
      <c r="J1136" s="55" t="s">
        <v>175</v>
      </c>
      <c r="K1136" t="str">
        <f>if(and(B1136&gt;='Desc Stats'!$C$56,B1136&lt;='Desc Stats'!$C$57),"Affordable",if(AND(B1136&gt;='Desc Stats'!$C$58,B1136&lt;='Desc Stats'!$C$59),"Luxury","None"))</f>
        <v>Affordable</v>
      </c>
    </row>
    <row r="1137">
      <c r="A1137" s="56" t="s">
        <v>26</v>
      </c>
      <c r="B1137" s="54">
        <v>699999.0</v>
      </c>
      <c r="C1137" s="7">
        <v>4.0</v>
      </c>
      <c r="D1137" s="7">
        <v>3.0</v>
      </c>
      <c r="E1137" s="7">
        <v>2.0</v>
      </c>
      <c r="F1137" s="7" t="s">
        <v>24</v>
      </c>
      <c r="G1137" s="7" t="s">
        <v>172</v>
      </c>
      <c r="H1137" s="54">
        <v>2.0</v>
      </c>
      <c r="I1137" s="54">
        <v>1498.0</v>
      </c>
      <c r="J1137" s="55" t="s">
        <v>27</v>
      </c>
      <c r="K1137" t="str">
        <f>if(and(B1137&gt;='Desc Stats'!$C$56,B1137&lt;='Desc Stats'!$C$57),"Affordable",if(AND(B1137&gt;='Desc Stats'!$C$58,B1137&lt;='Desc Stats'!$C$59),"Luxury","None"))</f>
        <v>Affordable</v>
      </c>
    </row>
    <row r="1138">
      <c r="A1138" s="56" t="s">
        <v>126</v>
      </c>
      <c r="B1138" s="54">
        <v>700000.0</v>
      </c>
      <c r="C1138" s="7">
        <v>2.0</v>
      </c>
      <c r="D1138" s="7">
        <v>2.0</v>
      </c>
      <c r="E1138" s="7">
        <v>2.0</v>
      </c>
      <c r="F1138" s="7" t="s">
        <v>36</v>
      </c>
      <c r="G1138" s="7" t="s">
        <v>172</v>
      </c>
      <c r="H1138" s="54">
        <v>2.0</v>
      </c>
      <c r="I1138" s="54">
        <v>815.0</v>
      </c>
      <c r="J1138" s="55" t="s">
        <v>25</v>
      </c>
      <c r="K1138" t="str">
        <f>if(and(B1138&gt;='Desc Stats'!$C$56,B1138&lt;='Desc Stats'!$C$57),"Affordable",if(AND(B1138&gt;='Desc Stats'!$C$58,B1138&lt;='Desc Stats'!$C$59),"Luxury","None"))</f>
        <v>Affordable</v>
      </c>
    </row>
    <row r="1139">
      <c r="A1139" s="56" t="s">
        <v>26</v>
      </c>
      <c r="B1139" s="54">
        <v>700000.0</v>
      </c>
      <c r="C1139" s="7">
        <v>4.0</v>
      </c>
      <c r="D1139" s="7">
        <v>3.0</v>
      </c>
      <c r="E1139" s="7">
        <v>4.0</v>
      </c>
      <c r="F1139" s="7" t="s">
        <v>24</v>
      </c>
      <c r="G1139" s="7" t="s">
        <v>172</v>
      </c>
      <c r="H1139" s="54">
        <v>2.0</v>
      </c>
      <c r="I1139" s="54">
        <v>1457.0</v>
      </c>
      <c r="J1139" s="55" t="s">
        <v>175</v>
      </c>
      <c r="K1139" t="str">
        <f>if(and(B1139&gt;='Desc Stats'!$C$56,B1139&lt;='Desc Stats'!$C$57),"Affordable",if(AND(B1139&gt;='Desc Stats'!$C$58,B1139&lt;='Desc Stats'!$C$59),"Luxury","None"))</f>
        <v>Affordable</v>
      </c>
    </row>
    <row r="1140">
      <c r="A1140" s="56" t="s">
        <v>26</v>
      </c>
      <c r="B1140" s="54">
        <v>700000.0</v>
      </c>
      <c r="C1140" s="7">
        <v>3.0</v>
      </c>
      <c r="D1140" s="7">
        <v>2.0</v>
      </c>
      <c r="E1140" s="7">
        <v>3.0</v>
      </c>
      <c r="F1140" s="7" t="s">
        <v>24</v>
      </c>
      <c r="G1140" s="7" t="s">
        <v>172</v>
      </c>
      <c r="H1140" s="54">
        <v>2.0</v>
      </c>
      <c r="I1140" s="54">
        <v>1100.0</v>
      </c>
      <c r="J1140" s="55" t="s">
        <v>27</v>
      </c>
      <c r="K1140" t="str">
        <f>if(and(B1140&gt;='Desc Stats'!$C$56,B1140&lt;='Desc Stats'!$C$57),"Affordable",if(AND(B1140&gt;='Desc Stats'!$C$58,B1140&lt;='Desc Stats'!$C$59),"Luxury","None"))</f>
        <v>Affordable</v>
      </c>
    </row>
    <row r="1141">
      <c r="A1141" s="56" t="s">
        <v>26</v>
      </c>
      <c r="B1141" s="54">
        <v>700000.0</v>
      </c>
      <c r="C1141" s="7">
        <v>4.0</v>
      </c>
      <c r="D1141" s="7">
        <v>2.0</v>
      </c>
      <c r="E1141" s="7">
        <v>1.0</v>
      </c>
      <c r="F1141" s="7" t="s">
        <v>24</v>
      </c>
      <c r="G1141" s="7" t="s">
        <v>172</v>
      </c>
      <c r="H1141" s="54">
        <v>2.0</v>
      </c>
      <c r="I1141" s="54">
        <v>1407.0</v>
      </c>
      <c r="J1141" s="55" t="s">
        <v>27</v>
      </c>
      <c r="K1141" t="str">
        <f>if(and(B1141&gt;='Desc Stats'!$C$56,B1141&lt;='Desc Stats'!$C$57),"Affordable",if(AND(B1141&gt;='Desc Stats'!$C$58,B1141&lt;='Desc Stats'!$C$59),"Luxury","None"))</f>
        <v>Affordable</v>
      </c>
    </row>
    <row r="1142">
      <c r="A1142" s="56" t="s">
        <v>125</v>
      </c>
      <c r="B1142" s="54">
        <v>700000.0</v>
      </c>
      <c r="C1142" s="7">
        <v>5.0</v>
      </c>
      <c r="D1142" s="7">
        <v>3.0</v>
      </c>
      <c r="E1142" s="7">
        <v>4.0</v>
      </c>
      <c r="F1142" s="7" t="s">
        <v>181</v>
      </c>
      <c r="G1142" s="7" t="s">
        <v>179</v>
      </c>
      <c r="H1142" s="54">
        <v>1.0</v>
      </c>
      <c r="I1142" s="54">
        <v>2400.0</v>
      </c>
      <c r="J1142" s="55" t="s">
        <v>175</v>
      </c>
      <c r="K1142" t="str">
        <f>if(and(B1142&gt;='Desc Stats'!$C$56,B1142&lt;='Desc Stats'!$C$57),"Affordable",if(AND(B1142&gt;='Desc Stats'!$C$58,B1142&lt;='Desc Stats'!$C$59),"Luxury","None"))</f>
        <v>Affordable</v>
      </c>
    </row>
    <row r="1143">
      <c r="A1143" s="56" t="s">
        <v>125</v>
      </c>
      <c r="B1143" s="54">
        <v>700000.0</v>
      </c>
      <c r="C1143" s="7">
        <v>4.0</v>
      </c>
      <c r="D1143" s="7">
        <v>3.0</v>
      </c>
      <c r="E1143" s="7">
        <v>3.0</v>
      </c>
      <c r="F1143" s="7" t="s">
        <v>181</v>
      </c>
      <c r="G1143" s="7" t="s">
        <v>179</v>
      </c>
      <c r="H1143" s="54">
        <v>1.0</v>
      </c>
      <c r="I1143" s="54">
        <v>2000.0</v>
      </c>
      <c r="J1143" t="s">
        <v>27</v>
      </c>
      <c r="K1143" t="str">
        <f>if(and(B1143&gt;='Desc Stats'!$C$56,B1143&lt;='Desc Stats'!$C$57),"Affordable",if(AND(B1143&gt;='Desc Stats'!$C$58,B1143&lt;='Desc Stats'!$C$59),"Luxury","None"))</f>
        <v>Affordable</v>
      </c>
    </row>
    <row r="1144">
      <c r="A1144" s="56" t="s">
        <v>125</v>
      </c>
      <c r="B1144" s="54">
        <v>700000.0</v>
      </c>
      <c r="C1144" s="7">
        <v>4.0</v>
      </c>
      <c r="D1144" s="7">
        <v>3.0</v>
      </c>
      <c r="E1144" s="7">
        <v>1.0</v>
      </c>
      <c r="F1144" s="7" t="s">
        <v>180</v>
      </c>
      <c r="G1144" s="7" t="s">
        <v>172</v>
      </c>
      <c r="H1144" s="54">
        <v>2.0</v>
      </c>
      <c r="I1144" s="54">
        <v>1657.0</v>
      </c>
      <c r="J1144" s="55" t="s">
        <v>27</v>
      </c>
      <c r="K1144" t="str">
        <f>if(and(B1144&gt;='Desc Stats'!$C$56,B1144&lt;='Desc Stats'!$C$57),"Affordable",if(AND(B1144&gt;='Desc Stats'!$C$58,B1144&lt;='Desc Stats'!$C$59),"Luxury","None"))</f>
        <v>Affordable</v>
      </c>
    </row>
    <row r="1145">
      <c r="A1145" s="56" t="s">
        <v>125</v>
      </c>
      <c r="B1145" s="54">
        <v>700000.0</v>
      </c>
      <c r="C1145" s="7">
        <v>4.0</v>
      </c>
      <c r="D1145" s="7">
        <v>3.0</v>
      </c>
      <c r="E1145" s="7">
        <v>1.0</v>
      </c>
      <c r="F1145" s="7" t="s">
        <v>36</v>
      </c>
      <c r="G1145" s="7" t="s">
        <v>172</v>
      </c>
      <c r="H1145" s="54">
        <v>2.0</v>
      </c>
      <c r="I1145" s="54">
        <v>979.0</v>
      </c>
      <c r="J1145" s="55" t="s">
        <v>25</v>
      </c>
      <c r="K1145" t="str">
        <f>if(and(B1145&gt;='Desc Stats'!$C$56,B1145&lt;='Desc Stats'!$C$57),"Affordable",if(AND(B1145&gt;='Desc Stats'!$C$58,B1145&lt;='Desc Stats'!$C$59),"Luxury","None"))</f>
        <v>Affordable</v>
      </c>
    </row>
    <row r="1146">
      <c r="A1146" s="56" t="s">
        <v>127</v>
      </c>
      <c r="B1146" s="54">
        <v>700000.0</v>
      </c>
      <c r="C1146" s="7">
        <v>1.0</v>
      </c>
      <c r="D1146" s="7">
        <v>1.0</v>
      </c>
      <c r="E1146" s="7">
        <v>2.0</v>
      </c>
      <c r="F1146" s="7" t="s">
        <v>36</v>
      </c>
      <c r="G1146" s="7" t="s">
        <v>172</v>
      </c>
      <c r="H1146" s="54">
        <v>2.0</v>
      </c>
      <c r="I1146" s="54">
        <v>672.0</v>
      </c>
      <c r="J1146" s="55" t="s">
        <v>175</v>
      </c>
      <c r="K1146" t="str">
        <f>if(and(B1146&gt;='Desc Stats'!$C$56,B1146&lt;='Desc Stats'!$C$57),"Affordable",if(AND(B1146&gt;='Desc Stats'!$C$58,B1146&lt;='Desc Stats'!$C$59),"Luxury","None"))</f>
        <v>Affordable</v>
      </c>
    </row>
    <row r="1147">
      <c r="A1147" s="56" t="s">
        <v>141</v>
      </c>
      <c r="B1147" s="54">
        <v>700000.0</v>
      </c>
      <c r="C1147" s="7">
        <v>4.0</v>
      </c>
      <c r="D1147" s="7">
        <v>3.0</v>
      </c>
      <c r="E1147" s="7">
        <v>1.0</v>
      </c>
      <c r="F1147" s="7" t="s">
        <v>180</v>
      </c>
      <c r="G1147" s="7" t="s">
        <v>179</v>
      </c>
      <c r="H1147" s="54">
        <v>1.0</v>
      </c>
      <c r="I1147" s="54">
        <v>1200.0</v>
      </c>
      <c r="J1147" s="55" t="s">
        <v>27</v>
      </c>
      <c r="K1147" t="str">
        <f>if(and(B1147&gt;='Desc Stats'!$C$56,B1147&lt;='Desc Stats'!$C$57),"Affordable",if(AND(B1147&gt;='Desc Stats'!$C$58,B1147&lt;='Desc Stats'!$C$59),"Luxury","None"))</f>
        <v>Affordable</v>
      </c>
    </row>
    <row r="1148">
      <c r="A1148" s="56" t="s">
        <v>133</v>
      </c>
      <c r="B1148" s="54">
        <v>700000.0</v>
      </c>
      <c r="C1148" s="7">
        <v>4.0</v>
      </c>
      <c r="D1148" s="7">
        <v>2.0</v>
      </c>
      <c r="E1148" s="7">
        <v>6.0</v>
      </c>
      <c r="F1148" s="7" t="s">
        <v>24</v>
      </c>
      <c r="G1148" s="7" t="s">
        <v>172</v>
      </c>
      <c r="H1148" s="54">
        <v>2.0</v>
      </c>
      <c r="I1148" s="54">
        <v>1073.0</v>
      </c>
      <c r="J1148" s="55" t="s">
        <v>27</v>
      </c>
      <c r="K1148" t="str">
        <f>if(and(B1148&gt;='Desc Stats'!$C$56,B1148&lt;='Desc Stats'!$C$57),"Affordable",if(AND(B1148&gt;='Desc Stats'!$C$58,B1148&lt;='Desc Stats'!$C$59),"Luxury","None"))</f>
        <v>Affordable</v>
      </c>
    </row>
    <row r="1149">
      <c r="A1149" s="56" t="s">
        <v>133</v>
      </c>
      <c r="B1149" s="54">
        <v>700000.0</v>
      </c>
      <c r="C1149" s="7">
        <v>4.0</v>
      </c>
      <c r="D1149" s="7">
        <v>2.0</v>
      </c>
      <c r="E1149" s="7">
        <v>2.0</v>
      </c>
      <c r="F1149" s="7" t="s">
        <v>36</v>
      </c>
      <c r="G1149" s="7" t="s">
        <v>172</v>
      </c>
      <c r="H1149" s="54">
        <v>2.0</v>
      </c>
      <c r="I1149" s="54">
        <v>1094.0</v>
      </c>
      <c r="J1149" s="55" t="s">
        <v>27</v>
      </c>
      <c r="K1149" t="str">
        <f>if(and(B1149&gt;='Desc Stats'!$C$56,B1149&lt;='Desc Stats'!$C$57),"Affordable",if(AND(B1149&gt;='Desc Stats'!$C$58,B1149&lt;='Desc Stats'!$C$59),"Luxury","None"))</f>
        <v>Affordable</v>
      </c>
    </row>
    <row r="1150">
      <c r="A1150" s="56" t="s">
        <v>133</v>
      </c>
      <c r="B1150" s="54">
        <v>700000.0</v>
      </c>
      <c r="C1150" s="7">
        <v>2.0</v>
      </c>
      <c r="D1150" s="7">
        <v>2.0</v>
      </c>
      <c r="E1150" s="7">
        <v>1.0</v>
      </c>
      <c r="F1150" s="7" t="s">
        <v>24</v>
      </c>
      <c r="G1150" s="7" t="s">
        <v>172</v>
      </c>
      <c r="H1150" s="54">
        <v>2.0</v>
      </c>
      <c r="I1150" s="54">
        <v>704.0</v>
      </c>
      <c r="J1150" s="55" t="s">
        <v>25</v>
      </c>
      <c r="K1150" t="str">
        <f>if(and(B1150&gt;='Desc Stats'!$C$56,B1150&lt;='Desc Stats'!$C$57),"Affordable",if(AND(B1150&gt;='Desc Stats'!$C$58,B1150&lt;='Desc Stats'!$C$59),"Luxury","None"))</f>
        <v>Affordable</v>
      </c>
    </row>
    <row r="1151">
      <c r="A1151" s="56" t="s">
        <v>143</v>
      </c>
      <c r="B1151" s="54">
        <v>700000.0</v>
      </c>
      <c r="C1151" s="7">
        <v>2.0</v>
      </c>
      <c r="D1151" s="7">
        <v>2.0</v>
      </c>
      <c r="E1151" s="7">
        <v>1.0</v>
      </c>
      <c r="F1151" s="7" t="s">
        <v>36</v>
      </c>
      <c r="G1151" s="7" t="s">
        <v>172</v>
      </c>
      <c r="H1151" s="54">
        <v>2.0</v>
      </c>
      <c r="I1151" s="54">
        <v>924.0</v>
      </c>
      <c r="J1151" s="55" t="s">
        <v>25</v>
      </c>
      <c r="K1151" t="str">
        <f>if(and(B1151&gt;='Desc Stats'!$C$56,B1151&lt;='Desc Stats'!$C$57),"Affordable",if(AND(B1151&gt;='Desc Stats'!$C$58,B1151&lt;='Desc Stats'!$C$59),"Luxury","None"))</f>
        <v>Affordable</v>
      </c>
    </row>
    <row r="1152">
      <c r="A1152" s="56" t="s">
        <v>131</v>
      </c>
      <c r="B1152" s="54">
        <v>700000.0</v>
      </c>
      <c r="C1152" s="7">
        <v>4.0</v>
      </c>
      <c r="D1152" s="7">
        <v>2.0</v>
      </c>
      <c r="E1152" s="7">
        <v>3.0</v>
      </c>
      <c r="F1152" s="7" t="s">
        <v>24</v>
      </c>
      <c r="G1152" s="7" t="s">
        <v>172</v>
      </c>
      <c r="H1152" s="54">
        <v>2.0</v>
      </c>
      <c r="I1152" s="54">
        <v>1396.0</v>
      </c>
      <c r="J1152" s="55" t="s">
        <v>25</v>
      </c>
      <c r="K1152" t="str">
        <f>if(and(B1152&gt;='Desc Stats'!$C$56,B1152&lt;='Desc Stats'!$C$57),"Affordable",if(AND(B1152&gt;='Desc Stats'!$C$58,B1152&lt;='Desc Stats'!$C$59),"Luxury","None"))</f>
        <v>Affordable</v>
      </c>
    </row>
    <row r="1153">
      <c r="A1153" s="56" t="s">
        <v>148</v>
      </c>
      <c r="B1153" s="54">
        <v>700000.0</v>
      </c>
      <c r="C1153" s="7">
        <v>4.0</v>
      </c>
      <c r="D1153" s="7">
        <v>3.0</v>
      </c>
      <c r="E1153" s="7">
        <v>3.0</v>
      </c>
      <c r="F1153" s="7" t="s">
        <v>24</v>
      </c>
      <c r="G1153" s="7" t="s">
        <v>172</v>
      </c>
      <c r="H1153" s="54">
        <v>2.0</v>
      </c>
      <c r="I1153" s="54">
        <v>1496.0</v>
      </c>
      <c r="J1153" s="55" t="s">
        <v>27</v>
      </c>
      <c r="K1153" t="str">
        <f>if(and(B1153&gt;='Desc Stats'!$C$56,B1153&lt;='Desc Stats'!$C$57),"Affordable",if(AND(B1153&gt;='Desc Stats'!$C$58,B1153&lt;='Desc Stats'!$C$59),"Luxury","None"))</f>
        <v>Affordable</v>
      </c>
    </row>
    <row r="1154">
      <c r="A1154" s="56" t="s">
        <v>23</v>
      </c>
      <c r="B1154" s="54">
        <v>700000.0</v>
      </c>
      <c r="C1154" s="7">
        <v>4.0</v>
      </c>
      <c r="D1154" s="7">
        <v>2.0</v>
      </c>
      <c r="E1154" s="7">
        <v>1.0</v>
      </c>
      <c r="F1154" s="7" t="s">
        <v>24</v>
      </c>
      <c r="G1154" s="7" t="s">
        <v>172</v>
      </c>
      <c r="H1154" s="54">
        <v>2.0</v>
      </c>
      <c r="I1154" s="54">
        <v>1598.0</v>
      </c>
      <c r="J1154" s="55" t="s">
        <v>25</v>
      </c>
      <c r="K1154" t="str">
        <f>if(and(B1154&gt;='Desc Stats'!$C$56,B1154&lt;='Desc Stats'!$C$57),"Affordable",if(AND(B1154&gt;='Desc Stats'!$C$58,B1154&lt;='Desc Stats'!$C$59),"Luxury","None"))</f>
        <v>Affordable</v>
      </c>
    </row>
    <row r="1155">
      <c r="A1155" s="56" t="s">
        <v>23</v>
      </c>
      <c r="B1155" s="54">
        <v>700000.0</v>
      </c>
      <c r="C1155" s="7">
        <v>2.0</v>
      </c>
      <c r="D1155" s="7">
        <v>2.0</v>
      </c>
      <c r="E1155" s="7">
        <v>1.0</v>
      </c>
      <c r="F1155" s="7" t="s">
        <v>36</v>
      </c>
      <c r="G1155" s="7" t="s">
        <v>172</v>
      </c>
      <c r="H1155" s="54">
        <v>2.0</v>
      </c>
      <c r="I1155" s="54">
        <v>913.0</v>
      </c>
      <c r="J1155" s="55" t="s">
        <v>25</v>
      </c>
      <c r="K1155" t="str">
        <f>if(and(B1155&gt;='Desc Stats'!$C$56,B1155&lt;='Desc Stats'!$C$57),"Affordable",if(AND(B1155&gt;='Desc Stats'!$C$58,B1155&lt;='Desc Stats'!$C$59),"Luxury","None"))</f>
        <v>Affordable</v>
      </c>
    </row>
    <row r="1156">
      <c r="A1156" s="56" t="s">
        <v>152</v>
      </c>
      <c r="B1156" s="54">
        <v>700000.0</v>
      </c>
      <c r="C1156" s="7">
        <v>3.0</v>
      </c>
      <c r="D1156" s="7">
        <v>2.0</v>
      </c>
      <c r="E1156" s="7">
        <v>1.0</v>
      </c>
      <c r="F1156" s="7" t="s">
        <v>24</v>
      </c>
      <c r="G1156" s="7" t="s">
        <v>172</v>
      </c>
      <c r="H1156" s="54">
        <v>2.0</v>
      </c>
      <c r="I1156" s="54">
        <v>1514.0</v>
      </c>
      <c r="J1156" s="55" t="s">
        <v>27</v>
      </c>
      <c r="K1156" t="str">
        <f>if(and(B1156&gt;='Desc Stats'!$C$56,B1156&lt;='Desc Stats'!$C$57),"Affordable",if(AND(B1156&gt;='Desc Stats'!$C$58,B1156&lt;='Desc Stats'!$C$59),"Luxury","None"))</f>
        <v>Affordable</v>
      </c>
    </row>
    <row r="1157">
      <c r="A1157" s="56" t="s">
        <v>129</v>
      </c>
      <c r="B1157" s="54">
        <v>700000.0</v>
      </c>
      <c r="C1157" s="7">
        <v>3.0</v>
      </c>
      <c r="D1157" s="7">
        <v>3.0</v>
      </c>
      <c r="E1157" s="7">
        <v>3.0</v>
      </c>
      <c r="F1157" s="7" t="s">
        <v>24</v>
      </c>
      <c r="G1157" s="7" t="s">
        <v>172</v>
      </c>
      <c r="H1157" s="54">
        <v>2.0</v>
      </c>
      <c r="I1157" s="54">
        <v>999.0</v>
      </c>
      <c r="J1157" s="55" t="s">
        <v>27</v>
      </c>
      <c r="K1157" t="str">
        <f>if(and(B1157&gt;='Desc Stats'!$C$56,B1157&lt;='Desc Stats'!$C$57),"Affordable",if(AND(B1157&gt;='Desc Stats'!$C$58,B1157&lt;='Desc Stats'!$C$59),"Luxury","None"))</f>
        <v>Affordable</v>
      </c>
    </row>
    <row r="1158">
      <c r="A1158" s="56" t="s">
        <v>129</v>
      </c>
      <c r="B1158" s="54">
        <v>700000.0</v>
      </c>
      <c r="C1158" s="7">
        <v>3.0</v>
      </c>
      <c r="D1158" s="7">
        <v>3.0</v>
      </c>
      <c r="E1158" s="7">
        <v>3.0</v>
      </c>
      <c r="F1158" s="7" t="s">
        <v>24</v>
      </c>
      <c r="G1158" s="7" t="s">
        <v>172</v>
      </c>
      <c r="H1158" s="54">
        <v>2.0</v>
      </c>
      <c r="I1158" s="54">
        <v>999.0</v>
      </c>
      <c r="J1158" s="55" t="s">
        <v>175</v>
      </c>
      <c r="K1158" t="str">
        <f>if(and(B1158&gt;='Desc Stats'!$C$56,B1158&lt;='Desc Stats'!$C$57),"Affordable",if(AND(B1158&gt;='Desc Stats'!$C$58,B1158&lt;='Desc Stats'!$C$59),"Luxury","None"))</f>
        <v>Affordable</v>
      </c>
    </row>
    <row r="1159">
      <c r="A1159" s="56" t="s">
        <v>129</v>
      </c>
      <c r="B1159" s="54">
        <v>700000.0</v>
      </c>
      <c r="C1159" s="7">
        <v>2.0</v>
      </c>
      <c r="D1159" s="7">
        <v>2.0</v>
      </c>
      <c r="E1159" s="7">
        <v>2.0</v>
      </c>
      <c r="F1159" s="7" t="s">
        <v>24</v>
      </c>
      <c r="G1159" s="7" t="s">
        <v>172</v>
      </c>
      <c r="H1159" s="54">
        <v>2.0</v>
      </c>
      <c r="I1159" s="54">
        <v>817.0</v>
      </c>
      <c r="J1159" s="55" t="s">
        <v>27</v>
      </c>
      <c r="K1159" t="str">
        <f>if(and(B1159&gt;='Desc Stats'!$C$56,B1159&lt;='Desc Stats'!$C$57),"Affordable",if(AND(B1159&gt;='Desc Stats'!$C$58,B1159&lt;='Desc Stats'!$C$59),"Luxury","None"))</f>
        <v>Affordable</v>
      </c>
    </row>
    <row r="1160">
      <c r="A1160" s="56" t="s">
        <v>155</v>
      </c>
      <c r="B1160" s="54">
        <v>700000.0</v>
      </c>
      <c r="C1160" s="7">
        <v>2.0</v>
      </c>
      <c r="D1160" s="7">
        <v>2.0</v>
      </c>
      <c r="E1160" s="7">
        <v>2.0</v>
      </c>
      <c r="F1160" s="7" t="s">
        <v>24</v>
      </c>
      <c r="G1160" s="7" t="s">
        <v>172</v>
      </c>
      <c r="H1160" s="54">
        <v>2.0</v>
      </c>
      <c r="I1160" s="54">
        <v>1011.0</v>
      </c>
      <c r="J1160" s="55" t="s">
        <v>27</v>
      </c>
      <c r="K1160" t="str">
        <f>if(and(B1160&gt;='Desc Stats'!$C$56,B1160&lt;='Desc Stats'!$C$57),"Affordable",if(AND(B1160&gt;='Desc Stats'!$C$58,B1160&lt;='Desc Stats'!$C$59),"Luxury","None"))</f>
        <v>Affordable</v>
      </c>
    </row>
    <row r="1161">
      <c r="A1161" s="56" t="s">
        <v>164</v>
      </c>
      <c r="B1161" s="54">
        <v>700000.0</v>
      </c>
      <c r="C1161" s="7">
        <v>3.0</v>
      </c>
      <c r="D1161" s="7">
        <v>2.0</v>
      </c>
      <c r="E1161" s="7">
        <v>2.0</v>
      </c>
      <c r="F1161" s="7" t="s">
        <v>24</v>
      </c>
      <c r="G1161" s="7" t="s">
        <v>172</v>
      </c>
      <c r="H1161" s="54">
        <v>2.0</v>
      </c>
      <c r="I1161" s="54">
        <v>1152.0</v>
      </c>
      <c r="J1161" s="55" t="s">
        <v>27</v>
      </c>
      <c r="K1161" t="str">
        <f>if(and(B1161&gt;='Desc Stats'!$C$56,B1161&lt;='Desc Stats'!$C$57),"Affordable",if(AND(B1161&gt;='Desc Stats'!$C$58,B1161&lt;='Desc Stats'!$C$59),"Luxury","None"))</f>
        <v>Affordable</v>
      </c>
    </row>
    <row r="1162">
      <c r="A1162" s="56" t="s">
        <v>23</v>
      </c>
      <c r="B1162" s="54">
        <v>704880.0</v>
      </c>
      <c r="C1162" s="7">
        <v>3.0</v>
      </c>
      <c r="D1162" s="7">
        <v>2.0</v>
      </c>
      <c r="E1162" s="7">
        <v>1.0</v>
      </c>
      <c r="F1162" s="7" t="s">
        <v>24</v>
      </c>
      <c r="G1162" s="7" t="s">
        <v>172</v>
      </c>
      <c r="H1162" s="54">
        <v>2.0</v>
      </c>
      <c r="I1162" s="54">
        <v>940.0</v>
      </c>
      <c r="J1162" t="s">
        <v>27</v>
      </c>
      <c r="K1162" t="str">
        <f>if(and(B1162&gt;='Desc Stats'!$C$56,B1162&lt;='Desc Stats'!$C$57),"Affordable",if(AND(B1162&gt;='Desc Stats'!$C$58,B1162&lt;='Desc Stats'!$C$59),"Luxury","None"))</f>
        <v>Affordable</v>
      </c>
    </row>
    <row r="1163">
      <c r="A1163" s="56" t="s">
        <v>127</v>
      </c>
      <c r="B1163" s="54">
        <v>705000.0</v>
      </c>
      <c r="C1163" s="7">
        <v>1.0</v>
      </c>
      <c r="D1163" s="7">
        <v>1.0</v>
      </c>
      <c r="E1163" s="7">
        <v>2.0</v>
      </c>
      <c r="F1163" s="7" t="s">
        <v>36</v>
      </c>
      <c r="G1163" s="7" t="s">
        <v>172</v>
      </c>
      <c r="H1163" s="54">
        <v>2.0</v>
      </c>
      <c r="I1163" s="54">
        <v>672.0</v>
      </c>
      <c r="J1163" s="55" t="s">
        <v>27</v>
      </c>
      <c r="K1163" t="str">
        <f>if(and(B1163&gt;='Desc Stats'!$C$56,B1163&lt;='Desc Stats'!$C$57),"Affordable",if(AND(B1163&gt;='Desc Stats'!$C$58,B1163&lt;='Desc Stats'!$C$59),"Luxury","None"))</f>
        <v>Affordable</v>
      </c>
    </row>
    <row r="1164">
      <c r="A1164" s="56" t="s">
        <v>155</v>
      </c>
      <c r="B1164" s="54">
        <v>707000.0</v>
      </c>
      <c r="C1164" s="7">
        <v>2.0</v>
      </c>
      <c r="D1164" s="7">
        <v>2.0</v>
      </c>
      <c r="E1164" s="7">
        <v>1.0</v>
      </c>
      <c r="F1164" s="7" t="s">
        <v>24</v>
      </c>
      <c r="G1164" s="7" t="s">
        <v>172</v>
      </c>
      <c r="H1164" s="54">
        <v>2.0</v>
      </c>
      <c r="I1164" s="54">
        <v>829.0</v>
      </c>
      <c r="J1164" s="55" t="s">
        <v>27</v>
      </c>
      <c r="K1164" t="str">
        <f>if(and(B1164&gt;='Desc Stats'!$C$56,B1164&lt;='Desc Stats'!$C$57),"Affordable",if(AND(B1164&gt;='Desc Stats'!$C$58,B1164&lt;='Desc Stats'!$C$59),"Luxury","None"))</f>
        <v>Affordable</v>
      </c>
    </row>
    <row r="1165">
      <c r="A1165" s="56" t="s">
        <v>23</v>
      </c>
      <c r="B1165" s="54">
        <v>708000.0</v>
      </c>
      <c r="C1165" s="7">
        <v>3.0</v>
      </c>
      <c r="D1165" s="7">
        <v>2.0</v>
      </c>
      <c r="E1165" s="7">
        <v>1.0</v>
      </c>
      <c r="F1165" s="7" t="s">
        <v>24</v>
      </c>
      <c r="G1165" s="7" t="s">
        <v>172</v>
      </c>
      <c r="H1165" s="54">
        <v>2.0</v>
      </c>
      <c r="I1165" s="54">
        <v>1290.0</v>
      </c>
      <c r="J1165" s="55" t="s">
        <v>27</v>
      </c>
      <c r="K1165" t="str">
        <f>if(and(B1165&gt;='Desc Stats'!$C$56,B1165&lt;='Desc Stats'!$C$57),"Affordable",if(AND(B1165&gt;='Desc Stats'!$C$58,B1165&lt;='Desc Stats'!$C$59),"Luxury","None"))</f>
        <v>Affordable</v>
      </c>
    </row>
    <row r="1166">
      <c r="A1166" s="56" t="s">
        <v>141</v>
      </c>
      <c r="B1166" s="54">
        <v>710000.0</v>
      </c>
      <c r="C1166" s="7">
        <v>3.0</v>
      </c>
      <c r="D1166" s="7">
        <v>3.0</v>
      </c>
      <c r="E1166" s="7">
        <v>1.0</v>
      </c>
      <c r="F1166" s="7" t="s">
        <v>180</v>
      </c>
      <c r="G1166" s="7" t="s">
        <v>179</v>
      </c>
      <c r="H1166" s="54">
        <v>1.0</v>
      </c>
      <c r="I1166" s="54">
        <v>1080.0</v>
      </c>
      <c r="J1166" s="55" t="s">
        <v>27</v>
      </c>
      <c r="K1166" t="str">
        <f>if(and(B1166&gt;='Desc Stats'!$C$56,B1166&lt;='Desc Stats'!$C$57),"Affordable",if(AND(B1166&gt;='Desc Stats'!$C$58,B1166&lt;='Desc Stats'!$C$59),"Luxury","None"))</f>
        <v>Affordable</v>
      </c>
    </row>
    <row r="1167">
      <c r="A1167" s="56" t="s">
        <v>144</v>
      </c>
      <c r="B1167" s="54">
        <v>710000.0</v>
      </c>
      <c r="C1167" s="7">
        <v>4.0</v>
      </c>
      <c r="D1167" s="7">
        <v>4.0</v>
      </c>
      <c r="E1167" s="7">
        <v>2.0</v>
      </c>
      <c r="F1167" s="7" t="s">
        <v>181</v>
      </c>
      <c r="G1167" s="7" t="s">
        <v>179</v>
      </c>
      <c r="H1167" s="54">
        <v>1.0</v>
      </c>
      <c r="I1167" s="54">
        <v>1650.0</v>
      </c>
      <c r="J1167" s="55" t="s">
        <v>27</v>
      </c>
      <c r="K1167" t="str">
        <f>if(and(B1167&gt;='Desc Stats'!$C$56,B1167&lt;='Desc Stats'!$C$57),"Affordable",if(AND(B1167&gt;='Desc Stats'!$C$58,B1167&lt;='Desc Stats'!$C$59),"Luxury","None"))</f>
        <v>Affordable</v>
      </c>
    </row>
    <row r="1168">
      <c r="A1168" s="56" t="s">
        <v>23</v>
      </c>
      <c r="B1168" s="54">
        <v>710000.0</v>
      </c>
      <c r="C1168" s="7">
        <v>1.0</v>
      </c>
      <c r="D1168" s="7">
        <v>1.0</v>
      </c>
      <c r="E1168" s="7">
        <v>2.0</v>
      </c>
      <c r="F1168" s="7" t="s">
        <v>36</v>
      </c>
      <c r="G1168" s="7" t="s">
        <v>172</v>
      </c>
      <c r="H1168" s="54">
        <v>2.0</v>
      </c>
      <c r="I1168" s="54">
        <v>676.0</v>
      </c>
      <c r="J1168" s="55" t="s">
        <v>27</v>
      </c>
      <c r="K1168" t="str">
        <f>if(and(B1168&gt;='Desc Stats'!$C$56,B1168&lt;='Desc Stats'!$C$57),"Affordable",if(AND(B1168&gt;='Desc Stats'!$C$58,B1168&lt;='Desc Stats'!$C$59),"Luxury","None"))</f>
        <v>Affordable</v>
      </c>
    </row>
    <row r="1169">
      <c r="A1169" s="56" t="s">
        <v>23</v>
      </c>
      <c r="B1169" s="54">
        <v>710000.0</v>
      </c>
      <c r="C1169" s="7">
        <v>1.0</v>
      </c>
      <c r="D1169" s="7">
        <v>1.0</v>
      </c>
      <c r="E1169" s="7">
        <v>1.0</v>
      </c>
      <c r="F1169" s="7" t="s">
        <v>36</v>
      </c>
      <c r="G1169" s="7" t="s">
        <v>172</v>
      </c>
      <c r="H1169" s="54">
        <v>2.0</v>
      </c>
      <c r="I1169" s="54">
        <v>633.0</v>
      </c>
      <c r="J1169" s="55" t="s">
        <v>175</v>
      </c>
      <c r="K1169" t="str">
        <f>if(and(B1169&gt;='Desc Stats'!$C$56,B1169&lt;='Desc Stats'!$C$57),"Affordable",if(AND(B1169&gt;='Desc Stats'!$C$58,B1169&lt;='Desc Stats'!$C$59),"Luxury","None"))</f>
        <v>Affordable</v>
      </c>
    </row>
    <row r="1170">
      <c r="A1170" s="56" t="s">
        <v>160</v>
      </c>
      <c r="B1170" s="54">
        <v>710000.0</v>
      </c>
      <c r="C1170" s="7">
        <v>4.0</v>
      </c>
      <c r="D1170" s="7">
        <v>2.0</v>
      </c>
      <c r="E1170" s="7">
        <v>1.0</v>
      </c>
      <c r="F1170" s="7" t="s">
        <v>24</v>
      </c>
      <c r="G1170" s="7" t="s">
        <v>172</v>
      </c>
      <c r="H1170" s="54">
        <v>2.0</v>
      </c>
      <c r="I1170" s="54">
        <v>1355.0</v>
      </c>
      <c r="J1170" s="55" t="s">
        <v>27</v>
      </c>
      <c r="K1170" t="str">
        <f>if(and(B1170&gt;='Desc Stats'!$C$56,B1170&lt;='Desc Stats'!$C$57),"Affordable",if(AND(B1170&gt;='Desc Stats'!$C$58,B1170&lt;='Desc Stats'!$C$59),"Luxury","None"))</f>
        <v>Affordable</v>
      </c>
    </row>
    <row r="1171">
      <c r="A1171" s="56" t="s">
        <v>164</v>
      </c>
      <c r="B1171" s="54">
        <v>710000.0</v>
      </c>
      <c r="C1171" s="7">
        <v>4.0</v>
      </c>
      <c r="D1171" s="7">
        <v>3.0</v>
      </c>
      <c r="E1171" s="7">
        <v>2.0</v>
      </c>
      <c r="F1171" s="7" t="s">
        <v>24</v>
      </c>
      <c r="G1171" s="7" t="s">
        <v>172</v>
      </c>
      <c r="H1171" s="54">
        <v>2.0</v>
      </c>
      <c r="I1171" s="54">
        <v>1647.0</v>
      </c>
      <c r="J1171" s="55" t="s">
        <v>27</v>
      </c>
      <c r="K1171" t="str">
        <f>if(and(B1171&gt;='Desc Stats'!$C$56,B1171&lt;='Desc Stats'!$C$57),"Affordable",if(AND(B1171&gt;='Desc Stats'!$C$58,B1171&lt;='Desc Stats'!$C$59),"Luxury","None"))</f>
        <v>Affordable</v>
      </c>
    </row>
    <row r="1172">
      <c r="A1172" s="56" t="s">
        <v>164</v>
      </c>
      <c r="B1172" s="54">
        <v>710000.0</v>
      </c>
      <c r="C1172" s="7">
        <v>4.0</v>
      </c>
      <c r="D1172" s="7">
        <v>3.0</v>
      </c>
      <c r="E1172" s="7">
        <v>2.0</v>
      </c>
      <c r="F1172" s="7" t="s">
        <v>24</v>
      </c>
      <c r="G1172" s="7" t="s">
        <v>172</v>
      </c>
      <c r="H1172" s="54">
        <v>2.0</v>
      </c>
      <c r="I1172" s="54">
        <v>1647.0</v>
      </c>
      <c r="J1172" s="55" t="s">
        <v>25</v>
      </c>
      <c r="K1172" t="str">
        <f>if(and(B1172&gt;='Desc Stats'!$C$56,B1172&lt;='Desc Stats'!$C$57),"Affordable",if(AND(B1172&gt;='Desc Stats'!$C$58,B1172&lt;='Desc Stats'!$C$59),"Luxury","None"))</f>
        <v>Affordable</v>
      </c>
    </row>
    <row r="1173">
      <c r="A1173" s="56" t="s">
        <v>119</v>
      </c>
      <c r="B1173" s="54">
        <v>710550.0</v>
      </c>
      <c r="C1173" s="7">
        <v>4.0</v>
      </c>
      <c r="D1173" s="7">
        <v>2.0</v>
      </c>
      <c r="E1173" s="7">
        <v>2.0</v>
      </c>
      <c r="F1173" s="7" t="s">
        <v>36</v>
      </c>
      <c r="G1173" s="7" t="s">
        <v>172</v>
      </c>
      <c r="H1173" s="54">
        <v>2.0</v>
      </c>
      <c r="I1173" s="54">
        <v>1572.0</v>
      </c>
      <c r="J1173" s="55" t="s">
        <v>25</v>
      </c>
      <c r="K1173" t="str">
        <f>if(and(B1173&gt;='Desc Stats'!$C$56,B1173&lt;='Desc Stats'!$C$57),"Affordable",if(AND(B1173&gt;='Desc Stats'!$C$58,B1173&lt;='Desc Stats'!$C$59),"Luxury","None"))</f>
        <v>Affordable</v>
      </c>
    </row>
    <row r="1174">
      <c r="A1174" s="56" t="s">
        <v>133</v>
      </c>
      <c r="B1174" s="54">
        <v>714000.0</v>
      </c>
      <c r="C1174" s="7">
        <v>4.0</v>
      </c>
      <c r="D1174" s="7">
        <v>2.0</v>
      </c>
      <c r="E1174" s="7">
        <v>2.0</v>
      </c>
      <c r="F1174" s="7" t="s">
        <v>36</v>
      </c>
      <c r="G1174" s="7" t="s">
        <v>172</v>
      </c>
      <c r="H1174" s="54">
        <v>2.0</v>
      </c>
      <c r="I1174" s="54">
        <v>1094.0</v>
      </c>
      <c r="J1174" s="55" t="s">
        <v>25</v>
      </c>
      <c r="K1174" t="str">
        <f>if(and(B1174&gt;='Desc Stats'!$C$56,B1174&lt;='Desc Stats'!$C$57),"Affordable",if(AND(B1174&gt;='Desc Stats'!$C$58,B1174&lt;='Desc Stats'!$C$59),"Luxury","None"))</f>
        <v>Affordable</v>
      </c>
    </row>
    <row r="1175">
      <c r="A1175" s="56" t="s">
        <v>125</v>
      </c>
      <c r="B1175" s="54">
        <v>715000.0</v>
      </c>
      <c r="C1175" s="7">
        <v>3.0</v>
      </c>
      <c r="D1175" s="7">
        <v>2.0</v>
      </c>
      <c r="E1175" s="7">
        <v>1.0</v>
      </c>
      <c r="F1175" s="7" t="s">
        <v>24</v>
      </c>
      <c r="G1175" s="7" t="s">
        <v>172</v>
      </c>
      <c r="H1175" s="54">
        <v>2.0</v>
      </c>
      <c r="I1175" s="54">
        <v>750.0</v>
      </c>
      <c r="J1175" s="55" t="s">
        <v>25</v>
      </c>
      <c r="K1175" t="str">
        <f>if(and(B1175&gt;='Desc Stats'!$C$56,B1175&lt;='Desc Stats'!$C$57),"Affordable",if(AND(B1175&gt;='Desc Stats'!$C$58,B1175&lt;='Desc Stats'!$C$59),"Luxury","None"))</f>
        <v>Affordable</v>
      </c>
    </row>
    <row r="1176">
      <c r="A1176" s="56" t="s">
        <v>131</v>
      </c>
      <c r="B1176" s="54">
        <v>715000.0</v>
      </c>
      <c r="C1176" s="7">
        <v>4.0</v>
      </c>
      <c r="D1176" s="7">
        <v>3.0</v>
      </c>
      <c r="E1176" s="7">
        <v>1.0</v>
      </c>
      <c r="F1176" s="7" t="s">
        <v>183</v>
      </c>
      <c r="G1176" s="7" t="s">
        <v>172</v>
      </c>
      <c r="H1176" s="54">
        <v>2.0</v>
      </c>
      <c r="I1176" s="54">
        <v>1430.0</v>
      </c>
      <c r="J1176" s="55" t="s">
        <v>27</v>
      </c>
      <c r="K1176" t="str">
        <f>if(and(B1176&gt;='Desc Stats'!$C$56,B1176&lt;='Desc Stats'!$C$57),"Affordable",if(AND(B1176&gt;='Desc Stats'!$C$58,B1176&lt;='Desc Stats'!$C$59),"Luxury","None"))</f>
        <v>Affordable</v>
      </c>
    </row>
    <row r="1177">
      <c r="A1177" s="56" t="s">
        <v>149</v>
      </c>
      <c r="B1177" s="54">
        <v>715000.0</v>
      </c>
      <c r="C1177" s="7">
        <v>3.0</v>
      </c>
      <c r="D1177" s="7">
        <v>2.0</v>
      </c>
      <c r="E1177" s="7">
        <v>2.0</v>
      </c>
      <c r="F1177" s="7" t="s">
        <v>180</v>
      </c>
      <c r="G1177" s="7" t="s">
        <v>172</v>
      </c>
      <c r="H1177" s="54">
        <v>2.0</v>
      </c>
      <c r="I1177" s="54">
        <v>1685.0</v>
      </c>
      <c r="J1177" s="55" t="s">
        <v>27</v>
      </c>
      <c r="K1177" t="str">
        <f>if(and(B1177&gt;='Desc Stats'!$C$56,B1177&lt;='Desc Stats'!$C$57),"Affordable",if(AND(B1177&gt;='Desc Stats'!$C$58,B1177&lt;='Desc Stats'!$C$59),"Luxury","None"))</f>
        <v>Affordable</v>
      </c>
    </row>
    <row r="1178">
      <c r="A1178" s="56" t="s">
        <v>23</v>
      </c>
      <c r="B1178" s="54">
        <v>718000.0</v>
      </c>
      <c r="C1178" s="7">
        <v>2.0</v>
      </c>
      <c r="D1178" s="7">
        <v>2.0</v>
      </c>
      <c r="E1178" s="7">
        <v>2.0</v>
      </c>
      <c r="F1178" s="7" t="s">
        <v>36</v>
      </c>
      <c r="G1178" s="7" t="s">
        <v>172</v>
      </c>
      <c r="H1178" s="54">
        <v>2.0</v>
      </c>
      <c r="I1178" s="54">
        <v>782.0</v>
      </c>
      <c r="J1178" s="55" t="s">
        <v>25</v>
      </c>
      <c r="K1178" t="str">
        <f>if(and(B1178&gt;='Desc Stats'!$C$56,B1178&lt;='Desc Stats'!$C$57),"Affordable",if(AND(B1178&gt;='Desc Stats'!$C$58,B1178&lt;='Desc Stats'!$C$59),"Luxury","None"))</f>
        <v>Affordable</v>
      </c>
    </row>
    <row r="1179">
      <c r="A1179" s="56" t="s">
        <v>133</v>
      </c>
      <c r="B1179" s="54">
        <v>719000.0</v>
      </c>
      <c r="C1179" s="7">
        <v>3.0</v>
      </c>
      <c r="D1179" s="7">
        <v>3.0</v>
      </c>
      <c r="E1179" s="7">
        <v>1.0</v>
      </c>
      <c r="F1179" s="7" t="s">
        <v>36</v>
      </c>
      <c r="G1179" s="7" t="s">
        <v>172</v>
      </c>
      <c r="H1179" s="54">
        <v>2.0</v>
      </c>
      <c r="I1179" s="54">
        <v>1288.0</v>
      </c>
      <c r="J1179" s="55" t="s">
        <v>25</v>
      </c>
      <c r="K1179" t="str">
        <f>if(and(B1179&gt;='Desc Stats'!$C$56,B1179&lt;='Desc Stats'!$C$57),"Affordable",if(AND(B1179&gt;='Desc Stats'!$C$58,B1179&lt;='Desc Stats'!$C$59),"Luxury","None"))</f>
        <v>Affordable</v>
      </c>
    </row>
    <row r="1180">
      <c r="A1180" s="56" t="s">
        <v>119</v>
      </c>
      <c r="B1180" s="54">
        <v>720000.0</v>
      </c>
      <c r="C1180" s="7">
        <v>3.0</v>
      </c>
      <c r="D1180" s="7">
        <v>2.0</v>
      </c>
      <c r="E1180" s="7">
        <v>2.0</v>
      </c>
      <c r="F1180" s="7" t="s">
        <v>36</v>
      </c>
      <c r="G1180" s="7" t="s">
        <v>172</v>
      </c>
      <c r="H1180" s="54">
        <v>2.0</v>
      </c>
      <c r="I1180" s="54">
        <v>950.0</v>
      </c>
      <c r="J1180" s="55" t="s">
        <v>27</v>
      </c>
      <c r="K1180" t="str">
        <f>if(and(B1180&gt;='Desc Stats'!$C$56,B1180&lt;='Desc Stats'!$C$57),"Affordable",if(AND(B1180&gt;='Desc Stats'!$C$58,B1180&lt;='Desc Stats'!$C$59),"Luxury","None"))</f>
        <v>Affordable</v>
      </c>
    </row>
    <row r="1181">
      <c r="A1181" s="56" t="s">
        <v>122</v>
      </c>
      <c r="B1181" s="54">
        <v>720000.0</v>
      </c>
      <c r="C1181" s="7">
        <v>4.0</v>
      </c>
      <c r="D1181" s="7">
        <v>3.0</v>
      </c>
      <c r="E1181" s="7">
        <v>1.0</v>
      </c>
      <c r="F1181" s="7" t="s">
        <v>181</v>
      </c>
      <c r="G1181" s="7" t="s">
        <v>179</v>
      </c>
      <c r="H1181" s="54">
        <v>1.0</v>
      </c>
      <c r="I1181" s="54">
        <v>1690.0</v>
      </c>
      <c r="J1181" s="55" t="s">
        <v>27</v>
      </c>
      <c r="K1181" t="str">
        <f>if(and(B1181&gt;='Desc Stats'!$C$56,B1181&lt;='Desc Stats'!$C$57),"Affordable",if(AND(B1181&gt;='Desc Stats'!$C$58,B1181&lt;='Desc Stats'!$C$59),"Luxury","None"))</f>
        <v>Affordable</v>
      </c>
    </row>
    <row r="1182">
      <c r="A1182" s="56" t="s">
        <v>128</v>
      </c>
      <c r="B1182" s="54">
        <v>720000.0</v>
      </c>
      <c r="C1182" s="7">
        <v>3.0</v>
      </c>
      <c r="D1182" s="7">
        <v>3.0</v>
      </c>
      <c r="E1182" s="7">
        <v>2.0</v>
      </c>
      <c r="F1182" s="7" t="s">
        <v>36</v>
      </c>
      <c r="G1182" s="7" t="s">
        <v>172</v>
      </c>
      <c r="H1182" s="54">
        <v>2.0</v>
      </c>
      <c r="I1182" s="54">
        <v>1227.0</v>
      </c>
      <c r="J1182" s="55" t="s">
        <v>27</v>
      </c>
      <c r="K1182" t="str">
        <f>if(and(B1182&gt;='Desc Stats'!$C$56,B1182&lt;='Desc Stats'!$C$57),"Affordable",if(AND(B1182&gt;='Desc Stats'!$C$58,B1182&lt;='Desc Stats'!$C$59),"Luxury","None"))</f>
        <v>Affordable</v>
      </c>
    </row>
    <row r="1183">
      <c r="A1183" s="56" t="s">
        <v>26</v>
      </c>
      <c r="B1183" s="54">
        <v>720000.0</v>
      </c>
      <c r="C1183" s="7">
        <v>3.0</v>
      </c>
      <c r="D1183" s="7">
        <v>2.0</v>
      </c>
      <c r="E1183" s="7">
        <v>1.0</v>
      </c>
      <c r="F1183" s="7" t="s">
        <v>36</v>
      </c>
      <c r="G1183" s="7" t="s">
        <v>172</v>
      </c>
      <c r="H1183" s="54">
        <v>2.0</v>
      </c>
      <c r="I1183" s="54">
        <v>971.0</v>
      </c>
      <c r="J1183" s="55" t="s">
        <v>27</v>
      </c>
      <c r="K1183" t="str">
        <f>if(and(B1183&gt;='Desc Stats'!$C$56,B1183&lt;='Desc Stats'!$C$57),"Affordable",if(AND(B1183&gt;='Desc Stats'!$C$58,B1183&lt;='Desc Stats'!$C$59),"Luxury","None"))</f>
        <v>Affordable</v>
      </c>
    </row>
    <row r="1184">
      <c r="A1184" s="56" t="s">
        <v>127</v>
      </c>
      <c r="B1184" s="54">
        <v>720000.0</v>
      </c>
      <c r="C1184" s="7">
        <v>4.0</v>
      </c>
      <c r="D1184" s="7">
        <v>3.0</v>
      </c>
      <c r="E1184" s="7">
        <v>4.0</v>
      </c>
      <c r="F1184" s="7" t="s">
        <v>24</v>
      </c>
      <c r="G1184" s="7" t="s">
        <v>172</v>
      </c>
      <c r="H1184" s="54">
        <v>2.0</v>
      </c>
      <c r="I1184" s="54">
        <v>1356.0</v>
      </c>
      <c r="J1184" s="55" t="s">
        <v>27</v>
      </c>
      <c r="K1184" t="str">
        <f>if(and(B1184&gt;='Desc Stats'!$C$56,B1184&lt;='Desc Stats'!$C$57),"Affordable",if(AND(B1184&gt;='Desc Stats'!$C$58,B1184&lt;='Desc Stats'!$C$59),"Luxury","None"))</f>
        <v>Affordable</v>
      </c>
    </row>
    <row r="1185">
      <c r="A1185" s="56" t="s">
        <v>127</v>
      </c>
      <c r="B1185" s="54">
        <v>720000.0</v>
      </c>
      <c r="C1185" s="7">
        <v>4.0</v>
      </c>
      <c r="D1185" s="7">
        <v>3.0</v>
      </c>
      <c r="E1185" s="7">
        <v>3.0</v>
      </c>
      <c r="F1185" s="7" t="s">
        <v>24</v>
      </c>
      <c r="G1185" s="7" t="s">
        <v>172</v>
      </c>
      <c r="H1185" s="54">
        <v>2.0</v>
      </c>
      <c r="I1185" s="54">
        <v>1378.0</v>
      </c>
      <c r="J1185" s="55" t="s">
        <v>25</v>
      </c>
      <c r="K1185" t="str">
        <f>if(and(B1185&gt;='Desc Stats'!$C$56,B1185&lt;='Desc Stats'!$C$57),"Affordable",if(AND(B1185&gt;='Desc Stats'!$C$58,B1185&lt;='Desc Stats'!$C$59),"Luxury","None"))</f>
        <v>Affordable</v>
      </c>
    </row>
    <row r="1186">
      <c r="A1186" s="56" t="s">
        <v>127</v>
      </c>
      <c r="B1186" s="54">
        <v>720000.0</v>
      </c>
      <c r="C1186" s="7">
        <v>1.0</v>
      </c>
      <c r="D1186" s="7">
        <v>1.0</v>
      </c>
      <c r="E1186" s="7">
        <v>3.0</v>
      </c>
      <c r="F1186" s="7" t="s">
        <v>36</v>
      </c>
      <c r="G1186" s="7" t="s">
        <v>172</v>
      </c>
      <c r="H1186" s="54">
        <v>2.0</v>
      </c>
      <c r="I1186" s="54">
        <v>672.0</v>
      </c>
      <c r="J1186" s="55" t="s">
        <v>25</v>
      </c>
      <c r="K1186" t="str">
        <f>if(and(B1186&gt;='Desc Stats'!$C$56,B1186&lt;='Desc Stats'!$C$57),"Affordable",if(AND(B1186&gt;='Desc Stats'!$C$58,B1186&lt;='Desc Stats'!$C$59),"Luxury","None"))</f>
        <v>Affordable</v>
      </c>
    </row>
    <row r="1187">
      <c r="A1187" s="56" t="s">
        <v>127</v>
      </c>
      <c r="B1187" s="54">
        <v>720000.0</v>
      </c>
      <c r="C1187" s="7">
        <v>1.0</v>
      </c>
      <c r="D1187" s="7">
        <v>1.0</v>
      </c>
      <c r="E1187" s="7">
        <v>2.0</v>
      </c>
      <c r="F1187" s="7" t="s">
        <v>36</v>
      </c>
      <c r="G1187" s="7" t="s">
        <v>172</v>
      </c>
      <c r="H1187" s="54">
        <v>2.0</v>
      </c>
      <c r="I1187" s="54">
        <v>672.0</v>
      </c>
      <c r="J1187" s="55" t="s">
        <v>25</v>
      </c>
      <c r="K1187" t="str">
        <f>if(and(B1187&gt;='Desc Stats'!$C$56,B1187&lt;='Desc Stats'!$C$57),"Affordable",if(AND(B1187&gt;='Desc Stats'!$C$58,B1187&lt;='Desc Stats'!$C$59),"Luxury","None"))</f>
        <v>Affordable</v>
      </c>
    </row>
    <row r="1188">
      <c r="A1188" s="56" t="s">
        <v>127</v>
      </c>
      <c r="B1188" s="54">
        <v>720000.0</v>
      </c>
      <c r="C1188" s="7">
        <v>1.0</v>
      </c>
      <c r="D1188" s="7">
        <v>1.0</v>
      </c>
      <c r="E1188" s="7">
        <v>1.0</v>
      </c>
      <c r="F1188" s="7" t="s">
        <v>36</v>
      </c>
      <c r="G1188" s="7" t="s">
        <v>172</v>
      </c>
      <c r="H1188" s="54">
        <v>2.0</v>
      </c>
      <c r="I1188" s="54">
        <v>672.0</v>
      </c>
      <c r="J1188" s="55" t="s">
        <v>25</v>
      </c>
      <c r="K1188" t="str">
        <f>if(and(B1188&gt;='Desc Stats'!$C$56,B1188&lt;='Desc Stats'!$C$57),"Affordable",if(AND(B1188&gt;='Desc Stats'!$C$58,B1188&lt;='Desc Stats'!$C$59),"Luxury","None"))</f>
        <v>Affordable</v>
      </c>
    </row>
    <row r="1189">
      <c r="A1189" s="56" t="s">
        <v>133</v>
      </c>
      <c r="B1189" s="54">
        <v>720000.0</v>
      </c>
      <c r="C1189" s="7">
        <v>4.0</v>
      </c>
      <c r="D1189" s="7">
        <v>2.0</v>
      </c>
      <c r="E1189" s="7">
        <v>2.0</v>
      </c>
      <c r="F1189" s="7" t="s">
        <v>24</v>
      </c>
      <c r="G1189" s="7" t="s">
        <v>172</v>
      </c>
      <c r="H1189" s="54">
        <v>2.0</v>
      </c>
      <c r="I1189" s="54">
        <v>1073.0</v>
      </c>
      <c r="J1189" s="55" t="s">
        <v>27</v>
      </c>
      <c r="K1189" t="str">
        <f>if(and(B1189&gt;='Desc Stats'!$C$56,B1189&lt;='Desc Stats'!$C$57),"Affordable",if(AND(B1189&gt;='Desc Stats'!$C$58,B1189&lt;='Desc Stats'!$C$59),"Luxury","None"))</f>
        <v>Affordable</v>
      </c>
    </row>
    <row r="1190">
      <c r="A1190" s="56" t="s">
        <v>133</v>
      </c>
      <c r="B1190" s="54">
        <v>720000.0</v>
      </c>
      <c r="C1190" s="7">
        <v>4.0</v>
      </c>
      <c r="D1190" s="7">
        <v>2.0</v>
      </c>
      <c r="E1190" s="7">
        <v>1.0</v>
      </c>
      <c r="F1190" s="7" t="s">
        <v>24</v>
      </c>
      <c r="G1190" s="7" t="s">
        <v>172</v>
      </c>
      <c r="H1190" s="54">
        <v>2.0</v>
      </c>
      <c r="I1190" s="54">
        <v>1092.0</v>
      </c>
      <c r="J1190" s="55" t="s">
        <v>25</v>
      </c>
      <c r="K1190" t="str">
        <f>if(and(B1190&gt;='Desc Stats'!$C$56,B1190&lt;='Desc Stats'!$C$57),"Affordable",if(AND(B1190&gt;='Desc Stats'!$C$58,B1190&lt;='Desc Stats'!$C$59),"Luxury","None"))</f>
        <v>Affordable</v>
      </c>
    </row>
    <row r="1191">
      <c r="A1191" s="56" t="s">
        <v>131</v>
      </c>
      <c r="B1191" s="54">
        <v>720000.0</v>
      </c>
      <c r="C1191" s="7">
        <v>4.0</v>
      </c>
      <c r="D1191" s="7">
        <v>3.0</v>
      </c>
      <c r="E1191" s="7">
        <v>2.0</v>
      </c>
      <c r="F1191" s="7" t="s">
        <v>181</v>
      </c>
      <c r="G1191" s="7" t="s">
        <v>179</v>
      </c>
      <c r="H1191" s="54">
        <v>1.0</v>
      </c>
      <c r="I1191" s="54">
        <v>1760.0</v>
      </c>
      <c r="J1191" s="55" t="s">
        <v>27</v>
      </c>
      <c r="K1191" t="str">
        <f>if(and(B1191&gt;='Desc Stats'!$C$56,B1191&lt;='Desc Stats'!$C$57),"Affordable",if(AND(B1191&gt;='Desc Stats'!$C$58,B1191&lt;='Desc Stats'!$C$59),"Luxury","None"))</f>
        <v>Affordable</v>
      </c>
    </row>
    <row r="1192">
      <c r="A1192" s="56" t="s">
        <v>131</v>
      </c>
      <c r="B1192" s="54">
        <v>720000.0</v>
      </c>
      <c r="C1192" s="7">
        <v>4.0</v>
      </c>
      <c r="D1192" s="7">
        <v>2.0</v>
      </c>
      <c r="E1192" s="7">
        <v>1.0</v>
      </c>
      <c r="F1192" s="7" t="s">
        <v>24</v>
      </c>
      <c r="G1192" s="7" t="s">
        <v>172</v>
      </c>
      <c r="H1192" s="54">
        <v>2.0</v>
      </c>
      <c r="I1192" s="54">
        <v>1432.0</v>
      </c>
      <c r="J1192" s="55" t="s">
        <v>27</v>
      </c>
      <c r="K1192" t="str">
        <f>if(and(B1192&gt;='Desc Stats'!$C$56,B1192&lt;='Desc Stats'!$C$57),"Affordable",if(AND(B1192&gt;='Desc Stats'!$C$58,B1192&lt;='Desc Stats'!$C$59),"Luxury","None"))</f>
        <v>Affordable</v>
      </c>
    </row>
    <row r="1193">
      <c r="A1193" s="56" t="s">
        <v>23</v>
      </c>
      <c r="B1193" s="54">
        <v>720000.0</v>
      </c>
      <c r="C1193" s="7">
        <v>3.0</v>
      </c>
      <c r="D1193" s="7">
        <v>2.0</v>
      </c>
      <c r="E1193" s="7">
        <v>2.0</v>
      </c>
      <c r="F1193" s="7" t="s">
        <v>24</v>
      </c>
      <c r="G1193" s="7" t="s">
        <v>172</v>
      </c>
      <c r="H1193" s="54">
        <v>2.0</v>
      </c>
      <c r="I1193" s="54">
        <v>1208.0</v>
      </c>
      <c r="J1193" t="s">
        <v>27</v>
      </c>
      <c r="K1193" t="str">
        <f>if(and(B1193&gt;='Desc Stats'!$C$56,B1193&lt;='Desc Stats'!$C$57),"Affordable",if(AND(B1193&gt;='Desc Stats'!$C$58,B1193&lt;='Desc Stats'!$C$59),"Luxury","None"))</f>
        <v>Affordable</v>
      </c>
    </row>
    <row r="1194">
      <c r="A1194" s="56" t="s">
        <v>23</v>
      </c>
      <c r="B1194" s="54">
        <v>720000.0</v>
      </c>
      <c r="C1194" s="7">
        <v>1.0</v>
      </c>
      <c r="D1194" s="7">
        <v>1.0</v>
      </c>
      <c r="E1194" s="7">
        <v>2.0</v>
      </c>
      <c r="F1194" s="7" t="s">
        <v>36</v>
      </c>
      <c r="G1194" s="7" t="s">
        <v>172</v>
      </c>
      <c r="H1194" s="54">
        <v>2.0</v>
      </c>
      <c r="I1194" s="54">
        <v>708.0</v>
      </c>
      <c r="J1194" s="55" t="s">
        <v>25</v>
      </c>
      <c r="K1194" t="str">
        <f>if(and(B1194&gt;='Desc Stats'!$C$56,B1194&lt;='Desc Stats'!$C$57),"Affordable",if(AND(B1194&gt;='Desc Stats'!$C$58,B1194&lt;='Desc Stats'!$C$59),"Luxury","None"))</f>
        <v>Affordable</v>
      </c>
    </row>
    <row r="1195">
      <c r="A1195" s="56" t="s">
        <v>152</v>
      </c>
      <c r="B1195" s="54">
        <v>720000.0</v>
      </c>
      <c r="C1195" s="7">
        <v>3.0</v>
      </c>
      <c r="D1195" s="7">
        <v>2.0</v>
      </c>
      <c r="E1195" s="7">
        <v>2.0</v>
      </c>
      <c r="F1195" s="7" t="s">
        <v>24</v>
      </c>
      <c r="G1195" s="7" t="s">
        <v>172</v>
      </c>
      <c r="H1195" s="54">
        <v>2.0</v>
      </c>
      <c r="I1195" s="54">
        <v>1019.0</v>
      </c>
      <c r="J1195" s="55" t="s">
        <v>25</v>
      </c>
      <c r="K1195" t="str">
        <f>if(and(B1195&gt;='Desc Stats'!$C$56,B1195&lt;='Desc Stats'!$C$57),"Affordable",if(AND(B1195&gt;='Desc Stats'!$C$58,B1195&lt;='Desc Stats'!$C$59),"Luxury","None"))</f>
        <v>Affordable</v>
      </c>
    </row>
    <row r="1196">
      <c r="A1196" s="56" t="s">
        <v>154</v>
      </c>
      <c r="B1196" s="54">
        <v>720000.0</v>
      </c>
      <c r="C1196" s="7">
        <v>4.0</v>
      </c>
      <c r="D1196" s="7">
        <v>3.0</v>
      </c>
      <c r="E1196" s="7">
        <v>6.0</v>
      </c>
      <c r="F1196" s="7" t="s">
        <v>24</v>
      </c>
      <c r="G1196" s="7" t="s">
        <v>172</v>
      </c>
      <c r="H1196" s="54">
        <v>2.0</v>
      </c>
      <c r="I1196" s="54">
        <v>1577.0</v>
      </c>
      <c r="J1196" s="55" t="s">
        <v>25</v>
      </c>
      <c r="K1196" t="str">
        <f>if(and(B1196&gt;='Desc Stats'!$C$56,B1196&lt;='Desc Stats'!$C$57),"Affordable",if(AND(B1196&gt;='Desc Stats'!$C$58,B1196&lt;='Desc Stats'!$C$59),"Luxury","None"))</f>
        <v>Affordable</v>
      </c>
    </row>
    <row r="1197">
      <c r="A1197" s="56" t="s">
        <v>155</v>
      </c>
      <c r="B1197" s="54">
        <v>720000.0</v>
      </c>
      <c r="C1197" s="7">
        <v>2.0</v>
      </c>
      <c r="D1197" s="7">
        <v>2.0</v>
      </c>
      <c r="E1197" s="7">
        <v>2.0</v>
      </c>
      <c r="F1197" s="7" t="s">
        <v>24</v>
      </c>
      <c r="G1197" s="7" t="s">
        <v>172</v>
      </c>
      <c r="H1197" s="54">
        <v>2.0</v>
      </c>
      <c r="I1197" s="54">
        <v>1044.0</v>
      </c>
      <c r="J1197" s="55" t="s">
        <v>27</v>
      </c>
      <c r="K1197" t="str">
        <f>if(and(B1197&gt;='Desc Stats'!$C$56,B1197&lt;='Desc Stats'!$C$57),"Affordable",if(AND(B1197&gt;='Desc Stats'!$C$58,B1197&lt;='Desc Stats'!$C$59),"Luxury","None"))</f>
        <v>Affordable</v>
      </c>
    </row>
    <row r="1198">
      <c r="A1198" s="56" t="s">
        <v>164</v>
      </c>
      <c r="B1198" s="54">
        <v>720000.0</v>
      </c>
      <c r="C1198" s="7">
        <v>4.0</v>
      </c>
      <c r="D1198" s="7">
        <v>3.0</v>
      </c>
      <c r="E1198" s="7">
        <v>2.0</v>
      </c>
      <c r="F1198" s="7" t="s">
        <v>24</v>
      </c>
      <c r="G1198" s="7" t="s">
        <v>172</v>
      </c>
      <c r="H1198" s="54">
        <v>2.0</v>
      </c>
      <c r="I1198" s="54">
        <v>1647.0</v>
      </c>
      <c r="J1198" s="55" t="s">
        <v>25</v>
      </c>
      <c r="K1198" t="str">
        <f>if(and(B1198&gt;='Desc Stats'!$C$56,B1198&lt;='Desc Stats'!$C$57),"Affordable",if(AND(B1198&gt;='Desc Stats'!$C$58,B1198&lt;='Desc Stats'!$C$59),"Luxury","None"))</f>
        <v>Affordable</v>
      </c>
    </row>
    <row r="1199">
      <c r="A1199" s="56" t="s">
        <v>126</v>
      </c>
      <c r="B1199" s="54">
        <v>725000.0</v>
      </c>
      <c r="C1199" s="7">
        <v>2.0</v>
      </c>
      <c r="D1199" s="7">
        <v>2.0</v>
      </c>
      <c r="E1199" s="7">
        <v>1.0</v>
      </c>
      <c r="F1199" s="7" t="s">
        <v>36</v>
      </c>
      <c r="G1199" s="7" t="s">
        <v>172</v>
      </c>
      <c r="H1199" s="54">
        <v>2.0</v>
      </c>
      <c r="I1199" s="54">
        <v>869.0</v>
      </c>
      <c r="J1199" s="55" t="s">
        <v>184</v>
      </c>
      <c r="K1199" t="str">
        <f>if(and(B1199&gt;='Desc Stats'!$C$56,B1199&lt;='Desc Stats'!$C$57),"Affordable",if(AND(B1199&gt;='Desc Stats'!$C$58,B1199&lt;='Desc Stats'!$C$59),"Luxury","None"))</f>
        <v>Affordable</v>
      </c>
    </row>
    <row r="1200">
      <c r="A1200" s="56" t="s">
        <v>133</v>
      </c>
      <c r="B1200" s="54">
        <v>725000.0</v>
      </c>
      <c r="C1200" s="7">
        <v>2.0</v>
      </c>
      <c r="D1200" s="7">
        <v>2.0</v>
      </c>
      <c r="E1200" s="7">
        <v>2.0</v>
      </c>
      <c r="F1200" s="7" t="s">
        <v>24</v>
      </c>
      <c r="G1200" s="7" t="s">
        <v>172</v>
      </c>
      <c r="H1200" s="54">
        <v>2.0</v>
      </c>
      <c r="I1200" s="54">
        <v>704.0</v>
      </c>
      <c r="J1200" s="55" t="s">
        <v>25</v>
      </c>
      <c r="K1200" t="str">
        <f>if(and(B1200&gt;='Desc Stats'!$C$56,B1200&lt;='Desc Stats'!$C$57),"Affordable",if(AND(B1200&gt;='Desc Stats'!$C$58,B1200&lt;='Desc Stats'!$C$59),"Luxury","None"))</f>
        <v>Affordable</v>
      </c>
    </row>
    <row r="1201">
      <c r="A1201" s="56" t="s">
        <v>161</v>
      </c>
      <c r="B1201" s="54">
        <v>725000.0</v>
      </c>
      <c r="C1201" s="7">
        <v>4.0</v>
      </c>
      <c r="D1201" s="7">
        <v>4.0</v>
      </c>
      <c r="E1201" s="7">
        <v>4.0</v>
      </c>
      <c r="F1201" s="7" t="s">
        <v>36</v>
      </c>
      <c r="G1201" s="7" t="s">
        <v>172</v>
      </c>
      <c r="H1201" s="54">
        <v>2.0</v>
      </c>
      <c r="I1201" s="54">
        <v>1705.0</v>
      </c>
      <c r="J1201" s="55" t="s">
        <v>175</v>
      </c>
      <c r="K1201" t="str">
        <f>if(and(B1201&gt;='Desc Stats'!$C$56,B1201&lt;='Desc Stats'!$C$57),"Affordable",if(AND(B1201&gt;='Desc Stats'!$C$58,B1201&lt;='Desc Stats'!$C$59),"Luxury","None"))</f>
        <v>Affordable</v>
      </c>
    </row>
    <row r="1202">
      <c r="A1202" s="56" t="s">
        <v>125</v>
      </c>
      <c r="B1202" s="54">
        <v>728000.0</v>
      </c>
      <c r="C1202" s="7">
        <v>4.0</v>
      </c>
      <c r="D1202" s="7">
        <v>3.0</v>
      </c>
      <c r="E1202" s="7">
        <v>1.0</v>
      </c>
      <c r="F1202" s="7" t="s">
        <v>181</v>
      </c>
      <c r="G1202" s="7" t="s">
        <v>179</v>
      </c>
      <c r="H1202" s="54">
        <v>1.0</v>
      </c>
      <c r="I1202" s="54">
        <v>1300.0</v>
      </c>
      <c r="J1202" s="55" t="s">
        <v>27</v>
      </c>
      <c r="K1202" t="str">
        <f>if(and(B1202&gt;='Desc Stats'!$C$56,B1202&lt;='Desc Stats'!$C$57),"Affordable",if(AND(B1202&gt;='Desc Stats'!$C$58,B1202&lt;='Desc Stats'!$C$59),"Luxury","None"))</f>
        <v>Affordable</v>
      </c>
    </row>
    <row r="1203">
      <c r="A1203" s="56" t="s">
        <v>127</v>
      </c>
      <c r="B1203" s="54">
        <v>728000.0</v>
      </c>
      <c r="C1203" s="7">
        <v>3.0</v>
      </c>
      <c r="D1203" s="7">
        <v>2.0</v>
      </c>
      <c r="E1203" s="7">
        <v>2.0</v>
      </c>
      <c r="F1203" s="7" t="s">
        <v>24</v>
      </c>
      <c r="G1203" s="7" t="s">
        <v>172</v>
      </c>
      <c r="H1203" s="54">
        <v>2.0</v>
      </c>
      <c r="I1203" s="54">
        <v>1280.0</v>
      </c>
      <c r="J1203" s="55" t="s">
        <v>27</v>
      </c>
      <c r="K1203" t="str">
        <f>if(and(B1203&gt;='Desc Stats'!$C$56,B1203&lt;='Desc Stats'!$C$57),"Affordable",if(AND(B1203&gt;='Desc Stats'!$C$58,B1203&lt;='Desc Stats'!$C$59),"Luxury","None"))</f>
        <v>Affordable</v>
      </c>
    </row>
    <row r="1204">
      <c r="A1204" s="56" t="s">
        <v>127</v>
      </c>
      <c r="B1204" s="54">
        <v>728000.0</v>
      </c>
      <c r="C1204" s="7">
        <v>1.0</v>
      </c>
      <c r="D1204" s="7">
        <v>1.0</v>
      </c>
      <c r="E1204" s="7">
        <v>2.0</v>
      </c>
      <c r="F1204" s="7" t="s">
        <v>36</v>
      </c>
      <c r="G1204" s="7" t="s">
        <v>172</v>
      </c>
      <c r="H1204" s="54">
        <v>2.0</v>
      </c>
      <c r="I1204" s="54">
        <v>672.0</v>
      </c>
      <c r="J1204" s="55" t="s">
        <v>25</v>
      </c>
      <c r="K1204" t="str">
        <f>if(and(B1204&gt;='Desc Stats'!$C$56,B1204&lt;='Desc Stats'!$C$57),"Affordable",if(AND(B1204&gt;='Desc Stats'!$C$58,B1204&lt;='Desc Stats'!$C$59),"Luxury","None"))</f>
        <v>Affordable</v>
      </c>
    </row>
    <row r="1205">
      <c r="A1205" s="56" t="s">
        <v>154</v>
      </c>
      <c r="B1205" s="54">
        <v>728000.0</v>
      </c>
      <c r="C1205" s="7">
        <v>4.0</v>
      </c>
      <c r="D1205" s="7">
        <v>3.0</v>
      </c>
      <c r="E1205" s="7">
        <v>6.0</v>
      </c>
      <c r="F1205" s="7" t="s">
        <v>24</v>
      </c>
      <c r="G1205" s="7" t="s">
        <v>172</v>
      </c>
      <c r="H1205" s="54">
        <v>2.0</v>
      </c>
      <c r="I1205" s="54">
        <v>1295.0</v>
      </c>
      <c r="J1205" t="s">
        <v>27</v>
      </c>
      <c r="K1205" t="str">
        <f>if(and(B1205&gt;='Desc Stats'!$C$56,B1205&lt;='Desc Stats'!$C$57),"Affordable",if(AND(B1205&gt;='Desc Stats'!$C$58,B1205&lt;='Desc Stats'!$C$59),"Luxury","None"))</f>
        <v>Affordable</v>
      </c>
    </row>
    <row r="1206">
      <c r="A1206" s="56" t="s">
        <v>122</v>
      </c>
      <c r="B1206" s="54">
        <v>730000.0</v>
      </c>
      <c r="C1206" s="7">
        <v>4.0</v>
      </c>
      <c r="D1206" s="7">
        <v>2.0</v>
      </c>
      <c r="E1206" s="7">
        <v>1.0</v>
      </c>
      <c r="F1206" s="7" t="s">
        <v>181</v>
      </c>
      <c r="G1206" s="7" t="s">
        <v>179</v>
      </c>
      <c r="H1206" s="54">
        <v>1.0</v>
      </c>
      <c r="I1206" s="54">
        <v>1400.0</v>
      </c>
      <c r="J1206" s="55" t="s">
        <v>27</v>
      </c>
      <c r="K1206" t="str">
        <f>if(and(B1206&gt;='Desc Stats'!$C$56,B1206&lt;='Desc Stats'!$C$57),"Affordable",if(AND(B1206&gt;='Desc Stats'!$C$58,B1206&lt;='Desc Stats'!$C$59),"Luxury","None"))</f>
        <v>Affordable</v>
      </c>
    </row>
    <row r="1207">
      <c r="A1207" s="56" t="s">
        <v>124</v>
      </c>
      <c r="B1207" s="54">
        <v>730000.0</v>
      </c>
      <c r="C1207" s="7">
        <v>1.0</v>
      </c>
      <c r="D1207" s="7">
        <v>1.0</v>
      </c>
      <c r="E1207" s="7">
        <v>2.0</v>
      </c>
      <c r="F1207" s="7" t="s">
        <v>36</v>
      </c>
      <c r="G1207" s="7" t="s">
        <v>172</v>
      </c>
      <c r="H1207" s="54">
        <v>2.0</v>
      </c>
      <c r="I1207" s="54">
        <v>783.0</v>
      </c>
      <c r="J1207" s="55" t="s">
        <v>175</v>
      </c>
      <c r="K1207" t="str">
        <f>if(and(B1207&gt;='Desc Stats'!$C$56,B1207&lt;='Desc Stats'!$C$57),"Affordable",if(AND(B1207&gt;='Desc Stats'!$C$58,B1207&lt;='Desc Stats'!$C$59),"Luxury","None"))</f>
        <v>Affordable</v>
      </c>
    </row>
    <row r="1208">
      <c r="A1208" s="56" t="s">
        <v>124</v>
      </c>
      <c r="B1208" s="54">
        <v>730000.0</v>
      </c>
      <c r="C1208" s="7">
        <v>2.0</v>
      </c>
      <c r="D1208" s="7">
        <v>1.0</v>
      </c>
      <c r="E1208" s="7">
        <v>1.0</v>
      </c>
      <c r="F1208" s="7" t="s">
        <v>24</v>
      </c>
      <c r="G1208" s="7" t="s">
        <v>172</v>
      </c>
      <c r="H1208" s="54">
        <v>2.0</v>
      </c>
      <c r="I1208" s="54">
        <v>710.0</v>
      </c>
      <c r="J1208" s="55" t="s">
        <v>25</v>
      </c>
      <c r="K1208" t="str">
        <f>if(and(B1208&gt;='Desc Stats'!$C$56,B1208&lt;='Desc Stats'!$C$57),"Affordable",if(AND(B1208&gt;='Desc Stats'!$C$58,B1208&lt;='Desc Stats'!$C$59),"Luxury","None"))</f>
        <v>Affordable</v>
      </c>
    </row>
    <row r="1209">
      <c r="A1209" s="56" t="s">
        <v>128</v>
      </c>
      <c r="B1209" s="54">
        <v>730000.0</v>
      </c>
      <c r="C1209" s="7">
        <v>3.0</v>
      </c>
      <c r="D1209" s="7">
        <v>2.0</v>
      </c>
      <c r="E1209" s="7">
        <v>2.0</v>
      </c>
      <c r="F1209" s="7" t="s">
        <v>36</v>
      </c>
      <c r="G1209" s="7" t="s">
        <v>172</v>
      </c>
      <c r="H1209" s="54">
        <v>2.0</v>
      </c>
      <c r="I1209" s="54">
        <v>1227.0</v>
      </c>
      <c r="J1209" s="55" t="s">
        <v>25</v>
      </c>
      <c r="K1209" t="str">
        <f>if(and(B1209&gt;='Desc Stats'!$C$56,B1209&lt;='Desc Stats'!$C$57),"Affordable",if(AND(B1209&gt;='Desc Stats'!$C$58,B1209&lt;='Desc Stats'!$C$59),"Luxury","None"))</f>
        <v>Affordable</v>
      </c>
    </row>
    <row r="1210">
      <c r="A1210" s="56" t="s">
        <v>127</v>
      </c>
      <c r="B1210" s="54">
        <v>730000.0</v>
      </c>
      <c r="C1210" s="7">
        <v>4.0</v>
      </c>
      <c r="D1210" s="7">
        <v>2.0</v>
      </c>
      <c r="E1210" s="7">
        <v>2.0</v>
      </c>
      <c r="F1210" s="7" t="s">
        <v>24</v>
      </c>
      <c r="G1210" s="7" t="s">
        <v>172</v>
      </c>
      <c r="H1210" s="54">
        <v>2.0</v>
      </c>
      <c r="I1210" s="54">
        <v>1356.0</v>
      </c>
      <c r="J1210" s="55" t="s">
        <v>27</v>
      </c>
      <c r="K1210" t="str">
        <f>if(and(B1210&gt;='Desc Stats'!$C$56,B1210&lt;='Desc Stats'!$C$57),"Affordable",if(AND(B1210&gt;='Desc Stats'!$C$58,B1210&lt;='Desc Stats'!$C$59),"Luxury","None"))</f>
        <v>Affordable</v>
      </c>
    </row>
    <row r="1211">
      <c r="A1211" s="56" t="s">
        <v>127</v>
      </c>
      <c r="B1211" s="54">
        <v>730000.0</v>
      </c>
      <c r="C1211" s="7">
        <v>4.0</v>
      </c>
      <c r="D1211" s="7">
        <v>3.0</v>
      </c>
      <c r="E1211" s="7">
        <v>1.0</v>
      </c>
      <c r="F1211" s="7" t="s">
        <v>24</v>
      </c>
      <c r="G1211" s="7" t="s">
        <v>172</v>
      </c>
      <c r="H1211" s="54">
        <v>2.0</v>
      </c>
      <c r="I1211" s="54">
        <v>1356.0</v>
      </c>
      <c r="J1211" t="s">
        <v>27</v>
      </c>
      <c r="K1211" t="str">
        <f>if(and(B1211&gt;='Desc Stats'!$C$56,B1211&lt;='Desc Stats'!$C$57),"Affordable",if(AND(B1211&gt;='Desc Stats'!$C$58,B1211&lt;='Desc Stats'!$C$59),"Luxury","None"))</f>
        <v>Affordable</v>
      </c>
    </row>
    <row r="1212">
      <c r="A1212" s="56" t="s">
        <v>133</v>
      </c>
      <c r="B1212" s="54">
        <v>730000.0</v>
      </c>
      <c r="C1212" s="7">
        <v>4.0</v>
      </c>
      <c r="D1212" s="7">
        <v>2.0</v>
      </c>
      <c r="E1212" s="7">
        <v>4.0</v>
      </c>
      <c r="F1212" s="7" t="s">
        <v>36</v>
      </c>
      <c r="G1212" s="7" t="s">
        <v>172</v>
      </c>
      <c r="H1212" s="54">
        <v>2.0</v>
      </c>
      <c r="I1212" s="54">
        <v>1094.0</v>
      </c>
      <c r="J1212" s="55" t="s">
        <v>27</v>
      </c>
      <c r="K1212" t="str">
        <f>if(and(B1212&gt;='Desc Stats'!$C$56,B1212&lt;='Desc Stats'!$C$57),"Affordable",if(AND(B1212&gt;='Desc Stats'!$C$58,B1212&lt;='Desc Stats'!$C$59),"Luxury","None"))</f>
        <v>Affordable</v>
      </c>
    </row>
    <row r="1213">
      <c r="A1213" s="56" t="s">
        <v>133</v>
      </c>
      <c r="B1213" s="54">
        <v>730000.0</v>
      </c>
      <c r="C1213" s="7">
        <v>4.0</v>
      </c>
      <c r="D1213" s="7">
        <v>2.0</v>
      </c>
      <c r="E1213" s="7">
        <v>2.0</v>
      </c>
      <c r="F1213" s="7" t="s">
        <v>24</v>
      </c>
      <c r="G1213" s="7" t="s">
        <v>172</v>
      </c>
      <c r="H1213" s="54">
        <v>2.0</v>
      </c>
      <c r="I1213" s="54">
        <v>1092.0</v>
      </c>
      <c r="J1213" s="55" t="s">
        <v>27</v>
      </c>
      <c r="K1213" t="str">
        <f>if(and(B1213&gt;='Desc Stats'!$C$56,B1213&lt;='Desc Stats'!$C$57),"Affordable",if(AND(B1213&gt;='Desc Stats'!$C$58,B1213&lt;='Desc Stats'!$C$59),"Luxury","None"))</f>
        <v>Affordable</v>
      </c>
    </row>
    <row r="1214">
      <c r="A1214" s="56" t="s">
        <v>131</v>
      </c>
      <c r="B1214" s="54">
        <v>730000.0</v>
      </c>
      <c r="C1214" s="7">
        <v>4.0</v>
      </c>
      <c r="D1214" s="7">
        <v>3.0</v>
      </c>
      <c r="E1214" s="7">
        <v>2.0</v>
      </c>
      <c r="F1214" s="7" t="s">
        <v>181</v>
      </c>
      <c r="G1214" s="7" t="s">
        <v>179</v>
      </c>
      <c r="H1214" s="54">
        <v>1.0</v>
      </c>
      <c r="I1214" s="54">
        <v>1600.0</v>
      </c>
      <c r="J1214" s="55" t="s">
        <v>27</v>
      </c>
      <c r="K1214" t="str">
        <f>if(and(B1214&gt;='Desc Stats'!$C$56,B1214&lt;='Desc Stats'!$C$57),"Affordable",if(AND(B1214&gt;='Desc Stats'!$C$58,B1214&lt;='Desc Stats'!$C$59),"Luxury","None"))</f>
        <v>Affordable</v>
      </c>
    </row>
    <row r="1215">
      <c r="A1215" s="56" t="s">
        <v>145</v>
      </c>
      <c r="B1215" s="54">
        <v>730000.0</v>
      </c>
      <c r="C1215" s="7">
        <v>1.0</v>
      </c>
      <c r="D1215" s="7">
        <v>1.0</v>
      </c>
      <c r="E1215" s="7">
        <v>6.0</v>
      </c>
      <c r="F1215" s="7" t="s">
        <v>36</v>
      </c>
      <c r="G1215" s="7" t="s">
        <v>172</v>
      </c>
      <c r="H1215" s="54">
        <v>2.0</v>
      </c>
      <c r="I1215" s="54">
        <v>744.0</v>
      </c>
      <c r="J1215" s="55" t="s">
        <v>25</v>
      </c>
      <c r="K1215" t="str">
        <f>if(and(B1215&gt;='Desc Stats'!$C$56,B1215&lt;='Desc Stats'!$C$57),"Affordable",if(AND(B1215&gt;='Desc Stats'!$C$58,B1215&lt;='Desc Stats'!$C$59),"Luxury","None"))</f>
        <v>Affordable</v>
      </c>
    </row>
    <row r="1216">
      <c r="A1216" s="56" t="s">
        <v>145</v>
      </c>
      <c r="B1216" s="54">
        <v>730000.0</v>
      </c>
      <c r="C1216" s="7">
        <v>1.0</v>
      </c>
      <c r="D1216" s="7">
        <v>1.0</v>
      </c>
      <c r="E1216" s="7">
        <v>4.0</v>
      </c>
      <c r="F1216" s="7" t="s">
        <v>36</v>
      </c>
      <c r="G1216" s="7" t="s">
        <v>172</v>
      </c>
      <c r="H1216" s="54">
        <v>2.0</v>
      </c>
      <c r="I1216" s="54">
        <v>780.0</v>
      </c>
      <c r="J1216" t="s">
        <v>27</v>
      </c>
      <c r="K1216" t="str">
        <f>if(and(B1216&gt;='Desc Stats'!$C$56,B1216&lt;='Desc Stats'!$C$57),"Affordable",if(AND(B1216&gt;='Desc Stats'!$C$58,B1216&lt;='Desc Stats'!$C$59),"Luxury","None"))</f>
        <v>Affordable</v>
      </c>
    </row>
    <row r="1217">
      <c r="A1217" s="56" t="s">
        <v>145</v>
      </c>
      <c r="B1217" s="54">
        <v>730000.0</v>
      </c>
      <c r="C1217" s="7">
        <v>1.0</v>
      </c>
      <c r="D1217" s="7">
        <v>1.0</v>
      </c>
      <c r="E1217" s="7">
        <v>2.0</v>
      </c>
      <c r="F1217" s="7" t="s">
        <v>36</v>
      </c>
      <c r="G1217" s="7" t="s">
        <v>179</v>
      </c>
      <c r="H1217" s="54">
        <v>1.0</v>
      </c>
      <c r="I1217" s="54">
        <v>744.0</v>
      </c>
      <c r="J1217" s="55" t="s">
        <v>25</v>
      </c>
      <c r="K1217" t="str">
        <f>if(and(B1217&gt;='Desc Stats'!$C$56,B1217&lt;='Desc Stats'!$C$57),"Affordable",if(AND(B1217&gt;='Desc Stats'!$C$58,B1217&lt;='Desc Stats'!$C$59),"Luxury","None"))</f>
        <v>Affordable</v>
      </c>
    </row>
    <row r="1218">
      <c r="A1218" s="56" t="s">
        <v>145</v>
      </c>
      <c r="B1218" s="54">
        <v>730000.0</v>
      </c>
      <c r="C1218" s="7">
        <v>1.0</v>
      </c>
      <c r="D1218" s="7">
        <v>1.0</v>
      </c>
      <c r="E1218" s="7">
        <v>1.0</v>
      </c>
      <c r="F1218" s="7" t="s">
        <v>36</v>
      </c>
      <c r="G1218" s="7" t="s">
        <v>172</v>
      </c>
      <c r="H1218" s="54">
        <v>2.0</v>
      </c>
      <c r="I1218" s="54">
        <v>744.0</v>
      </c>
      <c r="J1218" s="55" t="s">
        <v>27</v>
      </c>
      <c r="K1218" t="str">
        <f>if(and(B1218&gt;='Desc Stats'!$C$56,B1218&lt;='Desc Stats'!$C$57),"Affordable",if(AND(B1218&gt;='Desc Stats'!$C$58,B1218&lt;='Desc Stats'!$C$59),"Luxury","None"))</f>
        <v>Affordable</v>
      </c>
    </row>
    <row r="1219">
      <c r="A1219" s="56" t="s">
        <v>151</v>
      </c>
      <c r="B1219" s="54">
        <v>730000.0</v>
      </c>
      <c r="C1219" s="7">
        <v>3.0</v>
      </c>
      <c r="D1219" s="7">
        <v>2.0</v>
      </c>
      <c r="E1219" s="7">
        <v>2.0</v>
      </c>
      <c r="F1219" s="7" t="s">
        <v>183</v>
      </c>
      <c r="G1219" s="7" t="s">
        <v>179</v>
      </c>
      <c r="H1219" s="54">
        <v>1.0</v>
      </c>
      <c r="I1219" s="54">
        <v>2730.0</v>
      </c>
      <c r="J1219" s="55" t="s">
        <v>27</v>
      </c>
      <c r="K1219" t="str">
        <f>if(and(B1219&gt;='Desc Stats'!$C$56,B1219&lt;='Desc Stats'!$C$57),"Affordable",if(AND(B1219&gt;='Desc Stats'!$C$58,B1219&lt;='Desc Stats'!$C$59),"Luxury","None"))</f>
        <v>Affordable</v>
      </c>
    </row>
    <row r="1220">
      <c r="A1220" s="56" t="s">
        <v>129</v>
      </c>
      <c r="B1220" s="54">
        <v>730000.0</v>
      </c>
      <c r="C1220" s="7">
        <v>3.0</v>
      </c>
      <c r="D1220" s="7">
        <v>3.0</v>
      </c>
      <c r="E1220" s="7">
        <v>3.0</v>
      </c>
      <c r="F1220" s="7" t="s">
        <v>24</v>
      </c>
      <c r="G1220" s="7" t="s">
        <v>172</v>
      </c>
      <c r="H1220" s="54">
        <v>2.0</v>
      </c>
      <c r="I1220" s="54">
        <v>1147.0</v>
      </c>
      <c r="J1220" s="55" t="s">
        <v>175</v>
      </c>
      <c r="K1220" t="str">
        <f>if(and(B1220&gt;='Desc Stats'!$C$56,B1220&lt;='Desc Stats'!$C$57),"Affordable",if(AND(B1220&gt;='Desc Stats'!$C$58,B1220&lt;='Desc Stats'!$C$59),"Luxury","None"))</f>
        <v>Affordable</v>
      </c>
    </row>
    <row r="1221">
      <c r="A1221" s="56" t="s">
        <v>129</v>
      </c>
      <c r="B1221" s="54">
        <v>730000.0</v>
      </c>
      <c r="C1221" s="7">
        <v>3.0</v>
      </c>
      <c r="D1221" s="7">
        <v>3.0</v>
      </c>
      <c r="E1221" s="7">
        <v>2.0</v>
      </c>
      <c r="F1221" s="7" t="s">
        <v>24</v>
      </c>
      <c r="G1221" s="7" t="s">
        <v>172</v>
      </c>
      <c r="H1221" s="54">
        <v>2.0</v>
      </c>
      <c r="I1221" s="54">
        <v>1147.0</v>
      </c>
      <c r="J1221" s="55" t="s">
        <v>175</v>
      </c>
      <c r="K1221" t="str">
        <f>if(and(B1221&gt;='Desc Stats'!$C$56,B1221&lt;='Desc Stats'!$C$57),"Affordable",if(AND(B1221&gt;='Desc Stats'!$C$58,B1221&lt;='Desc Stats'!$C$59),"Luxury","None"))</f>
        <v>Affordable</v>
      </c>
    </row>
    <row r="1222">
      <c r="A1222" s="56" t="s">
        <v>160</v>
      </c>
      <c r="B1222" s="54">
        <v>730000.0</v>
      </c>
      <c r="C1222" s="7">
        <v>3.0</v>
      </c>
      <c r="D1222" s="7">
        <v>2.0</v>
      </c>
      <c r="E1222" s="7">
        <v>2.0</v>
      </c>
      <c r="F1222" s="7" t="s">
        <v>24</v>
      </c>
      <c r="G1222" s="7" t="s">
        <v>172</v>
      </c>
      <c r="H1222" s="54">
        <v>2.0</v>
      </c>
      <c r="I1222" s="54">
        <v>1250.0</v>
      </c>
      <c r="J1222" t="s">
        <v>27</v>
      </c>
      <c r="K1222" t="str">
        <f>if(and(B1222&gt;='Desc Stats'!$C$56,B1222&lt;='Desc Stats'!$C$57),"Affordable",if(AND(B1222&gt;='Desc Stats'!$C$58,B1222&lt;='Desc Stats'!$C$59),"Luxury","None"))</f>
        <v>Affordable</v>
      </c>
    </row>
    <row r="1223">
      <c r="A1223" s="56" t="s">
        <v>124</v>
      </c>
      <c r="B1223" s="54">
        <v>735000.0</v>
      </c>
      <c r="C1223" s="7">
        <v>3.0</v>
      </c>
      <c r="D1223" s="7">
        <v>2.0</v>
      </c>
      <c r="E1223" s="7">
        <v>4.0</v>
      </c>
      <c r="F1223" s="7" t="s">
        <v>24</v>
      </c>
      <c r="G1223" s="7" t="s">
        <v>172</v>
      </c>
      <c r="H1223" s="54">
        <v>2.0</v>
      </c>
      <c r="I1223" s="54">
        <v>966.0</v>
      </c>
      <c r="J1223" s="55" t="s">
        <v>27</v>
      </c>
      <c r="K1223" t="str">
        <f>if(and(B1223&gt;='Desc Stats'!$C$56,B1223&lt;='Desc Stats'!$C$57),"Affordable",if(AND(B1223&gt;='Desc Stats'!$C$58,B1223&lt;='Desc Stats'!$C$59),"Luxury","None"))</f>
        <v>Affordable</v>
      </c>
    </row>
    <row r="1224">
      <c r="A1224" s="56" t="s">
        <v>152</v>
      </c>
      <c r="B1224" s="54">
        <v>735000.0</v>
      </c>
      <c r="C1224" s="7">
        <v>3.0</v>
      </c>
      <c r="D1224" s="7">
        <v>2.0</v>
      </c>
      <c r="E1224" s="7">
        <v>2.0</v>
      </c>
      <c r="F1224" s="7" t="s">
        <v>24</v>
      </c>
      <c r="G1224" s="7" t="s">
        <v>172</v>
      </c>
      <c r="H1224" s="54">
        <v>2.0</v>
      </c>
      <c r="I1224" s="54">
        <v>1019.0</v>
      </c>
      <c r="J1224" s="55" t="s">
        <v>27</v>
      </c>
      <c r="K1224" t="str">
        <f>if(and(B1224&gt;='Desc Stats'!$C$56,B1224&lt;='Desc Stats'!$C$57),"Affordable",if(AND(B1224&gt;='Desc Stats'!$C$58,B1224&lt;='Desc Stats'!$C$59),"Luxury","None"))</f>
        <v>Affordable</v>
      </c>
    </row>
    <row r="1225">
      <c r="A1225" s="56" t="s">
        <v>128</v>
      </c>
      <c r="B1225" s="54">
        <v>737000.0</v>
      </c>
      <c r="C1225" s="7">
        <v>3.0</v>
      </c>
      <c r="D1225" s="7">
        <v>2.0</v>
      </c>
      <c r="E1225" s="7">
        <v>2.0</v>
      </c>
      <c r="F1225" s="7" t="s">
        <v>36</v>
      </c>
      <c r="G1225" s="7" t="s">
        <v>172</v>
      </c>
      <c r="H1225" s="54">
        <v>2.0</v>
      </c>
      <c r="I1225" s="54">
        <v>1109.0</v>
      </c>
      <c r="J1225" s="55" t="s">
        <v>175</v>
      </c>
      <c r="K1225" t="str">
        <f>if(and(B1225&gt;='Desc Stats'!$C$56,B1225&lt;='Desc Stats'!$C$57),"Affordable",if(AND(B1225&gt;='Desc Stats'!$C$58,B1225&lt;='Desc Stats'!$C$59),"Luxury","None"))</f>
        <v>Affordable</v>
      </c>
    </row>
    <row r="1226">
      <c r="A1226" s="56" t="s">
        <v>128</v>
      </c>
      <c r="B1226" s="54">
        <v>738000.0</v>
      </c>
      <c r="C1226" s="7">
        <v>3.0</v>
      </c>
      <c r="D1226" s="7">
        <v>2.0</v>
      </c>
      <c r="E1226" s="7">
        <v>1.0</v>
      </c>
      <c r="F1226" s="7" t="s">
        <v>36</v>
      </c>
      <c r="G1226" s="7" t="s">
        <v>179</v>
      </c>
      <c r="H1226" s="54">
        <v>1.0</v>
      </c>
      <c r="I1226" s="54">
        <v>1109.0</v>
      </c>
      <c r="J1226" s="55" t="s">
        <v>25</v>
      </c>
      <c r="K1226" t="str">
        <f>if(and(B1226&gt;='Desc Stats'!$C$56,B1226&lt;='Desc Stats'!$C$57),"Affordable",if(AND(B1226&gt;='Desc Stats'!$C$58,B1226&lt;='Desc Stats'!$C$59),"Luxury","None"))</f>
        <v>Affordable</v>
      </c>
    </row>
    <row r="1227">
      <c r="A1227" s="56" t="s">
        <v>26</v>
      </c>
      <c r="B1227" s="54">
        <v>738000.0</v>
      </c>
      <c r="C1227" s="7">
        <v>4.0</v>
      </c>
      <c r="D1227" s="7">
        <v>3.0</v>
      </c>
      <c r="E1227" s="7">
        <v>4.0</v>
      </c>
      <c r="F1227" s="7" t="s">
        <v>24</v>
      </c>
      <c r="G1227" s="7" t="s">
        <v>172</v>
      </c>
      <c r="H1227" s="54">
        <v>2.0</v>
      </c>
      <c r="I1227" s="54">
        <v>1457.0</v>
      </c>
      <c r="J1227" s="55" t="s">
        <v>25</v>
      </c>
      <c r="K1227" t="str">
        <f>if(and(B1227&gt;='Desc Stats'!$C$56,B1227&lt;='Desc Stats'!$C$57),"Affordable",if(AND(B1227&gt;='Desc Stats'!$C$58,B1227&lt;='Desc Stats'!$C$59),"Luxury","None"))</f>
        <v>Affordable</v>
      </c>
    </row>
    <row r="1228">
      <c r="A1228" s="56" t="s">
        <v>133</v>
      </c>
      <c r="B1228" s="54">
        <v>738000.0</v>
      </c>
      <c r="C1228" s="7">
        <v>4.0</v>
      </c>
      <c r="D1228" s="7">
        <v>2.0</v>
      </c>
      <c r="E1228" s="7">
        <v>5.0</v>
      </c>
      <c r="F1228" s="7" t="s">
        <v>24</v>
      </c>
      <c r="G1228" s="7" t="s">
        <v>172</v>
      </c>
      <c r="H1228" s="54">
        <v>2.0</v>
      </c>
      <c r="I1228" s="54">
        <v>1092.0</v>
      </c>
      <c r="J1228" s="55" t="s">
        <v>27</v>
      </c>
      <c r="K1228" t="str">
        <f>if(and(B1228&gt;='Desc Stats'!$C$56,B1228&lt;='Desc Stats'!$C$57),"Affordable",if(AND(B1228&gt;='Desc Stats'!$C$58,B1228&lt;='Desc Stats'!$C$59),"Luxury","None"))</f>
        <v>Affordable</v>
      </c>
    </row>
    <row r="1229">
      <c r="A1229" s="56" t="s">
        <v>133</v>
      </c>
      <c r="B1229" s="54">
        <v>738000.0</v>
      </c>
      <c r="C1229" s="7">
        <v>3.0</v>
      </c>
      <c r="D1229" s="7">
        <v>2.0</v>
      </c>
      <c r="E1229" s="7">
        <v>2.0</v>
      </c>
      <c r="F1229" s="7" t="s">
        <v>24</v>
      </c>
      <c r="G1229" s="7" t="s">
        <v>172</v>
      </c>
      <c r="H1229" s="54">
        <v>2.0</v>
      </c>
      <c r="I1229" s="54">
        <v>1392.0</v>
      </c>
      <c r="J1229" s="55" t="s">
        <v>175</v>
      </c>
      <c r="K1229" t="str">
        <f>if(and(B1229&gt;='Desc Stats'!$C$56,B1229&lt;='Desc Stats'!$C$57),"Affordable",if(AND(B1229&gt;='Desc Stats'!$C$58,B1229&lt;='Desc Stats'!$C$59),"Luxury","None"))</f>
        <v>Affordable</v>
      </c>
    </row>
    <row r="1230">
      <c r="A1230" s="56" t="s">
        <v>26</v>
      </c>
      <c r="B1230" s="54">
        <v>740000.0</v>
      </c>
      <c r="C1230" s="7">
        <v>2.0</v>
      </c>
      <c r="D1230" s="7">
        <v>2.0</v>
      </c>
      <c r="E1230" s="7">
        <v>4.0</v>
      </c>
      <c r="F1230" s="7" t="s">
        <v>36</v>
      </c>
      <c r="G1230" s="7" t="s">
        <v>172</v>
      </c>
      <c r="H1230" s="54">
        <v>2.0</v>
      </c>
      <c r="I1230" s="54">
        <v>920.0</v>
      </c>
      <c r="J1230" s="55" t="s">
        <v>25</v>
      </c>
      <c r="K1230" t="str">
        <f>if(and(B1230&gt;='Desc Stats'!$C$56,B1230&lt;='Desc Stats'!$C$57),"Affordable",if(AND(B1230&gt;='Desc Stats'!$C$58,B1230&lt;='Desc Stats'!$C$59),"Luxury","None"))</f>
        <v>Affordable</v>
      </c>
    </row>
    <row r="1231">
      <c r="A1231" s="56" t="s">
        <v>127</v>
      </c>
      <c r="B1231" s="54">
        <v>740000.0</v>
      </c>
      <c r="C1231" s="7">
        <v>3.0</v>
      </c>
      <c r="D1231" s="7">
        <v>3.0</v>
      </c>
      <c r="E1231" s="7">
        <v>3.0</v>
      </c>
      <c r="F1231" s="7" t="s">
        <v>24</v>
      </c>
      <c r="G1231" s="7" t="s">
        <v>172</v>
      </c>
      <c r="H1231" s="54">
        <v>2.0</v>
      </c>
      <c r="I1231" s="54">
        <v>1378.0</v>
      </c>
      <c r="J1231" s="55" t="s">
        <v>25</v>
      </c>
      <c r="K1231" t="str">
        <f>if(and(B1231&gt;='Desc Stats'!$C$56,B1231&lt;='Desc Stats'!$C$57),"Affordable",if(AND(B1231&gt;='Desc Stats'!$C$58,B1231&lt;='Desc Stats'!$C$59),"Luxury","None"))</f>
        <v>Affordable</v>
      </c>
    </row>
    <row r="1232">
      <c r="A1232" s="56" t="s">
        <v>127</v>
      </c>
      <c r="B1232" s="54">
        <v>740000.0</v>
      </c>
      <c r="C1232" s="7">
        <v>4.0</v>
      </c>
      <c r="D1232" s="7">
        <v>3.0</v>
      </c>
      <c r="E1232" s="7">
        <v>2.0</v>
      </c>
      <c r="F1232" s="7" t="s">
        <v>24</v>
      </c>
      <c r="G1232" s="7" t="s">
        <v>179</v>
      </c>
      <c r="H1232" s="54">
        <v>1.0</v>
      </c>
      <c r="I1232" s="54">
        <v>1356.0</v>
      </c>
      <c r="J1232" s="55" t="s">
        <v>25</v>
      </c>
      <c r="K1232" t="str">
        <f>if(and(B1232&gt;='Desc Stats'!$C$56,B1232&lt;='Desc Stats'!$C$57),"Affordable",if(AND(B1232&gt;='Desc Stats'!$C$58,B1232&lt;='Desc Stats'!$C$59),"Luxury","None"))</f>
        <v>Affordable</v>
      </c>
    </row>
    <row r="1233">
      <c r="A1233" s="56" t="s">
        <v>131</v>
      </c>
      <c r="B1233" s="54">
        <v>748000.0</v>
      </c>
      <c r="C1233" s="7">
        <v>3.0</v>
      </c>
      <c r="D1233" s="7">
        <v>2.0</v>
      </c>
      <c r="E1233" s="7">
        <v>3.0</v>
      </c>
      <c r="F1233" s="7" t="s">
        <v>183</v>
      </c>
      <c r="G1233" s="7" t="s">
        <v>179</v>
      </c>
      <c r="H1233" s="54">
        <v>1.0</v>
      </c>
      <c r="I1233" s="54">
        <v>1430.0</v>
      </c>
      <c r="J1233" s="55" t="s">
        <v>27</v>
      </c>
      <c r="K1233" t="str">
        <f>if(and(B1233&gt;='Desc Stats'!$C$56,B1233&lt;='Desc Stats'!$C$57),"Affordable",if(AND(B1233&gt;='Desc Stats'!$C$58,B1233&lt;='Desc Stats'!$C$59),"Luxury","None"))</f>
        <v>Affordable</v>
      </c>
    </row>
    <row r="1234">
      <c r="A1234" s="56" t="s">
        <v>131</v>
      </c>
      <c r="B1234" s="54">
        <v>748000.0</v>
      </c>
      <c r="C1234" s="7">
        <v>3.0</v>
      </c>
      <c r="D1234" s="7">
        <v>2.0</v>
      </c>
      <c r="E1234" s="7">
        <v>2.0</v>
      </c>
      <c r="F1234" s="7" t="s">
        <v>183</v>
      </c>
      <c r="G1234" s="7" t="s">
        <v>179</v>
      </c>
      <c r="H1234" s="54">
        <v>1.0</v>
      </c>
      <c r="I1234" s="54">
        <v>1430.0</v>
      </c>
      <c r="J1234" s="55" t="s">
        <v>27</v>
      </c>
      <c r="K1234" t="str">
        <f>if(and(B1234&gt;='Desc Stats'!$C$56,B1234&lt;='Desc Stats'!$C$57),"Affordable",if(AND(B1234&gt;='Desc Stats'!$C$58,B1234&lt;='Desc Stats'!$C$59),"Luxury","None"))</f>
        <v>Affordable</v>
      </c>
    </row>
    <row r="1235">
      <c r="A1235" s="56" t="s">
        <v>129</v>
      </c>
      <c r="B1235" s="54">
        <v>748000.0</v>
      </c>
      <c r="C1235" s="7">
        <v>2.0</v>
      </c>
      <c r="D1235" s="7">
        <v>2.0</v>
      </c>
      <c r="E1235" s="7">
        <v>2.0</v>
      </c>
      <c r="F1235" s="7" t="s">
        <v>24</v>
      </c>
      <c r="G1235" s="7" t="s">
        <v>172</v>
      </c>
      <c r="H1235" s="54">
        <v>2.0</v>
      </c>
      <c r="I1235" s="54">
        <v>880.0</v>
      </c>
      <c r="J1235" s="55" t="s">
        <v>175</v>
      </c>
      <c r="K1235" t="str">
        <f>if(and(B1235&gt;='Desc Stats'!$C$56,B1235&lt;='Desc Stats'!$C$57),"Affordable",if(AND(B1235&gt;='Desc Stats'!$C$58,B1235&lt;='Desc Stats'!$C$59),"Luxury","None"))</f>
        <v>Affordable</v>
      </c>
    </row>
    <row r="1236">
      <c r="A1236" s="56" t="s">
        <v>128</v>
      </c>
      <c r="B1236" s="54">
        <v>749000.0</v>
      </c>
      <c r="C1236" s="7">
        <v>3.0</v>
      </c>
      <c r="D1236" s="7">
        <v>2.0</v>
      </c>
      <c r="E1236" s="7">
        <v>4.0</v>
      </c>
      <c r="F1236" s="7" t="s">
        <v>36</v>
      </c>
      <c r="G1236" s="7" t="s">
        <v>172</v>
      </c>
      <c r="H1236" s="54">
        <v>2.0</v>
      </c>
      <c r="I1236" s="54">
        <v>1020.0</v>
      </c>
      <c r="J1236" s="55" t="s">
        <v>25</v>
      </c>
      <c r="K1236" t="str">
        <f>if(and(B1236&gt;='Desc Stats'!$C$56,B1236&lt;='Desc Stats'!$C$57),"Affordable",if(AND(B1236&gt;='Desc Stats'!$C$58,B1236&lt;='Desc Stats'!$C$59),"Luxury","None"))</f>
        <v>Affordable</v>
      </c>
    </row>
    <row r="1237">
      <c r="A1237" s="56" t="s">
        <v>119</v>
      </c>
      <c r="B1237" s="54">
        <v>750000.0</v>
      </c>
      <c r="C1237" s="7">
        <v>2.0</v>
      </c>
      <c r="D1237" s="7">
        <v>2.0</v>
      </c>
      <c r="E1237" s="7">
        <v>2.0</v>
      </c>
      <c r="F1237" s="7" t="s">
        <v>36</v>
      </c>
      <c r="G1237" s="7" t="s">
        <v>172</v>
      </c>
      <c r="H1237" s="54">
        <v>2.0</v>
      </c>
      <c r="I1237" s="54">
        <v>1066.0</v>
      </c>
      <c r="J1237" s="55" t="s">
        <v>27</v>
      </c>
      <c r="K1237" t="str">
        <f>if(and(B1237&gt;='Desc Stats'!$C$56,B1237&lt;='Desc Stats'!$C$57),"Affordable",if(AND(B1237&gt;='Desc Stats'!$C$58,B1237&lt;='Desc Stats'!$C$59),"Luxury","None"))</f>
        <v>Affordable</v>
      </c>
    </row>
    <row r="1238">
      <c r="A1238" s="56" t="s">
        <v>121</v>
      </c>
      <c r="B1238" s="54">
        <v>750000.0</v>
      </c>
      <c r="C1238" s="7">
        <v>3.0</v>
      </c>
      <c r="D1238" s="7">
        <v>2.0</v>
      </c>
      <c r="E1238" s="7">
        <v>1.0</v>
      </c>
      <c r="F1238" s="7" t="s">
        <v>36</v>
      </c>
      <c r="G1238" s="7" t="s">
        <v>172</v>
      </c>
      <c r="H1238" s="54">
        <v>2.0</v>
      </c>
      <c r="I1238" s="54">
        <v>1378.0</v>
      </c>
      <c r="J1238" s="55" t="s">
        <v>25</v>
      </c>
      <c r="K1238" t="str">
        <f>if(and(B1238&gt;='Desc Stats'!$C$56,B1238&lt;='Desc Stats'!$C$57),"Affordable",if(AND(B1238&gt;='Desc Stats'!$C$58,B1238&lt;='Desc Stats'!$C$59),"Luxury","None"))</f>
        <v>Affordable</v>
      </c>
    </row>
    <row r="1239">
      <c r="A1239" s="56" t="s">
        <v>123</v>
      </c>
      <c r="B1239" s="54">
        <v>750000.0</v>
      </c>
      <c r="C1239" s="7">
        <v>4.0</v>
      </c>
      <c r="D1239" s="7">
        <v>2.0</v>
      </c>
      <c r="E1239" s="7">
        <v>2.0</v>
      </c>
      <c r="F1239" s="7" t="s">
        <v>24</v>
      </c>
      <c r="G1239" s="7" t="s">
        <v>172</v>
      </c>
      <c r="H1239" s="54">
        <v>2.0</v>
      </c>
      <c r="I1239" s="54">
        <v>1358.0</v>
      </c>
      <c r="J1239" s="55" t="s">
        <v>175</v>
      </c>
      <c r="K1239" t="str">
        <f>if(and(B1239&gt;='Desc Stats'!$C$56,B1239&lt;='Desc Stats'!$C$57),"Affordable",if(AND(B1239&gt;='Desc Stats'!$C$58,B1239&lt;='Desc Stats'!$C$59),"Luxury","None"))</f>
        <v>Affordable</v>
      </c>
    </row>
    <row r="1240">
      <c r="A1240" s="56" t="s">
        <v>126</v>
      </c>
      <c r="B1240" s="54">
        <v>750000.0</v>
      </c>
      <c r="C1240" s="7">
        <v>2.0</v>
      </c>
      <c r="D1240" s="7">
        <v>2.0</v>
      </c>
      <c r="E1240" s="7">
        <v>2.0</v>
      </c>
      <c r="F1240" s="7" t="s">
        <v>36</v>
      </c>
      <c r="G1240" s="7" t="s">
        <v>172</v>
      </c>
      <c r="H1240" s="54">
        <v>2.0</v>
      </c>
      <c r="I1240" s="54">
        <v>823.0</v>
      </c>
      <c r="J1240" s="55" t="s">
        <v>27</v>
      </c>
      <c r="K1240" t="str">
        <f>if(and(B1240&gt;='Desc Stats'!$C$56,B1240&lt;='Desc Stats'!$C$57),"Affordable",if(AND(B1240&gt;='Desc Stats'!$C$58,B1240&lt;='Desc Stats'!$C$59),"Luxury","None"))</f>
        <v>Affordable</v>
      </c>
    </row>
    <row r="1241">
      <c r="A1241" s="56" t="s">
        <v>128</v>
      </c>
      <c r="B1241" s="54">
        <v>750000.0</v>
      </c>
      <c r="C1241" s="7">
        <v>3.0</v>
      </c>
      <c r="D1241" s="7">
        <v>2.0</v>
      </c>
      <c r="E1241" s="7">
        <v>2.0</v>
      </c>
      <c r="F1241" s="7" t="s">
        <v>36</v>
      </c>
      <c r="G1241" s="7" t="s">
        <v>172</v>
      </c>
      <c r="H1241" s="54">
        <v>2.0</v>
      </c>
      <c r="I1241" s="54">
        <v>1109.0</v>
      </c>
      <c r="J1241" s="55" t="s">
        <v>25</v>
      </c>
      <c r="K1241" t="str">
        <f>if(and(B1241&gt;='Desc Stats'!$C$56,B1241&lt;='Desc Stats'!$C$57),"Affordable",if(AND(B1241&gt;='Desc Stats'!$C$58,B1241&lt;='Desc Stats'!$C$59),"Luxury","None"))</f>
        <v>Affordable</v>
      </c>
    </row>
    <row r="1242">
      <c r="A1242" s="56" t="s">
        <v>132</v>
      </c>
      <c r="B1242" s="54">
        <v>750000.0</v>
      </c>
      <c r="C1242" s="7">
        <v>1.0</v>
      </c>
      <c r="D1242" s="7">
        <v>1.0</v>
      </c>
      <c r="E1242" s="7">
        <v>2.0</v>
      </c>
      <c r="F1242" s="7" t="s">
        <v>24</v>
      </c>
      <c r="G1242" s="7" t="s">
        <v>172</v>
      </c>
      <c r="H1242" s="54">
        <v>2.0</v>
      </c>
      <c r="I1242" s="54">
        <v>538.0</v>
      </c>
      <c r="J1242" s="55" t="s">
        <v>175</v>
      </c>
      <c r="K1242" t="str">
        <f>if(and(B1242&gt;='Desc Stats'!$C$56,B1242&lt;='Desc Stats'!$C$57),"Affordable",if(AND(B1242&gt;='Desc Stats'!$C$58,B1242&lt;='Desc Stats'!$C$59),"Luxury","None"))</f>
        <v>Affordable</v>
      </c>
    </row>
    <row r="1243">
      <c r="A1243" s="56" t="s">
        <v>26</v>
      </c>
      <c r="B1243" s="54">
        <v>750000.0</v>
      </c>
      <c r="C1243" s="7">
        <v>2.0</v>
      </c>
      <c r="D1243" s="7">
        <v>2.0</v>
      </c>
      <c r="E1243" s="7">
        <v>4.0</v>
      </c>
      <c r="F1243" s="7" t="s">
        <v>36</v>
      </c>
      <c r="G1243" s="7" t="s">
        <v>172</v>
      </c>
      <c r="H1243" s="54">
        <v>2.0</v>
      </c>
      <c r="I1243" s="54">
        <v>750.0</v>
      </c>
      <c r="J1243" s="55" t="s">
        <v>25</v>
      </c>
      <c r="K1243" t="str">
        <f>if(and(B1243&gt;='Desc Stats'!$C$56,B1243&lt;='Desc Stats'!$C$57),"Affordable",if(AND(B1243&gt;='Desc Stats'!$C$58,B1243&lt;='Desc Stats'!$C$59),"Luxury","None"))</f>
        <v>Affordable</v>
      </c>
    </row>
    <row r="1244">
      <c r="A1244" s="56" t="s">
        <v>125</v>
      </c>
      <c r="B1244" s="54">
        <v>750000.0</v>
      </c>
      <c r="C1244" s="7">
        <v>4.0</v>
      </c>
      <c r="D1244" s="7">
        <v>3.0</v>
      </c>
      <c r="E1244" s="7">
        <v>2.0</v>
      </c>
      <c r="F1244" s="7" t="s">
        <v>24</v>
      </c>
      <c r="G1244" s="7" t="s">
        <v>172</v>
      </c>
      <c r="H1244" s="54">
        <v>2.0</v>
      </c>
      <c r="I1244" s="54">
        <v>1700.0</v>
      </c>
      <c r="J1244" s="55" t="s">
        <v>27</v>
      </c>
      <c r="K1244" t="str">
        <f>if(and(B1244&gt;='Desc Stats'!$C$56,B1244&lt;='Desc Stats'!$C$57),"Affordable",if(AND(B1244&gt;='Desc Stats'!$C$58,B1244&lt;='Desc Stats'!$C$59),"Luxury","None"))</f>
        <v>Affordable</v>
      </c>
    </row>
    <row r="1245">
      <c r="A1245" s="56" t="s">
        <v>136</v>
      </c>
      <c r="B1245" s="54">
        <v>750000.0</v>
      </c>
      <c r="C1245" s="7">
        <v>2.0</v>
      </c>
      <c r="D1245" s="7">
        <v>2.0</v>
      </c>
      <c r="E1245" s="7">
        <v>2.0</v>
      </c>
      <c r="F1245" s="7" t="s">
        <v>36</v>
      </c>
      <c r="G1245" s="7" t="s">
        <v>172</v>
      </c>
      <c r="H1245" s="54">
        <v>2.0</v>
      </c>
      <c r="I1245" s="54">
        <v>840.0</v>
      </c>
      <c r="J1245" s="55" t="s">
        <v>27</v>
      </c>
      <c r="K1245" t="str">
        <f>if(and(B1245&gt;='Desc Stats'!$C$56,B1245&lt;='Desc Stats'!$C$57),"Affordable",if(AND(B1245&gt;='Desc Stats'!$C$58,B1245&lt;='Desc Stats'!$C$59),"Luxury","None"))</f>
        <v>Affordable</v>
      </c>
    </row>
    <row r="1246">
      <c r="A1246" s="56" t="s">
        <v>139</v>
      </c>
      <c r="B1246" s="54">
        <v>750000.0</v>
      </c>
      <c r="C1246" s="7">
        <v>2.0</v>
      </c>
      <c r="D1246" s="7">
        <v>2.0</v>
      </c>
      <c r="E1246" s="7">
        <v>2.0</v>
      </c>
      <c r="F1246" s="7" t="s">
        <v>36</v>
      </c>
      <c r="G1246" s="7" t="s">
        <v>172</v>
      </c>
      <c r="H1246" s="54">
        <v>2.0</v>
      </c>
      <c r="I1246" s="54">
        <v>1076.0</v>
      </c>
      <c r="J1246" t="s">
        <v>27</v>
      </c>
      <c r="K1246" t="str">
        <f>if(and(B1246&gt;='Desc Stats'!$C$56,B1246&lt;='Desc Stats'!$C$57),"Affordable",if(AND(B1246&gt;='Desc Stats'!$C$58,B1246&lt;='Desc Stats'!$C$59),"Luxury","None"))</f>
        <v>Affordable</v>
      </c>
    </row>
    <row r="1247">
      <c r="A1247" s="57" t="s">
        <v>37</v>
      </c>
      <c r="B1247" s="54">
        <v>750000.0</v>
      </c>
      <c r="C1247" s="7">
        <v>5.0</v>
      </c>
      <c r="D1247" s="7">
        <v>4.0</v>
      </c>
      <c r="E1247" s="7">
        <v>2.0</v>
      </c>
      <c r="F1247" s="7" t="s">
        <v>181</v>
      </c>
      <c r="G1247" s="7" t="s">
        <v>179</v>
      </c>
      <c r="H1247" s="54">
        <v>1.0</v>
      </c>
      <c r="I1247" s="54">
        <v>2160.0</v>
      </c>
      <c r="J1247" s="55" t="s">
        <v>27</v>
      </c>
      <c r="K1247" t="str">
        <f>if(and(B1247&gt;='Desc Stats'!$C$56,B1247&lt;='Desc Stats'!$C$57),"Affordable",if(AND(B1247&gt;='Desc Stats'!$C$58,B1247&lt;='Desc Stats'!$C$59),"Luxury","None"))</f>
        <v>Affordable</v>
      </c>
    </row>
    <row r="1248">
      <c r="A1248" s="56" t="s">
        <v>127</v>
      </c>
      <c r="B1248" s="54">
        <v>750000.0</v>
      </c>
      <c r="C1248" s="7">
        <v>3.0</v>
      </c>
      <c r="D1248" s="7">
        <v>2.0</v>
      </c>
      <c r="E1248" s="7">
        <v>2.0</v>
      </c>
      <c r="F1248" s="7" t="s">
        <v>24</v>
      </c>
      <c r="G1248" s="7" t="s">
        <v>172</v>
      </c>
      <c r="H1248" s="54">
        <v>2.0</v>
      </c>
      <c r="I1248" s="54">
        <v>1253.0</v>
      </c>
      <c r="J1248" t="s">
        <v>27</v>
      </c>
      <c r="K1248" t="str">
        <f>if(and(B1248&gt;='Desc Stats'!$C$56,B1248&lt;='Desc Stats'!$C$57),"Affordable",if(AND(B1248&gt;='Desc Stats'!$C$58,B1248&lt;='Desc Stats'!$C$59),"Luxury","None"))</f>
        <v>Affordable</v>
      </c>
    </row>
    <row r="1249">
      <c r="A1249" s="56" t="s">
        <v>127</v>
      </c>
      <c r="B1249" s="54">
        <v>750000.0</v>
      </c>
      <c r="C1249" s="7">
        <v>1.0</v>
      </c>
      <c r="D1249" s="7">
        <v>1.0</v>
      </c>
      <c r="E1249" s="7">
        <v>2.0</v>
      </c>
      <c r="F1249" s="7" t="s">
        <v>36</v>
      </c>
      <c r="G1249" s="7" t="s">
        <v>172</v>
      </c>
      <c r="H1249" s="54">
        <v>2.0</v>
      </c>
      <c r="I1249" s="54">
        <v>672.0</v>
      </c>
      <c r="J1249" s="55" t="s">
        <v>25</v>
      </c>
      <c r="K1249" t="str">
        <f>if(and(B1249&gt;='Desc Stats'!$C$56,B1249&lt;='Desc Stats'!$C$57),"Affordable",if(AND(B1249&gt;='Desc Stats'!$C$58,B1249&lt;='Desc Stats'!$C$59),"Luxury","None"))</f>
        <v>Affordable</v>
      </c>
    </row>
    <row r="1250">
      <c r="A1250" s="56" t="s">
        <v>127</v>
      </c>
      <c r="B1250" s="54">
        <v>750000.0</v>
      </c>
      <c r="C1250" s="7">
        <v>1.0</v>
      </c>
      <c r="D1250" s="7">
        <v>1.0</v>
      </c>
      <c r="E1250" s="7">
        <v>2.0</v>
      </c>
      <c r="F1250" s="7" t="s">
        <v>36</v>
      </c>
      <c r="G1250" s="7" t="s">
        <v>172</v>
      </c>
      <c r="H1250" s="54">
        <v>2.0</v>
      </c>
      <c r="I1250" s="54">
        <v>672.0</v>
      </c>
      <c r="J1250" s="55" t="s">
        <v>25</v>
      </c>
      <c r="K1250" t="str">
        <f>if(and(B1250&gt;='Desc Stats'!$C$56,B1250&lt;='Desc Stats'!$C$57),"Affordable",if(AND(B1250&gt;='Desc Stats'!$C$58,B1250&lt;='Desc Stats'!$C$59),"Luxury","None"))</f>
        <v>Affordable</v>
      </c>
    </row>
    <row r="1251">
      <c r="A1251" s="56" t="s">
        <v>127</v>
      </c>
      <c r="B1251" s="54">
        <v>750000.0</v>
      </c>
      <c r="C1251" s="7">
        <v>3.0</v>
      </c>
      <c r="D1251" s="7">
        <v>2.0</v>
      </c>
      <c r="E1251" s="7">
        <v>1.0</v>
      </c>
      <c r="F1251" s="7" t="s">
        <v>24</v>
      </c>
      <c r="G1251" s="7" t="s">
        <v>172</v>
      </c>
      <c r="H1251" s="54">
        <v>2.0</v>
      </c>
      <c r="I1251" s="54">
        <v>1253.0</v>
      </c>
      <c r="J1251" s="55" t="s">
        <v>27</v>
      </c>
      <c r="K1251" t="str">
        <f>if(and(B1251&gt;='Desc Stats'!$C$56,B1251&lt;='Desc Stats'!$C$57),"Affordable",if(AND(B1251&gt;='Desc Stats'!$C$58,B1251&lt;='Desc Stats'!$C$59),"Luxury","None"))</f>
        <v>Affordable</v>
      </c>
    </row>
    <row r="1252">
      <c r="A1252" s="56" t="s">
        <v>142</v>
      </c>
      <c r="B1252" s="54">
        <v>750000.0</v>
      </c>
      <c r="C1252" s="7">
        <v>4.0</v>
      </c>
      <c r="D1252" s="7">
        <v>2.0</v>
      </c>
      <c r="E1252" s="7">
        <v>3.0</v>
      </c>
      <c r="F1252" s="7" t="s">
        <v>24</v>
      </c>
      <c r="G1252" s="7" t="s">
        <v>172</v>
      </c>
      <c r="H1252" s="54">
        <v>2.0</v>
      </c>
      <c r="I1252" s="54">
        <v>1590.0</v>
      </c>
      <c r="J1252" s="55" t="s">
        <v>27</v>
      </c>
      <c r="K1252" t="str">
        <f>if(and(B1252&gt;='Desc Stats'!$C$56,B1252&lt;='Desc Stats'!$C$57),"Affordable",if(AND(B1252&gt;='Desc Stats'!$C$58,B1252&lt;='Desc Stats'!$C$59),"Luxury","None"))</f>
        <v>Affordable</v>
      </c>
    </row>
    <row r="1253">
      <c r="A1253" s="56" t="s">
        <v>131</v>
      </c>
      <c r="B1253" s="54">
        <v>750000.0</v>
      </c>
      <c r="C1253" s="7">
        <v>4.0</v>
      </c>
      <c r="D1253" s="7">
        <v>3.0</v>
      </c>
      <c r="E1253" s="7">
        <v>2.0</v>
      </c>
      <c r="F1253" s="7" t="s">
        <v>181</v>
      </c>
      <c r="G1253" s="7" t="s">
        <v>179</v>
      </c>
      <c r="H1253" s="54">
        <v>1.0</v>
      </c>
      <c r="I1253" s="54">
        <v>1760.0</v>
      </c>
      <c r="J1253" t="s">
        <v>27</v>
      </c>
      <c r="K1253" t="str">
        <f>if(and(B1253&gt;='Desc Stats'!$C$56,B1253&lt;='Desc Stats'!$C$57),"Affordable",if(AND(B1253&gt;='Desc Stats'!$C$58,B1253&lt;='Desc Stats'!$C$59),"Luxury","None"))</f>
        <v>Affordable</v>
      </c>
    </row>
    <row r="1254">
      <c r="A1254" s="56" t="s">
        <v>131</v>
      </c>
      <c r="B1254" s="54">
        <v>750000.0</v>
      </c>
      <c r="C1254" s="7">
        <v>4.0</v>
      </c>
      <c r="D1254" s="7">
        <v>3.0</v>
      </c>
      <c r="E1254" s="7">
        <v>2.0</v>
      </c>
      <c r="F1254" s="7" t="s">
        <v>181</v>
      </c>
      <c r="G1254" s="7" t="s">
        <v>179</v>
      </c>
      <c r="H1254" s="54">
        <v>1.0</v>
      </c>
      <c r="I1254" s="54">
        <v>1540.0</v>
      </c>
      <c r="J1254" s="55" t="s">
        <v>175</v>
      </c>
      <c r="K1254" t="str">
        <f>if(and(B1254&gt;='Desc Stats'!$C$56,B1254&lt;='Desc Stats'!$C$57),"Affordable",if(AND(B1254&gt;='Desc Stats'!$C$58,B1254&lt;='Desc Stats'!$C$59),"Luxury","None"))</f>
        <v>Affordable</v>
      </c>
    </row>
    <row r="1255">
      <c r="A1255" s="56" t="s">
        <v>131</v>
      </c>
      <c r="B1255" s="54">
        <v>750000.0</v>
      </c>
      <c r="C1255" s="7">
        <v>3.0</v>
      </c>
      <c r="D1255" s="7">
        <v>2.0</v>
      </c>
      <c r="E1255" s="7">
        <v>2.0</v>
      </c>
      <c r="F1255" s="7" t="s">
        <v>183</v>
      </c>
      <c r="G1255" s="7" t="s">
        <v>179</v>
      </c>
      <c r="H1255" s="54">
        <v>1.0</v>
      </c>
      <c r="I1255" s="54">
        <v>1540.0</v>
      </c>
      <c r="J1255" s="55" t="s">
        <v>27</v>
      </c>
      <c r="K1255" t="str">
        <f>if(and(B1255&gt;='Desc Stats'!$C$56,B1255&lt;='Desc Stats'!$C$57),"Affordable",if(AND(B1255&gt;='Desc Stats'!$C$58,B1255&lt;='Desc Stats'!$C$59),"Luxury","None"))</f>
        <v>Affordable</v>
      </c>
    </row>
    <row r="1256">
      <c r="A1256" s="56" t="s">
        <v>28</v>
      </c>
      <c r="B1256" s="54">
        <v>750000.0</v>
      </c>
      <c r="C1256" s="7">
        <v>1.0</v>
      </c>
      <c r="D1256" s="7">
        <v>1.0</v>
      </c>
      <c r="E1256" s="7">
        <v>1.0</v>
      </c>
      <c r="F1256" s="7" t="s">
        <v>36</v>
      </c>
      <c r="G1256" s="7" t="s">
        <v>172</v>
      </c>
      <c r="H1256" s="54">
        <v>2.0</v>
      </c>
      <c r="I1256" s="54">
        <v>603.0</v>
      </c>
      <c r="J1256" s="55" t="s">
        <v>25</v>
      </c>
      <c r="K1256" t="str">
        <f>if(and(B1256&gt;='Desc Stats'!$C$56,B1256&lt;='Desc Stats'!$C$57),"Affordable",if(AND(B1256&gt;='Desc Stats'!$C$58,B1256&lt;='Desc Stats'!$C$59),"Luxury","None"))</f>
        <v>Affordable</v>
      </c>
    </row>
    <row r="1257">
      <c r="A1257" s="56" t="s">
        <v>148</v>
      </c>
      <c r="B1257" s="54">
        <v>750000.0</v>
      </c>
      <c r="C1257" s="7">
        <v>4.0</v>
      </c>
      <c r="D1257" s="7">
        <v>3.0</v>
      </c>
      <c r="E1257" s="7">
        <v>2.0</v>
      </c>
      <c r="F1257" s="7" t="s">
        <v>24</v>
      </c>
      <c r="G1257" s="7" t="s">
        <v>172</v>
      </c>
      <c r="H1257" s="54">
        <v>2.0</v>
      </c>
      <c r="I1257" s="54">
        <v>1690.0</v>
      </c>
      <c r="J1257" s="55" t="s">
        <v>27</v>
      </c>
      <c r="K1257" t="str">
        <f>if(and(B1257&gt;='Desc Stats'!$C$56,B1257&lt;='Desc Stats'!$C$57),"Affordable",if(AND(B1257&gt;='Desc Stats'!$C$58,B1257&lt;='Desc Stats'!$C$59),"Luxury","None"))</f>
        <v>Affordable</v>
      </c>
    </row>
    <row r="1258">
      <c r="A1258" s="56" t="s">
        <v>23</v>
      </c>
      <c r="B1258" s="54">
        <v>750000.0</v>
      </c>
      <c r="C1258" s="7">
        <v>3.0</v>
      </c>
      <c r="D1258" s="7">
        <v>2.0</v>
      </c>
      <c r="E1258" s="7">
        <v>2.0</v>
      </c>
      <c r="F1258" s="7" t="s">
        <v>24</v>
      </c>
      <c r="G1258" s="7" t="s">
        <v>172</v>
      </c>
      <c r="H1258" s="54">
        <v>2.0</v>
      </c>
      <c r="I1258" s="54">
        <v>1380.0</v>
      </c>
      <c r="J1258" s="55" t="s">
        <v>25</v>
      </c>
      <c r="K1258" t="str">
        <f>if(and(B1258&gt;='Desc Stats'!$C$56,B1258&lt;='Desc Stats'!$C$57),"Affordable",if(AND(B1258&gt;='Desc Stats'!$C$58,B1258&lt;='Desc Stats'!$C$59),"Luxury","None"))</f>
        <v>Affordable</v>
      </c>
    </row>
    <row r="1259">
      <c r="A1259" s="56" t="s">
        <v>23</v>
      </c>
      <c r="B1259" s="54">
        <v>750000.0</v>
      </c>
      <c r="C1259" s="7">
        <v>3.0</v>
      </c>
      <c r="D1259" s="7">
        <v>2.0</v>
      </c>
      <c r="E1259" s="7">
        <v>2.0</v>
      </c>
      <c r="F1259" s="7" t="s">
        <v>36</v>
      </c>
      <c r="G1259" s="7" t="s">
        <v>172</v>
      </c>
      <c r="H1259" s="54">
        <v>2.0</v>
      </c>
      <c r="I1259" s="54">
        <v>1248.0</v>
      </c>
      <c r="J1259" s="55" t="s">
        <v>25</v>
      </c>
      <c r="K1259" t="str">
        <f>if(and(B1259&gt;='Desc Stats'!$C$56,B1259&lt;='Desc Stats'!$C$57),"Affordable",if(AND(B1259&gt;='Desc Stats'!$C$58,B1259&lt;='Desc Stats'!$C$59),"Luxury","None"))</f>
        <v>Affordable</v>
      </c>
    </row>
    <row r="1260">
      <c r="A1260" s="56" t="s">
        <v>23</v>
      </c>
      <c r="B1260" s="54">
        <v>750000.0</v>
      </c>
      <c r="C1260" s="7">
        <v>2.0</v>
      </c>
      <c r="D1260" s="7">
        <v>2.0</v>
      </c>
      <c r="E1260" s="7">
        <v>2.0</v>
      </c>
      <c r="F1260" s="7" t="s">
        <v>24</v>
      </c>
      <c r="G1260" s="7" t="s">
        <v>172</v>
      </c>
      <c r="H1260" s="54">
        <v>2.0</v>
      </c>
      <c r="I1260" s="54">
        <v>930.0</v>
      </c>
      <c r="J1260" s="55" t="s">
        <v>25</v>
      </c>
      <c r="K1260" t="str">
        <f>if(and(B1260&gt;='Desc Stats'!$C$56,B1260&lt;='Desc Stats'!$C$57),"Affordable",if(AND(B1260&gt;='Desc Stats'!$C$58,B1260&lt;='Desc Stats'!$C$59),"Luxury","None"))</f>
        <v>Affordable</v>
      </c>
    </row>
    <row r="1261">
      <c r="A1261" s="56" t="s">
        <v>153</v>
      </c>
      <c r="B1261" s="54">
        <v>750000.0</v>
      </c>
      <c r="C1261" s="7">
        <v>3.0</v>
      </c>
      <c r="D1261" s="7">
        <v>3.0</v>
      </c>
      <c r="E1261" s="7">
        <v>2.0</v>
      </c>
      <c r="F1261" s="7" t="s">
        <v>181</v>
      </c>
      <c r="G1261" s="7" t="s">
        <v>179</v>
      </c>
      <c r="H1261" s="54">
        <v>1.0</v>
      </c>
      <c r="I1261" s="54">
        <v>1400.0</v>
      </c>
      <c r="J1261" t="s">
        <v>27</v>
      </c>
      <c r="K1261" t="str">
        <f>if(and(B1261&gt;='Desc Stats'!$C$56,B1261&lt;='Desc Stats'!$C$57),"Affordable",if(AND(B1261&gt;='Desc Stats'!$C$58,B1261&lt;='Desc Stats'!$C$59),"Luxury","None"))</f>
        <v>Affordable</v>
      </c>
    </row>
    <row r="1262">
      <c r="A1262" s="56" t="s">
        <v>129</v>
      </c>
      <c r="B1262" s="54">
        <v>750000.0</v>
      </c>
      <c r="C1262" s="7">
        <v>3.0</v>
      </c>
      <c r="D1262" s="7">
        <v>2.0</v>
      </c>
      <c r="E1262" s="7">
        <v>1.0</v>
      </c>
      <c r="F1262" s="7" t="s">
        <v>36</v>
      </c>
      <c r="G1262" s="7" t="s">
        <v>172</v>
      </c>
      <c r="H1262" s="54">
        <v>2.0</v>
      </c>
      <c r="I1262" s="54">
        <v>1096.0</v>
      </c>
      <c r="J1262" s="55" t="s">
        <v>27</v>
      </c>
      <c r="K1262" t="str">
        <f>if(and(B1262&gt;='Desc Stats'!$C$56,B1262&lt;='Desc Stats'!$C$57),"Affordable",if(AND(B1262&gt;='Desc Stats'!$C$58,B1262&lt;='Desc Stats'!$C$59),"Luxury","None"))</f>
        <v>Affordable</v>
      </c>
    </row>
    <row r="1263">
      <c r="A1263" s="56" t="s">
        <v>157</v>
      </c>
      <c r="B1263" s="54">
        <v>750000.0</v>
      </c>
      <c r="C1263" s="7">
        <v>3.0</v>
      </c>
      <c r="D1263" s="7">
        <v>2.0</v>
      </c>
      <c r="E1263" s="7">
        <v>2.0</v>
      </c>
      <c r="F1263" s="7" t="s">
        <v>181</v>
      </c>
      <c r="G1263" s="7" t="s">
        <v>179</v>
      </c>
      <c r="H1263" s="54">
        <v>1.0</v>
      </c>
      <c r="I1263" s="54">
        <v>1400.0</v>
      </c>
      <c r="J1263" s="55" t="s">
        <v>27</v>
      </c>
      <c r="K1263" t="str">
        <f>if(and(B1263&gt;='Desc Stats'!$C$56,B1263&lt;='Desc Stats'!$C$57),"Affordable",if(AND(B1263&gt;='Desc Stats'!$C$58,B1263&lt;='Desc Stats'!$C$59),"Luxury","None"))</f>
        <v>Affordable</v>
      </c>
    </row>
    <row r="1264">
      <c r="A1264" s="56" t="s">
        <v>161</v>
      </c>
      <c r="B1264" s="54">
        <v>750000.0</v>
      </c>
      <c r="C1264" s="7">
        <v>4.0</v>
      </c>
      <c r="D1264" s="7">
        <v>3.0</v>
      </c>
      <c r="E1264" s="7">
        <v>3.0</v>
      </c>
      <c r="F1264" s="7" t="s">
        <v>181</v>
      </c>
      <c r="G1264" s="7" t="s">
        <v>179</v>
      </c>
      <c r="H1264" s="54">
        <v>1.0</v>
      </c>
      <c r="I1264" s="54">
        <v>1800.0</v>
      </c>
      <c r="J1264" s="55" t="s">
        <v>27</v>
      </c>
      <c r="K1264" t="str">
        <f>if(and(B1264&gt;='Desc Stats'!$C$56,B1264&lt;='Desc Stats'!$C$57),"Affordable",if(AND(B1264&gt;='Desc Stats'!$C$58,B1264&lt;='Desc Stats'!$C$59),"Luxury","None"))</f>
        <v>Affordable</v>
      </c>
    </row>
    <row r="1265">
      <c r="A1265" s="56" t="s">
        <v>161</v>
      </c>
      <c r="B1265" s="54">
        <v>750000.0</v>
      </c>
      <c r="C1265" s="7">
        <v>4.0</v>
      </c>
      <c r="D1265" s="7">
        <v>3.0</v>
      </c>
      <c r="E1265" s="7">
        <v>2.0</v>
      </c>
      <c r="F1265" s="7" t="s">
        <v>181</v>
      </c>
      <c r="G1265" s="7" t="s">
        <v>179</v>
      </c>
      <c r="H1265" s="54">
        <v>1.0</v>
      </c>
      <c r="I1265" s="54">
        <v>1760.0</v>
      </c>
      <c r="J1265" s="55" t="s">
        <v>27</v>
      </c>
      <c r="K1265" t="str">
        <f>if(and(B1265&gt;='Desc Stats'!$C$56,B1265&lt;='Desc Stats'!$C$57),"Affordable",if(AND(B1265&gt;='Desc Stats'!$C$58,B1265&lt;='Desc Stats'!$C$59),"Luxury","None"))</f>
        <v>Affordable</v>
      </c>
    </row>
    <row r="1266">
      <c r="A1266" s="56" t="s">
        <v>161</v>
      </c>
      <c r="B1266" s="54">
        <v>750000.0</v>
      </c>
      <c r="C1266" s="7">
        <v>4.0</v>
      </c>
      <c r="D1266" s="7">
        <v>3.0</v>
      </c>
      <c r="E1266" s="7">
        <v>2.0</v>
      </c>
      <c r="F1266" s="7" t="s">
        <v>181</v>
      </c>
      <c r="G1266" s="7" t="s">
        <v>179</v>
      </c>
      <c r="H1266" s="54">
        <v>1.0</v>
      </c>
      <c r="I1266" s="54">
        <f>22*80</f>
        <v>1760</v>
      </c>
      <c r="J1266" s="55" t="s">
        <v>27</v>
      </c>
      <c r="K1266" t="str">
        <f>if(and(B1266&gt;='Desc Stats'!$C$56,B1266&lt;='Desc Stats'!$C$57),"Affordable",if(AND(B1266&gt;='Desc Stats'!$C$58,B1266&lt;='Desc Stats'!$C$59),"Luxury","None"))</f>
        <v>Affordable</v>
      </c>
    </row>
    <row r="1267">
      <c r="A1267" s="56" t="s">
        <v>164</v>
      </c>
      <c r="B1267" s="54">
        <v>750000.0</v>
      </c>
      <c r="C1267" s="7">
        <v>3.0</v>
      </c>
      <c r="D1267" s="7">
        <v>2.0</v>
      </c>
      <c r="E1267" s="7">
        <v>1.0</v>
      </c>
      <c r="F1267" s="7" t="s">
        <v>24</v>
      </c>
      <c r="G1267" s="7" t="s">
        <v>172</v>
      </c>
      <c r="H1267" s="54">
        <v>2.0</v>
      </c>
      <c r="I1267" s="54">
        <v>1206.0</v>
      </c>
      <c r="J1267" s="55" t="s">
        <v>27</v>
      </c>
      <c r="K1267" t="str">
        <f>if(and(B1267&gt;='Desc Stats'!$C$56,B1267&lt;='Desc Stats'!$C$57),"Affordable",if(AND(B1267&gt;='Desc Stats'!$C$58,B1267&lt;='Desc Stats'!$C$59),"Luxury","None"))</f>
        <v>Affordable</v>
      </c>
    </row>
    <row r="1268">
      <c r="A1268" s="56" t="s">
        <v>132</v>
      </c>
      <c r="B1268" s="54">
        <v>755000.0</v>
      </c>
      <c r="C1268" s="7">
        <v>1.0</v>
      </c>
      <c r="D1268" s="7">
        <v>1.0</v>
      </c>
      <c r="E1268" s="7">
        <v>2.0</v>
      </c>
      <c r="F1268" s="7" t="s">
        <v>24</v>
      </c>
      <c r="G1268" s="7" t="s">
        <v>172</v>
      </c>
      <c r="H1268" s="54">
        <v>2.0</v>
      </c>
      <c r="I1268" s="54">
        <v>527.0</v>
      </c>
      <c r="J1268" s="55" t="s">
        <v>25</v>
      </c>
      <c r="K1268" t="str">
        <f>if(and(B1268&gt;='Desc Stats'!$C$56,B1268&lt;='Desc Stats'!$C$57),"Affordable",if(AND(B1268&gt;='Desc Stats'!$C$58,B1268&lt;='Desc Stats'!$C$59),"Luxury","None"))</f>
        <v>Affordable</v>
      </c>
    </row>
    <row r="1269">
      <c r="A1269" s="56" t="s">
        <v>126</v>
      </c>
      <c r="B1269" s="54">
        <v>760000.0</v>
      </c>
      <c r="C1269" s="7">
        <v>2.0</v>
      </c>
      <c r="D1269" s="7">
        <v>1.0</v>
      </c>
      <c r="E1269" s="7">
        <v>2.0</v>
      </c>
      <c r="F1269" s="7" t="s">
        <v>36</v>
      </c>
      <c r="G1269" s="7" t="s">
        <v>172</v>
      </c>
      <c r="H1269" s="54">
        <v>2.0</v>
      </c>
      <c r="I1269" s="54">
        <v>861.0</v>
      </c>
      <c r="J1269" t="s">
        <v>27</v>
      </c>
      <c r="K1269" t="str">
        <f>if(and(B1269&gt;='Desc Stats'!$C$56,B1269&lt;='Desc Stats'!$C$57),"Affordable",if(AND(B1269&gt;='Desc Stats'!$C$58,B1269&lt;='Desc Stats'!$C$59),"Luxury","None"))</f>
        <v>Affordable</v>
      </c>
    </row>
    <row r="1270">
      <c r="A1270" s="56" t="s">
        <v>26</v>
      </c>
      <c r="B1270" s="54">
        <v>760000.0</v>
      </c>
      <c r="C1270" s="7">
        <v>4.0</v>
      </c>
      <c r="D1270" s="7">
        <v>3.0</v>
      </c>
      <c r="E1270" s="7">
        <v>2.0</v>
      </c>
      <c r="F1270" s="7" t="s">
        <v>24</v>
      </c>
      <c r="G1270" s="7" t="s">
        <v>172</v>
      </c>
      <c r="H1270" s="54">
        <v>2.0</v>
      </c>
      <c r="I1270" s="54">
        <v>1600.0</v>
      </c>
      <c r="J1270" s="55" t="s">
        <v>25</v>
      </c>
      <c r="K1270" t="str">
        <f>if(and(B1270&gt;='Desc Stats'!$C$56,B1270&lt;='Desc Stats'!$C$57),"Affordable",if(AND(B1270&gt;='Desc Stats'!$C$58,B1270&lt;='Desc Stats'!$C$59),"Luxury","None"))</f>
        <v>Affordable</v>
      </c>
    </row>
    <row r="1271">
      <c r="A1271" s="56" t="s">
        <v>139</v>
      </c>
      <c r="B1271" s="54">
        <v>760000.0</v>
      </c>
      <c r="C1271" s="7">
        <v>2.0</v>
      </c>
      <c r="D1271" s="7">
        <v>2.0</v>
      </c>
      <c r="E1271" s="7">
        <v>4.0</v>
      </c>
      <c r="F1271" s="7" t="s">
        <v>36</v>
      </c>
      <c r="G1271" s="7" t="s">
        <v>172</v>
      </c>
      <c r="H1271" s="54">
        <v>2.0</v>
      </c>
      <c r="I1271" s="54">
        <v>1076.0</v>
      </c>
      <c r="J1271" s="55" t="s">
        <v>27</v>
      </c>
      <c r="K1271" t="str">
        <f>if(and(B1271&gt;='Desc Stats'!$C$56,B1271&lt;='Desc Stats'!$C$57),"Affordable",if(AND(B1271&gt;='Desc Stats'!$C$58,B1271&lt;='Desc Stats'!$C$59),"Luxury","None"))</f>
        <v>Affordable</v>
      </c>
    </row>
    <row r="1272">
      <c r="A1272" s="56" t="s">
        <v>139</v>
      </c>
      <c r="B1272" s="54">
        <v>760000.0</v>
      </c>
      <c r="C1272" s="7">
        <v>2.0</v>
      </c>
      <c r="D1272" s="7">
        <v>2.0</v>
      </c>
      <c r="E1272" s="7">
        <v>3.0</v>
      </c>
      <c r="F1272" s="7" t="s">
        <v>36</v>
      </c>
      <c r="G1272" s="7" t="s">
        <v>172</v>
      </c>
      <c r="H1272" s="54">
        <v>2.0</v>
      </c>
      <c r="I1272" s="54">
        <v>1087.0</v>
      </c>
      <c r="J1272" s="55" t="s">
        <v>25</v>
      </c>
      <c r="K1272" t="str">
        <f>if(and(B1272&gt;='Desc Stats'!$C$56,B1272&lt;='Desc Stats'!$C$57),"Affordable",if(AND(B1272&gt;='Desc Stats'!$C$58,B1272&lt;='Desc Stats'!$C$59),"Luxury","None"))</f>
        <v>Affordable</v>
      </c>
    </row>
    <row r="1273">
      <c r="A1273" s="56" t="s">
        <v>131</v>
      </c>
      <c r="B1273" s="54">
        <v>760000.0</v>
      </c>
      <c r="C1273" s="7">
        <v>4.0</v>
      </c>
      <c r="D1273" s="7">
        <v>3.0</v>
      </c>
      <c r="E1273" s="7">
        <v>2.0</v>
      </c>
      <c r="F1273" s="7" t="s">
        <v>181</v>
      </c>
      <c r="G1273" s="7" t="s">
        <v>179</v>
      </c>
      <c r="H1273" s="54">
        <v>1.0</v>
      </c>
      <c r="I1273" s="54">
        <v>1400.0</v>
      </c>
      <c r="J1273" s="55" t="s">
        <v>27</v>
      </c>
      <c r="K1273" t="str">
        <f>if(and(B1273&gt;='Desc Stats'!$C$56,B1273&lt;='Desc Stats'!$C$57),"Affordable",if(AND(B1273&gt;='Desc Stats'!$C$58,B1273&lt;='Desc Stats'!$C$59),"Luxury","None"))</f>
        <v>Affordable</v>
      </c>
    </row>
    <row r="1274">
      <c r="A1274" s="56" t="s">
        <v>23</v>
      </c>
      <c r="B1274" s="54">
        <v>760000.0</v>
      </c>
      <c r="C1274" s="7">
        <v>2.0</v>
      </c>
      <c r="D1274" s="7">
        <v>2.0</v>
      </c>
      <c r="E1274" s="7">
        <v>3.0</v>
      </c>
      <c r="F1274" s="7" t="s">
        <v>24</v>
      </c>
      <c r="G1274" s="7" t="s">
        <v>172</v>
      </c>
      <c r="H1274" s="54">
        <v>2.0</v>
      </c>
      <c r="I1274" s="54">
        <v>1000.0</v>
      </c>
      <c r="J1274" t="s">
        <v>27</v>
      </c>
      <c r="K1274" t="str">
        <f>if(and(B1274&gt;='Desc Stats'!$C$56,B1274&lt;='Desc Stats'!$C$57),"Affordable",if(AND(B1274&gt;='Desc Stats'!$C$58,B1274&lt;='Desc Stats'!$C$59),"Luxury","None"))</f>
        <v>Affordable</v>
      </c>
    </row>
    <row r="1275">
      <c r="A1275" s="56" t="s">
        <v>149</v>
      </c>
      <c r="B1275" s="54">
        <v>760000.0</v>
      </c>
      <c r="C1275" s="7">
        <v>4.0</v>
      </c>
      <c r="D1275" s="7">
        <v>3.0</v>
      </c>
      <c r="E1275" s="7">
        <v>1.0</v>
      </c>
      <c r="F1275" s="7" t="s">
        <v>181</v>
      </c>
      <c r="G1275" s="7" t="s">
        <v>172</v>
      </c>
      <c r="H1275" s="54">
        <v>2.0</v>
      </c>
      <c r="I1275" s="54">
        <v>2056.0</v>
      </c>
      <c r="J1275" s="55" t="s">
        <v>27</v>
      </c>
      <c r="K1275" t="str">
        <f>if(and(B1275&gt;='Desc Stats'!$C$56,B1275&lt;='Desc Stats'!$C$57),"Affordable",if(AND(B1275&gt;='Desc Stats'!$C$58,B1275&lt;='Desc Stats'!$C$59),"Luxury","None"))</f>
        <v>Affordable</v>
      </c>
    </row>
    <row r="1276">
      <c r="A1276" s="56" t="s">
        <v>154</v>
      </c>
      <c r="B1276" s="54">
        <v>760000.0</v>
      </c>
      <c r="C1276" s="7">
        <v>4.0</v>
      </c>
      <c r="D1276" s="7">
        <v>3.0</v>
      </c>
      <c r="E1276" s="7">
        <v>2.0</v>
      </c>
      <c r="F1276" s="7" t="s">
        <v>24</v>
      </c>
      <c r="G1276" s="7" t="s">
        <v>172</v>
      </c>
      <c r="H1276" s="54">
        <v>2.0</v>
      </c>
      <c r="I1276" s="54">
        <v>1496.0</v>
      </c>
      <c r="J1276" t="s">
        <v>27</v>
      </c>
      <c r="K1276" t="str">
        <f>if(and(B1276&gt;='Desc Stats'!$C$56,B1276&lt;='Desc Stats'!$C$57),"Affordable",if(AND(B1276&gt;='Desc Stats'!$C$58,B1276&lt;='Desc Stats'!$C$59),"Luxury","None"))</f>
        <v>Affordable</v>
      </c>
    </row>
    <row r="1277">
      <c r="A1277" s="56" t="s">
        <v>129</v>
      </c>
      <c r="B1277" s="54">
        <v>760000.0</v>
      </c>
      <c r="C1277" s="7">
        <v>3.0</v>
      </c>
      <c r="D1277" s="7">
        <v>2.0</v>
      </c>
      <c r="E1277" s="7">
        <v>1.0</v>
      </c>
      <c r="F1277" s="7" t="s">
        <v>24</v>
      </c>
      <c r="G1277" s="7" t="s">
        <v>172</v>
      </c>
      <c r="H1277" s="54">
        <v>2.0</v>
      </c>
      <c r="I1277" s="54">
        <v>1200.0</v>
      </c>
      <c r="J1277" s="55" t="s">
        <v>175</v>
      </c>
      <c r="K1277" t="str">
        <f>if(and(B1277&gt;='Desc Stats'!$C$56,B1277&lt;='Desc Stats'!$C$57),"Affordable",if(AND(B1277&gt;='Desc Stats'!$C$58,B1277&lt;='Desc Stats'!$C$59),"Luxury","None"))</f>
        <v>Affordable</v>
      </c>
    </row>
    <row r="1278">
      <c r="A1278" s="56" t="s">
        <v>158</v>
      </c>
      <c r="B1278" s="54">
        <v>760000.0</v>
      </c>
      <c r="C1278" s="7">
        <v>2.0</v>
      </c>
      <c r="D1278" s="7">
        <v>2.0</v>
      </c>
      <c r="E1278" s="7">
        <v>2.0</v>
      </c>
      <c r="F1278" s="7" t="s">
        <v>36</v>
      </c>
      <c r="G1278" s="7" t="s">
        <v>172</v>
      </c>
      <c r="H1278" s="54">
        <v>2.0</v>
      </c>
      <c r="I1278" s="54">
        <v>1317.0</v>
      </c>
      <c r="J1278" t="s">
        <v>27</v>
      </c>
      <c r="K1278" t="str">
        <f>if(and(B1278&gt;='Desc Stats'!$C$56,B1278&lt;='Desc Stats'!$C$57),"Affordable",if(AND(B1278&gt;='Desc Stats'!$C$58,B1278&lt;='Desc Stats'!$C$59),"Luxury","None"))</f>
        <v>Affordable</v>
      </c>
    </row>
    <row r="1279">
      <c r="A1279" s="56" t="s">
        <v>164</v>
      </c>
      <c r="B1279" s="54">
        <v>760000.0</v>
      </c>
      <c r="C1279" s="7">
        <v>3.0</v>
      </c>
      <c r="D1279" s="7">
        <v>2.0</v>
      </c>
      <c r="E1279" s="7">
        <v>2.0</v>
      </c>
      <c r="F1279" s="7" t="s">
        <v>24</v>
      </c>
      <c r="G1279" s="7" t="s">
        <v>172</v>
      </c>
      <c r="H1279" s="54">
        <v>2.0</v>
      </c>
      <c r="I1279" s="54">
        <v>1382.0</v>
      </c>
      <c r="J1279" s="55" t="s">
        <v>175</v>
      </c>
      <c r="K1279" t="str">
        <f>if(and(B1279&gt;='Desc Stats'!$C$56,B1279&lt;='Desc Stats'!$C$57),"Affordable",if(AND(B1279&gt;='Desc Stats'!$C$58,B1279&lt;='Desc Stats'!$C$59),"Luxury","None"))</f>
        <v>Affordable</v>
      </c>
    </row>
    <row r="1280">
      <c r="A1280" s="56" t="s">
        <v>164</v>
      </c>
      <c r="B1280" s="54">
        <v>760000.0</v>
      </c>
      <c r="C1280" s="7">
        <v>3.0</v>
      </c>
      <c r="D1280" s="7">
        <v>2.0</v>
      </c>
      <c r="E1280" s="7">
        <v>2.0</v>
      </c>
      <c r="F1280" s="7" t="s">
        <v>24</v>
      </c>
      <c r="G1280" s="7" t="s">
        <v>172</v>
      </c>
      <c r="H1280" s="54">
        <v>2.0</v>
      </c>
      <c r="I1280" s="54">
        <v>1382.0</v>
      </c>
      <c r="J1280" s="55" t="s">
        <v>27</v>
      </c>
      <c r="K1280" t="str">
        <f>if(and(B1280&gt;='Desc Stats'!$C$56,B1280&lt;='Desc Stats'!$C$57),"Affordable",if(AND(B1280&gt;='Desc Stats'!$C$58,B1280&lt;='Desc Stats'!$C$59),"Luxury","None"))</f>
        <v>Affordable</v>
      </c>
    </row>
    <row r="1281">
      <c r="A1281" s="56" t="s">
        <v>164</v>
      </c>
      <c r="B1281" s="54">
        <v>760000.0</v>
      </c>
      <c r="C1281" s="7">
        <v>3.0</v>
      </c>
      <c r="D1281" s="7">
        <v>2.0</v>
      </c>
      <c r="E1281" s="7">
        <v>2.0</v>
      </c>
      <c r="F1281" s="7" t="s">
        <v>24</v>
      </c>
      <c r="G1281" s="7" t="s">
        <v>172</v>
      </c>
      <c r="H1281" s="54">
        <v>2.0</v>
      </c>
      <c r="I1281" s="54">
        <v>1382.0</v>
      </c>
      <c r="J1281" t="s">
        <v>27</v>
      </c>
      <c r="K1281" t="str">
        <f>if(and(B1281&gt;='Desc Stats'!$C$56,B1281&lt;='Desc Stats'!$C$57),"Affordable",if(AND(B1281&gt;='Desc Stats'!$C$58,B1281&lt;='Desc Stats'!$C$59),"Luxury","None"))</f>
        <v>Affordable</v>
      </c>
    </row>
    <row r="1282">
      <c r="A1282" s="56" t="s">
        <v>155</v>
      </c>
      <c r="B1282" s="54">
        <v>765000.0</v>
      </c>
      <c r="C1282" s="7">
        <v>3.0</v>
      </c>
      <c r="D1282" s="7">
        <v>2.0</v>
      </c>
      <c r="E1282" s="7">
        <v>1.0</v>
      </c>
      <c r="F1282" s="7" t="s">
        <v>24</v>
      </c>
      <c r="G1282" s="7" t="s">
        <v>172</v>
      </c>
      <c r="H1282" s="54">
        <v>2.0</v>
      </c>
      <c r="I1282" s="54">
        <v>1400.0</v>
      </c>
      <c r="J1282" s="55" t="s">
        <v>27</v>
      </c>
      <c r="K1282" t="str">
        <f>if(and(B1282&gt;='Desc Stats'!$C$56,B1282&lt;='Desc Stats'!$C$57),"Affordable",if(AND(B1282&gt;='Desc Stats'!$C$58,B1282&lt;='Desc Stats'!$C$59),"Luxury","None"))</f>
        <v>Affordable</v>
      </c>
    </row>
    <row r="1283">
      <c r="A1283" s="56" t="s">
        <v>155</v>
      </c>
      <c r="B1283" s="54">
        <v>765390.0</v>
      </c>
      <c r="C1283" s="7">
        <v>1.0</v>
      </c>
      <c r="D1283" s="7">
        <v>1.0</v>
      </c>
      <c r="E1283" s="7">
        <v>8.0</v>
      </c>
      <c r="F1283" s="7" t="s">
        <v>24</v>
      </c>
      <c r="G1283" s="7" t="s">
        <v>172</v>
      </c>
      <c r="H1283" s="54">
        <v>2.0</v>
      </c>
      <c r="I1283" s="54">
        <v>850.0</v>
      </c>
      <c r="J1283" s="55" t="s">
        <v>27</v>
      </c>
      <c r="K1283" t="str">
        <f>if(and(B1283&gt;='Desc Stats'!$C$56,B1283&lt;='Desc Stats'!$C$57),"Affordable",if(AND(B1283&gt;='Desc Stats'!$C$58,B1283&lt;='Desc Stats'!$C$59),"Luxury","None"))</f>
        <v>Affordable</v>
      </c>
    </row>
    <row r="1284">
      <c r="A1284" s="56" t="s">
        <v>128</v>
      </c>
      <c r="B1284" s="54">
        <v>768000.0</v>
      </c>
      <c r="C1284" s="7">
        <v>3.0</v>
      </c>
      <c r="D1284" s="7">
        <v>2.0</v>
      </c>
      <c r="E1284" s="7">
        <v>2.0</v>
      </c>
      <c r="F1284" s="7" t="s">
        <v>36</v>
      </c>
      <c r="G1284" s="7" t="s">
        <v>172</v>
      </c>
      <c r="H1284" s="54">
        <v>2.0</v>
      </c>
      <c r="I1284" s="54">
        <v>1109.0</v>
      </c>
      <c r="J1284" t="s">
        <v>27</v>
      </c>
      <c r="K1284" t="str">
        <f>if(and(B1284&gt;='Desc Stats'!$C$56,B1284&lt;='Desc Stats'!$C$57),"Affordable",if(AND(B1284&gt;='Desc Stats'!$C$58,B1284&lt;='Desc Stats'!$C$59),"Luxury","None"))</f>
        <v>Affordable</v>
      </c>
    </row>
    <row r="1285">
      <c r="A1285" s="56" t="s">
        <v>145</v>
      </c>
      <c r="B1285" s="54">
        <v>768000.0</v>
      </c>
      <c r="C1285" s="7">
        <v>1.0</v>
      </c>
      <c r="D1285" s="7">
        <v>1.0</v>
      </c>
      <c r="E1285" s="7">
        <v>2.0</v>
      </c>
      <c r="F1285" s="7" t="s">
        <v>36</v>
      </c>
      <c r="G1285" s="7" t="s">
        <v>172</v>
      </c>
      <c r="H1285" s="54">
        <v>2.0</v>
      </c>
      <c r="I1285" s="54">
        <v>546.0</v>
      </c>
      <c r="J1285" s="55" t="s">
        <v>25</v>
      </c>
      <c r="K1285" t="str">
        <f>if(and(B1285&gt;='Desc Stats'!$C$56,B1285&lt;='Desc Stats'!$C$57),"Affordable",if(AND(B1285&gt;='Desc Stats'!$C$58,B1285&lt;='Desc Stats'!$C$59),"Luxury","None"))</f>
        <v>Affordable</v>
      </c>
    </row>
    <row r="1286">
      <c r="A1286" s="56" t="s">
        <v>23</v>
      </c>
      <c r="B1286" s="54">
        <v>768000.0</v>
      </c>
      <c r="C1286" s="7">
        <v>1.0</v>
      </c>
      <c r="D1286" s="7">
        <v>1.0</v>
      </c>
      <c r="E1286" s="7">
        <v>2.0</v>
      </c>
      <c r="F1286" s="7" t="s">
        <v>36</v>
      </c>
      <c r="G1286" s="7" t="s">
        <v>172</v>
      </c>
      <c r="H1286" s="54">
        <v>2.0</v>
      </c>
      <c r="I1286" s="54">
        <v>672.0</v>
      </c>
      <c r="J1286" s="55" t="s">
        <v>175</v>
      </c>
      <c r="K1286" t="str">
        <f>if(and(B1286&gt;='Desc Stats'!$C$56,B1286&lt;='Desc Stats'!$C$57),"Affordable",if(AND(B1286&gt;='Desc Stats'!$C$58,B1286&lt;='Desc Stats'!$C$59),"Luxury","None"))</f>
        <v>Affordable</v>
      </c>
    </row>
    <row r="1287">
      <c r="A1287" s="56" t="s">
        <v>152</v>
      </c>
      <c r="B1287" s="54">
        <v>768000.0</v>
      </c>
      <c r="C1287" s="7">
        <v>3.0</v>
      </c>
      <c r="D1287" s="7">
        <v>2.0</v>
      </c>
      <c r="E1287" s="7">
        <v>2.0</v>
      </c>
      <c r="F1287" s="7" t="s">
        <v>24</v>
      </c>
      <c r="G1287" s="7" t="s">
        <v>172</v>
      </c>
      <c r="H1287" s="54">
        <v>2.0</v>
      </c>
      <c r="I1287" s="54">
        <v>1209.0</v>
      </c>
      <c r="J1287" s="55" t="s">
        <v>25</v>
      </c>
      <c r="K1287" t="str">
        <f>if(and(B1287&gt;='Desc Stats'!$C$56,B1287&lt;='Desc Stats'!$C$57),"Affordable",if(AND(B1287&gt;='Desc Stats'!$C$58,B1287&lt;='Desc Stats'!$C$59),"Luxury","None"))</f>
        <v>Affordable</v>
      </c>
    </row>
    <row r="1288">
      <c r="A1288" s="56" t="s">
        <v>129</v>
      </c>
      <c r="B1288" s="54">
        <v>768000.0</v>
      </c>
      <c r="C1288" s="7">
        <v>3.0</v>
      </c>
      <c r="D1288" s="7">
        <v>2.0</v>
      </c>
      <c r="E1288" s="7">
        <v>2.0</v>
      </c>
      <c r="F1288" s="7" t="s">
        <v>24</v>
      </c>
      <c r="G1288" s="7" t="s">
        <v>172</v>
      </c>
      <c r="H1288" s="54">
        <v>2.0</v>
      </c>
      <c r="I1288" s="54">
        <v>1180.0</v>
      </c>
      <c r="J1288" s="55" t="s">
        <v>175</v>
      </c>
      <c r="K1288" t="str">
        <f>if(and(B1288&gt;='Desc Stats'!$C$56,B1288&lt;='Desc Stats'!$C$57),"Affordable",if(AND(B1288&gt;='Desc Stats'!$C$58,B1288&lt;='Desc Stats'!$C$59),"Luxury","None"))</f>
        <v>Affordable</v>
      </c>
    </row>
    <row r="1289">
      <c r="A1289" s="56" t="s">
        <v>125</v>
      </c>
      <c r="B1289" s="54">
        <v>768888.0</v>
      </c>
      <c r="C1289" s="7">
        <v>2.0</v>
      </c>
      <c r="D1289" s="7">
        <v>1.0</v>
      </c>
      <c r="E1289" s="7">
        <v>2.0</v>
      </c>
      <c r="F1289" s="7" t="s">
        <v>36</v>
      </c>
      <c r="G1289" s="7" t="s">
        <v>172</v>
      </c>
      <c r="H1289" s="54">
        <v>2.0</v>
      </c>
      <c r="I1289" s="54">
        <v>694.0</v>
      </c>
      <c r="J1289" s="55" t="s">
        <v>25</v>
      </c>
      <c r="K1289" t="str">
        <f>if(and(B1289&gt;='Desc Stats'!$C$56,B1289&lt;='Desc Stats'!$C$57),"Affordable",if(AND(B1289&gt;='Desc Stats'!$C$58,B1289&lt;='Desc Stats'!$C$59),"Luxury","None"))</f>
        <v>Affordable</v>
      </c>
    </row>
    <row r="1290">
      <c r="A1290" s="56" t="s">
        <v>125</v>
      </c>
      <c r="B1290" s="54">
        <v>768888.0</v>
      </c>
      <c r="C1290" s="7">
        <v>2.0</v>
      </c>
      <c r="D1290" s="7">
        <v>1.0</v>
      </c>
      <c r="E1290" s="7">
        <v>1.0</v>
      </c>
      <c r="F1290" s="7" t="s">
        <v>171</v>
      </c>
      <c r="G1290" s="7" t="s">
        <v>172</v>
      </c>
      <c r="H1290" s="54">
        <v>2.0</v>
      </c>
      <c r="I1290" s="54">
        <v>694.0</v>
      </c>
      <c r="J1290" s="55" t="s">
        <v>27</v>
      </c>
      <c r="K1290" t="str">
        <f>if(and(B1290&gt;='Desc Stats'!$C$56,B1290&lt;='Desc Stats'!$C$57),"Affordable",if(AND(B1290&gt;='Desc Stats'!$C$58,B1290&lt;='Desc Stats'!$C$59),"Luxury","None"))</f>
        <v>Affordable</v>
      </c>
    </row>
    <row r="1291">
      <c r="A1291" s="56" t="s">
        <v>123</v>
      </c>
      <c r="B1291" s="54">
        <v>769000.0</v>
      </c>
      <c r="C1291" s="7">
        <v>4.0</v>
      </c>
      <c r="D1291" s="7">
        <v>3.0</v>
      </c>
      <c r="E1291" s="7">
        <v>4.0</v>
      </c>
      <c r="F1291" s="7" t="s">
        <v>24</v>
      </c>
      <c r="G1291" s="7" t="s">
        <v>172</v>
      </c>
      <c r="H1291" s="54">
        <v>2.0</v>
      </c>
      <c r="I1291" s="54">
        <v>1316.0</v>
      </c>
      <c r="J1291" s="55" t="s">
        <v>25</v>
      </c>
      <c r="K1291" t="str">
        <f>if(and(B1291&gt;='Desc Stats'!$C$56,B1291&lt;='Desc Stats'!$C$57),"Affordable",if(AND(B1291&gt;='Desc Stats'!$C$58,B1291&lt;='Desc Stats'!$C$59),"Luxury","None"))</f>
        <v>Affordable</v>
      </c>
    </row>
    <row r="1292">
      <c r="A1292" s="56" t="s">
        <v>23</v>
      </c>
      <c r="B1292" s="54">
        <v>769000.0</v>
      </c>
      <c r="C1292" s="7">
        <v>3.0</v>
      </c>
      <c r="D1292" s="7">
        <v>2.0</v>
      </c>
      <c r="E1292" s="7">
        <v>2.0</v>
      </c>
      <c r="F1292" s="7" t="s">
        <v>24</v>
      </c>
      <c r="G1292" s="7" t="s">
        <v>172</v>
      </c>
      <c r="H1292" s="54">
        <v>2.0</v>
      </c>
      <c r="I1292" s="54">
        <v>1228.0</v>
      </c>
      <c r="J1292" s="55" t="s">
        <v>27</v>
      </c>
      <c r="K1292" t="str">
        <f>if(and(B1292&gt;='Desc Stats'!$C$56,B1292&lt;='Desc Stats'!$C$57),"Affordable",if(AND(B1292&gt;='Desc Stats'!$C$58,B1292&lt;='Desc Stats'!$C$59),"Luxury","None"))</f>
        <v>Affordable</v>
      </c>
    </row>
    <row r="1293">
      <c r="A1293" s="56" t="s">
        <v>128</v>
      </c>
      <c r="B1293" s="54">
        <v>770000.0</v>
      </c>
      <c r="C1293" s="7">
        <v>3.0</v>
      </c>
      <c r="D1293" s="7">
        <v>2.0</v>
      </c>
      <c r="E1293" s="7">
        <v>2.0</v>
      </c>
      <c r="F1293" s="7" t="s">
        <v>36</v>
      </c>
      <c r="G1293" s="7" t="s">
        <v>172</v>
      </c>
      <c r="H1293" s="54">
        <v>2.0</v>
      </c>
      <c r="I1293" s="54">
        <v>1098.0</v>
      </c>
      <c r="J1293" s="55" t="s">
        <v>25</v>
      </c>
      <c r="K1293" t="str">
        <f>if(and(B1293&gt;='Desc Stats'!$C$56,B1293&lt;='Desc Stats'!$C$57),"Affordable",if(AND(B1293&gt;='Desc Stats'!$C$58,B1293&lt;='Desc Stats'!$C$59),"Luxury","None"))</f>
        <v>Affordable</v>
      </c>
    </row>
    <row r="1294">
      <c r="A1294" s="56" t="s">
        <v>132</v>
      </c>
      <c r="B1294" s="54">
        <v>770000.0</v>
      </c>
      <c r="C1294" s="7">
        <v>1.0</v>
      </c>
      <c r="D1294" s="7">
        <v>1.0</v>
      </c>
      <c r="E1294" s="7">
        <v>1.0</v>
      </c>
      <c r="F1294" s="7" t="s">
        <v>24</v>
      </c>
      <c r="G1294" s="7" t="s">
        <v>172</v>
      </c>
      <c r="H1294" s="54">
        <v>2.0</v>
      </c>
      <c r="I1294" s="54">
        <v>527.0</v>
      </c>
      <c r="J1294" s="55" t="s">
        <v>25</v>
      </c>
      <c r="K1294" t="str">
        <f>if(and(B1294&gt;='Desc Stats'!$C$56,B1294&lt;='Desc Stats'!$C$57),"Affordable",if(AND(B1294&gt;='Desc Stats'!$C$58,B1294&lt;='Desc Stats'!$C$59),"Luxury","None"))</f>
        <v>Affordable</v>
      </c>
    </row>
    <row r="1295">
      <c r="A1295" s="56" t="s">
        <v>145</v>
      </c>
      <c r="B1295" s="54">
        <v>770000.0</v>
      </c>
      <c r="C1295" s="7">
        <v>1.0</v>
      </c>
      <c r="D1295" s="7">
        <v>1.0</v>
      </c>
      <c r="E1295" s="7">
        <v>2.0</v>
      </c>
      <c r="F1295" s="7" t="s">
        <v>36</v>
      </c>
      <c r="G1295" s="7" t="s">
        <v>172</v>
      </c>
      <c r="H1295" s="54">
        <v>2.0</v>
      </c>
      <c r="I1295" s="54">
        <v>732.0</v>
      </c>
      <c r="J1295" s="55" t="s">
        <v>25</v>
      </c>
      <c r="K1295" t="str">
        <f>if(and(B1295&gt;='Desc Stats'!$C$56,B1295&lt;='Desc Stats'!$C$57),"Affordable",if(AND(B1295&gt;='Desc Stats'!$C$58,B1295&lt;='Desc Stats'!$C$59),"Luxury","None"))</f>
        <v>Affordable</v>
      </c>
    </row>
    <row r="1296">
      <c r="A1296" s="56" t="s">
        <v>129</v>
      </c>
      <c r="B1296" s="54">
        <v>770000.0</v>
      </c>
      <c r="C1296" s="7">
        <v>3.0</v>
      </c>
      <c r="D1296" s="7">
        <v>3.0</v>
      </c>
      <c r="E1296" s="7">
        <v>2.0</v>
      </c>
      <c r="F1296" s="7" t="s">
        <v>24</v>
      </c>
      <c r="G1296" s="7" t="s">
        <v>172</v>
      </c>
      <c r="H1296" s="54">
        <v>2.0</v>
      </c>
      <c r="I1296" s="54">
        <v>1186.0</v>
      </c>
      <c r="J1296" s="55" t="s">
        <v>27</v>
      </c>
      <c r="K1296" t="str">
        <f>if(and(B1296&gt;='Desc Stats'!$C$56,B1296&lt;='Desc Stats'!$C$57),"Affordable",if(AND(B1296&gt;='Desc Stats'!$C$58,B1296&lt;='Desc Stats'!$C$59),"Luxury","None"))</f>
        <v>Affordable</v>
      </c>
    </row>
    <row r="1297">
      <c r="A1297" s="56" t="s">
        <v>129</v>
      </c>
      <c r="B1297" s="54">
        <v>770000.0</v>
      </c>
      <c r="C1297" s="7">
        <v>3.0</v>
      </c>
      <c r="D1297" s="7">
        <v>2.0</v>
      </c>
      <c r="E1297" s="7">
        <v>1.0</v>
      </c>
      <c r="F1297" s="7" t="s">
        <v>24</v>
      </c>
      <c r="G1297" s="7" t="s">
        <v>172</v>
      </c>
      <c r="H1297" s="54">
        <v>2.0</v>
      </c>
      <c r="I1297" s="54">
        <v>1110.0</v>
      </c>
      <c r="J1297" s="55" t="s">
        <v>175</v>
      </c>
      <c r="K1297" t="str">
        <f>if(and(B1297&gt;='Desc Stats'!$C$56,B1297&lt;='Desc Stats'!$C$57),"Affordable",if(AND(B1297&gt;='Desc Stats'!$C$58,B1297&lt;='Desc Stats'!$C$59),"Luxury","None"))</f>
        <v>Affordable</v>
      </c>
    </row>
    <row r="1298">
      <c r="A1298" s="56" t="s">
        <v>164</v>
      </c>
      <c r="B1298" s="54">
        <v>770000.0</v>
      </c>
      <c r="C1298" s="7">
        <v>3.0</v>
      </c>
      <c r="D1298" s="7">
        <v>2.0</v>
      </c>
      <c r="E1298" s="7">
        <v>2.0</v>
      </c>
      <c r="F1298" s="7" t="s">
        <v>24</v>
      </c>
      <c r="G1298" s="7" t="s">
        <v>172</v>
      </c>
      <c r="H1298" s="54">
        <v>2.0</v>
      </c>
      <c r="I1298" s="54">
        <v>1259.0</v>
      </c>
      <c r="J1298" s="55" t="s">
        <v>175</v>
      </c>
      <c r="K1298" t="str">
        <f>if(and(B1298&gt;='Desc Stats'!$C$56,B1298&lt;='Desc Stats'!$C$57),"Affordable",if(AND(B1298&gt;='Desc Stats'!$C$58,B1298&lt;='Desc Stats'!$C$59),"Luxury","None"))</f>
        <v>Affordable</v>
      </c>
    </row>
    <row r="1299">
      <c r="A1299" s="56" t="s">
        <v>164</v>
      </c>
      <c r="B1299" s="54">
        <v>770000.0</v>
      </c>
      <c r="C1299" s="7">
        <v>3.0</v>
      </c>
      <c r="D1299" s="7">
        <v>2.0</v>
      </c>
      <c r="E1299" s="7">
        <v>2.0</v>
      </c>
      <c r="F1299" s="7" t="s">
        <v>24</v>
      </c>
      <c r="G1299" s="7" t="s">
        <v>179</v>
      </c>
      <c r="H1299" s="54">
        <v>1.0</v>
      </c>
      <c r="I1299" s="54">
        <v>1259.0</v>
      </c>
      <c r="J1299" s="55" t="s">
        <v>175</v>
      </c>
      <c r="K1299" t="str">
        <f>if(and(B1299&gt;='Desc Stats'!$C$56,B1299&lt;='Desc Stats'!$C$57),"Affordable",if(AND(B1299&gt;='Desc Stats'!$C$58,B1299&lt;='Desc Stats'!$C$59),"Luxury","None"))</f>
        <v>Affordable</v>
      </c>
    </row>
    <row r="1300">
      <c r="A1300" s="56" t="s">
        <v>119</v>
      </c>
      <c r="B1300" s="54">
        <v>780000.0</v>
      </c>
      <c r="C1300" s="7">
        <v>2.0</v>
      </c>
      <c r="D1300" s="7">
        <v>2.0</v>
      </c>
      <c r="E1300" s="7">
        <v>2.0</v>
      </c>
      <c r="F1300" s="7" t="s">
        <v>36</v>
      </c>
      <c r="G1300" s="7" t="s">
        <v>172</v>
      </c>
      <c r="H1300" s="54">
        <v>2.0</v>
      </c>
      <c r="I1300" s="54">
        <v>1060.0</v>
      </c>
      <c r="J1300" s="55" t="s">
        <v>25</v>
      </c>
      <c r="K1300" t="str">
        <f>if(and(B1300&gt;='Desc Stats'!$C$56,B1300&lt;='Desc Stats'!$C$57),"Affordable",if(AND(B1300&gt;='Desc Stats'!$C$58,B1300&lt;='Desc Stats'!$C$59),"Luxury","None"))</f>
        <v>Affordable</v>
      </c>
    </row>
    <row r="1301">
      <c r="A1301" s="56" t="s">
        <v>124</v>
      </c>
      <c r="B1301" s="54">
        <v>780000.0</v>
      </c>
      <c r="C1301" s="7">
        <v>3.0</v>
      </c>
      <c r="D1301" s="7">
        <v>2.0</v>
      </c>
      <c r="E1301" s="7">
        <v>2.0</v>
      </c>
      <c r="F1301" s="7" t="s">
        <v>24</v>
      </c>
      <c r="G1301" s="7" t="s">
        <v>172</v>
      </c>
      <c r="H1301" s="54">
        <v>2.0</v>
      </c>
      <c r="I1301" s="54">
        <v>1200.0</v>
      </c>
      <c r="J1301" s="55" t="s">
        <v>25</v>
      </c>
      <c r="K1301" t="str">
        <f>if(and(B1301&gt;='Desc Stats'!$C$56,B1301&lt;='Desc Stats'!$C$57),"Affordable",if(AND(B1301&gt;='Desc Stats'!$C$58,B1301&lt;='Desc Stats'!$C$59),"Luxury","None"))</f>
        <v>Affordable</v>
      </c>
    </row>
    <row r="1302">
      <c r="A1302" s="56" t="s">
        <v>126</v>
      </c>
      <c r="B1302" s="54">
        <v>780000.0</v>
      </c>
      <c r="C1302" s="7">
        <v>2.0</v>
      </c>
      <c r="D1302" s="7">
        <v>2.0</v>
      </c>
      <c r="E1302" s="7">
        <v>1.0</v>
      </c>
      <c r="F1302" s="7" t="s">
        <v>36</v>
      </c>
      <c r="G1302" s="7" t="s">
        <v>172</v>
      </c>
      <c r="H1302" s="54">
        <v>2.0</v>
      </c>
      <c r="I1302" s="54">
        <v>880.0</v>
      </c>
      <c r="J1302" s="55" t="s">
        <v>27</v>
      </c>
      <c r="K1302" t="str">
        <f>if(and(B1302&gt;='Desc Stats'!$C$56,B1302&lt;='Desc Stats'!$C$57),"Affordable",if(AND(B1302&gt;='Desc Stats'!$C$58,B1302&lt;='Desc Stats'!$C$59),"Luxury","None"))</f>
        <v>Affordable</v>
      </c>
    </row>
    <row r="1303">
      <c r="A1303" s="56" t="s">
        <v>128</v>
      </c>
      <c r="B1303" s="54">
        <v>780000.0</v>
      </c>
      <c r="C1303" s="7">
        <v>3.0</v>
      </c>
      <c r="D1303" s="7">
        <v>2.0</v>
      </c>
      <c r="E1303" s="7">
        <v>2.0</v>
      </c>
      <c r="F1303" s="7" t="s">
        <v>36</v>
      </c>
      <c r="G1303" s="7" t="s">
        <v>172</v>
      </c>
      <c r="H1303" s="54">
        <v>2.0</v>
      </c>
      <c r="I1303" s="54">
        <v>1227.0</v>
      </c>
      <c r="J1303" s="55" t="s">
        <v>25</v>
      </c>
      <c r="K1303" t="str">
        <f>if(and(B1303&gt;='Desc Stats'!$C$56,B1303&lt;='Desc Stats'!$C$57),"Affordable",if(AND(B1303&gt;='Desc Stats'!$C$58,B1303&lt;='Desc Stats'!$C$59),"Luxury","None"))</f>
        <v>Affordable</v>
      </c>
    </row>
    <row r="1304">
      <c r="A1304" s="56" t="s">
        <v>26</v>
      </c>
      <c r="B1304" s="54">
        <v>780000.0</v>
      </c>
      <c r="C1304" s="7">
        <v>3.0</v>
      </c>
      <c r="D1304" s="7">
        <v>2.0</v>
      </c>
      <c r="E1304" s="7">
        <v>2.0</v>
      </c>
      <c r="F1304" s="7" t="s">
        <v>36</v>
      </c>
      <c r="G1304" s="7" t="s">
        <v>172</v>
      </c>
      <c r="H1304" s="54">
        <v>2.0</v>
      </c>
      <c r="I1304" s="54">
        <v>1125.0</v>
      </c>
      <c r="J1304" s="55" t="s">
        <v>25</v>
      </c>
      <c r="K1304" t="str">
        <f>if(and(B1304&gt;='Desc Stats'!$C$56,B1304&lt;='Desc Stats'!$C$57),"Affordable",if(AND(B1304&gt;='Desc Stats'!$C$58,B1304&lt;='Desc Stats'!$C$59),"Luxury","None"))</f>
        <v>Affordable</v>
      </c>
    </row>
    <row r="1305">
      <c r="A1305" s="56" t="s">
        <v>125</v>
      </c>
      <c r="B1305" s="54">
        <v>780000.0</v>
      </c>
      <c r="C1305" s="7">
        <v>1.0</v>
      </c>
      <c r="D1305" s="7">
        <v>1.0</v>
      </c>
      <c r="E1305" s="7">
        <v>1.0</v>
      </c>
      <c r="F1305" s="7" t="s">
        <v>171</v>
      </c>
      <c r="G1305" s="7" t="s">
        <v>172</v>
      </c>
      <c r="H1305" s="54">
        <v>2.0</v>
      </c>
      <c r="I1305" s="54">
        <v>624.0</v>
      </c>
      <c r="J1305" s="55" t="s">
        <v>25</v>
      </c>
      <c r="K1305" t="str">
        <f>if(and(B1305&gt;='Desc Stats'!$C$56,B1305&lt;='Desc Stats'!$C$57),"Affordable",if(AND(B1305&gt;='Desc Stats'!$C$58,B1305&lt;='Desc Stats'!$C$59),"Luxury","None"))</f>
        <v>Affordable</v>
      </c>
    </row>
    <row r="1306">
      <c r="A1306" s="56" t="s">
        <v>139</v>
      </c>
      <c r="B1306" s="54">
        <v>780000.0</v>
      </c>
      <c r="C1306" s="7">
        <v>2.0</v>
      </c>
      <c r="D1306" s="7">
        <v>2.0</v>
      </c>
      <c r="E1306" s="7">
        <v>2.0</v>
      </c>
      <c r="F1306" s="7" t="s">
        <v>36</v>
      </c>
      <c r="G1306" s="7" t="s">
        <v>172</v>
      </c>
      <c r="H1306" s="54">
        <v>2.0</v>
      </c>
      <c r="I1306" s="54">
        <v>1087.0</v>
      </c>
      <c r="J1306" s="55" t="s">
        <v>25</v>
      </c>
      <c r="K1306" t="str">
        <f>if(and(B1306&gt;='Desc Stats'!$C$56,B1306&lt;='Desc Stats'!$C$57),"Affordable",if(AND(B1306&gt;='Desc Stats'!$C$58,B1306&lt;='Desc Stats'!$C$59),"Luxury","None"))</f>
        <v>Affordable</v>
      </c>
    </row>
    <row r="1307">
      <c r="A1307" s="56" t="s">
        <v>127</v>
      </c>
      <c r="B1307" s="54">
        <v>780000.0</v>
      </c>
      <c r="C1307" s="7">
        <v>3.0</v>
      </c>
      <c r="D1307" s="7">
        <v>2.0</v>
      </c>
      <c r="E1307" s="7">
        <v>2.0</v>
      </c>
      <c r="F1307" s="7" t="s">
        <v>24</v>
      </c>
      <c r="G1307" s="7" t="s">
        <v>172</v>
      </c>
      <c r="H1307" s="54">
        <v>2.0</v>
      </c>
      <c r="I1307" s="54">
        <v>1253.0</v>
      </c>
      <c r="J1307" s="55" t="s">
        <v>175</v>
      </c>
      <c r="K1307" t="str">
        <f>if(and(B1307&gt;='Desc Stats'!$C$56,B1307&lt;='Desc Stats'!$C$57),"Affordable",if(AND(B1307&gt;='Desc Stats'!$C$58,B1307&lt;='Desc Stats'!$C$59),"Luxury","None"))</f>
        <v>Affordable</v>
      </c>
    </row>
    <row r="1308">
      <c r="A1308" s="56" t="s">
        <v>127</v>
      </c>
      <c r="B1308" s="54">
        <v>780000.0</v>
      </c>
      <c r="C1308" s="7">
        <v>3.0</v>
      </c>
      <c r="D1308" s="7">
        <v>2.0</v>
      </c>
      <c r="E1308" s="7">
        <v>1.0</v>
      </c>
      <c r="F1308" s="7" t="s">
        <v>24</v>
      </c>
      <c r="G1308" s="7" t="s">
        <v>172</v>
      </c>
      <c r="H1308" s="54">
        <v>2.0</v>
      </c>
      <c r="I1308" s="54">
        <v>1253.0</v>
      </c>
      <c r="J1308" s="55" t="s">
        <v>27</v>
      </c>
      <c r="K1308" t="str">
        <f>if(and(B1308&gt;='Desc Stats'!$C$56,B1308&lt;='Desc Stats'!$C$57),"Affordable",if(AND(B1308&gt;='Desc Stats'!$C$58,B1308&lt;='Desc Stats'!$C$59),"Luxury","None"))</f>
        <v>Affordable</v>
      </c>
    </row>
    <row r="1309">
      <c r="A1309" s="56" t="s">
        <v>127</v>
      </c>
      <c r="B1309" s="54">
        <v>780000.0</v>
      </c>
      <c r="C1309" s="7">
        <v>3.0</v>
      </c>
      <c r="D1309" s="7">
        <v>2.0</v>
      </c>
      <c r="E1309" s="7">
        <v>1.0</v>
      </c>
      <c r="F1309" s="7" t="s">
        <v>24</v>
      </c>
      <c r="G1309" s="7" t="s">
        <v>172</v>
      </c>
      <c r="H1309" s="54">
        <v>2.0</v>
      </c>
      <c r="I1309" s="54">
        <v>1253.0</v>
      </c>
      <c r="J1309" t="s">
        <v>27</v>
      </c>
      <c r="K1309" t="str">
        <f>if(and(B1309&gt;='Desc Stats'!$C$56,B1309&lt;='Desc Stats'!$C$57),"Affordable",if(AND(B1309&gt;='Desc Stats'!$C$58,B1309&lt;='Desc Stats'!$C$59),"Luxury","None"))</f>
        <v>Affordable</v>
      </c>
    </row>
    <row r="1310">
      <c r="A1310" s="56" t="s">
        <v>146</v>
      </c>
      <c r="B1310" s="54">
        <v>780000.0</v>
      </c>
      <c r="C1310" s="7">
        <v>1.0</v>
      </c>
      <c r="D1310" s="7">
        <v>1.0</v>
      </c>
      <c r="E1310" s="7">
        <v>1.0</v>
      </c>
      <c r="F1310" s="7" t="s">
        <v>24</v>
      </c>
      <c r="G1310" s="7" t="s">
        <v>172</v>
      </c>
      <c r="H1310" s="54">
        <v>2.0</v>
      </c>
      <c r="I1310" s="54">
        <v>657.0</v>
      </c>
      <c r="J1310" s="55" t="s">
        <v>27</v>
      </c>
      <c r="K1310" t="str">
        <f>if(and(B1310&gt;='Desc Stats'!$C$56,B1310&lt;='Desc Stats'!$C$57),"Affordable",if(AND(B1310&gt;='Desc Stats'!$C$58,B1310&lt;='Desc Stats'!$C$59),"Luxury","None"))</f>
        <v>Affordable</v>
      </c>
    </row>
    <row r="1311">
      <c r="A1311" s="56" t="s">
        <v>28</v>
      </c>
      <c r="B1311" s="54">
        <v>780000.0</v>
      </c>
      <c r="C1311" s="7">
        <v>1.0</v>
      </c>
      <c r="D1311" s="7">
        <v>1.0</v>
      </c>
      <c r="E1311" s="7">
        <v>2.0</v>
      </c>
      <c r="F1311" s="7" t="s">
        <v>36</v>
      </c>
      <c r="G1311" s="7" t="s">
        <v>172</v>
      </c>
      <c r="H1311" s="54">
        <v>2.0</v>
      </c>
      <c r="I1311" s="54">
        <v>497.0</v>
      </c>
      <c r="J1311" s="55" t="s">
        <v>27</v>
      </c>
      <c r="K1311" t="str">
        <f>if(and(B1311&gt;='Desc Stats'!$C$56,B1311&lt;='Desc Stats'!$C$57),"Affordable",if(AND(B1311&gt;='Desc Stats'!$C$58,B1311&lt;='Desc Stats'!$C$59),"Luxury","None"))</f>
        <v>Affordable</v>
      </c>
    </row>
    <row r="1312">
      <c r="A1312" s="56" t="s">
        <v>23</v>
      </c>
      <c r="B1312" s="54">
        <v>780000.0</v>
      </c>
      <c r="C1312" s="7">
        <v>3.0</v>
      </c>
      <c r="D1312" s="7">
        <v>2.0</v>
      </c>
      <c r="E1312" s="7">
        <v>1.0</v>
      </c>
      <c r="F1312" s="7" t="s">
        <v>24</v>
      </c>
      <c r="G1312" s="7" t="s">
        <v>172</v>
      </c>
      <c r="H1312" s="54">
        <v>2.0</v>
      </c>
      <c r="I1312" s="54">
        <v>1399.0</v>
      </c>
      <c r="J1312" s="55" t="s">
        <v>25</v>
      </c>
      <c r="K1312" t="str">
        <f>if(and(B1312&gt;='Desc Stats'!$C$56,B1312&lt;='Desc Stats'!$C$57),"Affordable",if(AND(B1312&gt;='Desc Stats'!$C$58,B1312&lt;='Desc Stats'!$C$59),"Luxury","None"))</f>
        <v>Affordable</v>
      </c>
    </row>
    <row r="1313">
      <c r="A1313" s="56" t="s">
        <v>23</v>
      </c>
      <c r="B1313" s="54">
        <v>780000.0</v>
      </c>
      <c r="C1313" s="7">
        <v>2.0</v>
      </c>
      <c r="D1313" s="7">
        <v>2.0</v>
      </c>
      <c r="E1313" s="7">
        <v>1.0</v>
      </c>
      <c r="F1313" s="7" t="s">
        <v>24</v>
      </c>
      <c r="G1313" s="7" t="s">
        <v>172</v>
      </c>
      <c r="H1313" s="54">
        <v>2.0</v>
      </c>
      <c r="I1313" s="54">
        <v>1071.0</v>
      </c>
      <c r="J1313" s="55" t="s">
        <v>25</v>
      </c>
      <c r="K1313" t="str">
        <f>if(and(B1313&gt;='Desc Stats'!$C$56,B1313&lt;='Desc Stats'!$C$57),"Affordable",if(AND(B1313&gt;='Desc Stats'!$C$58,B1313&lt;='Desc Stats'!$C$59),"Luxury","None"))</f>
        <v>Affordable</v>
      </c>
    </row>
    <row r="1314">
      <c r="A1314" s="56" t="s">
        <v>152</v>
      </c>
      <c r="B1314" s="54">
        <v>780000.0</v>
      </c>
      <c r="C1314" s="7">
        <v>3.0</v>
      </c>
      <c r="D1314" s="7">
        <v>2.0</v>
      </c>
      <c r="E1314" s="7">
        <v>2.0</v>
      </c>
      <c r="F1314" s="7" t="s">
        <v>24</v>
      </c>
      <c r="G1314" s="7" t="s">
        <v>172</v>
      </c>
      <c r="H1314" s="54">
        <v>2.0</v>
      </c>
      <c r="I1314" s="54">
        <v>1209.0</v>
      </c>
      <c r="J1314" s="55" t="s">
        <v>25</v>
      </c>
      <c r="K1314" t="str">
        <f>if(and(B1314&gt;='Desc Stats'!$C$56,B1314&lt;='Desc Stats'!$C$57),"Affordable",if(AND(B1314&gt;='Desc Stats'!$C$58,B1314&lt;='Desc Stats'!$C$59),"Luxury","None"))</f>
        <v>Affordable</v>
      </c>
    </row>
    <row r="1315">
      <c r="A1315" s="56" t="s">
        <v>154</v>
      </c>
      <c r="B1315" s="54">
        <v>780000.0</v>
      </c>
      <c r="C1315" s="7">
        <v>3.0</v>
      </c>
      <c r="D1315" s="7">
        <v>3.0</v>
      </c>
      <c r="E1315" s="7">
        <v>2.0</v>
      </c>
      <c r="F1315" s="7" t="s">
        <v>24</v>
      </c>
      <c r="G1315" s="7" t="s">
        <v>172</v>
      </c>
      <c r="H1315" s="54">
        <v>2.0</v>
      </c>
      <c r="I1315" s="54">
        <v>1391.0</v>
      </c>
      <c r="J1315" s="55" t="s">
        <v>175</v>
      </c>
      <c r="K1315" t="str">
        <f>if(and(B1315&gt;='Desc Stats'!$C$56,B1315&lt;='Desc Stats'!$C$57),"Affordable",if(AND(B1315&gt;='Desc Stats'!$C$58,B1315&lt;='Desc Stats'!$C$59),"Luxury","None"))</f>
        <v>Affordable</v>
      </c>
    </row>
    <row r="1316">
      <c r="A1316" s="56" t="s">
        <v>156</v>
      </c>
      <c r="B1316" s="54">
        <v>780000.0</v>
      </c>
      <c r="C1316" s="7">
        <v>3.0</v>
      </c>
      <c r="D1316" s="7">
        <v>3.0</v>
      </c>
      <c r="E1316" s="7">
        <v>2.0</v>
      </c>
      <c r="F1316" s="7" t="s">
        <v>24</v>
      </c>
      <c r="G1316" s="7" t="s">
        <v>172</v>
      </c>
      <c r="H1316" s="54">
        <v>2.0</v>
      </c>
      <c r="I1316" s="54">
        <v>1440.0</v>
      </c>
      <c r="J1316" s="55" t="s">
        <v>27</v>
      </c>
      <c r="K1316" t="str">
        <f>if(and(B1316&gt;='Desc Stats'!$C$56,B1316&lt;='Desc Stats'!$C$57),"Affordable",if(AND(B1316&gt;='Desc Stats'!$C$58,B1316&lt;='Desc Stats'!$C$59),"Luxury","None"))</f>
        <v>Affordable</v>
      </c>
    </row>
    <row r="1317">
      <c r="A1317" s="56" t="s">
        <v>156</v>
      </c>
      <c r="B1317" s="54">
        <v>780000.0</v>
      </c>
      <c r="C1317" s="7">
        <v>3.0</v>
      </c>
      <c r="D1317" s="7">
        <v>3.0</v>
      </c>
      <c r="E1317" s="7">
        <v>2.0</v>
      </c>
      <c r="F1317" s="7" t="s">
        <v>24</v>
      </c>
      <c r="G1317" s="7" t="s">
        <v>172</v>
      </c>
      <c r="H1317" s="54">
        <v>2.0</v>
      </c>
      <c r="I1317" s="54">
        <v>1368.0</v>
      </c>
      <c r="J1317" s="55" t="s">
        <v>27</v>
      </c>
      <c r="K1317" t="str">
        <f>if(and(B1317&gt;='Desc Stats'!$C$56,B1317&lt;='Desc Stats'!$C$57),"Affordable",if(AND(B1317&gt;='Desc Stats'!$C$58,B1317&lt;='Desc Stats'!$C$59),"Luxury","None"))</f>
        <v>Affordable</v>
      </c>
    </row>
    <row r="1318">
      <c r="A1318" s="56" t="s">
        <v>147</v>
      </c>
      <c r="B1318" s="54">
        <v>783990.0</v>
      </c>
      <c r="C1318" s="7">
        <v>1.0</v>
      </c>
      <c r="D1318" s="7">
        <v>1.0</v>
      </c>
      <c r="E1318" s="7">
        <v>2.0</v>
      </c>
      <c r="F1318" s="7" t="s">
        <v>36</v>
      </c>
      <c r="G1318" s="7" t="s">
        <v>172</v>
      </c>
      <c r="H1318" s="54">
        <v>2.0</v>
      </c>
      <c r="I1318" s="54">
        <v>650.0</v>
      </c>
      <c r="J1318" s="55" t="s">
        <v>27</v>
      </c>
      <c r="K1318" t="str">
        <f>if(and(B1318&gt;='Desc Stats'!$C$56,B1318&lt;='Desc Stats'!$C$57),"Affordable",if(AND(B1318&gt;='Desc Stats'!$C$58,B1318&lt;='Desc Stats'!$C$59),"Luxury","None"))</f>
        <v>Affordable</v>
      </c>
    </row>
    <row r="1319">
      <c r="A1319" s="56" t="s">
        <v>26</v>
      </c>
      <c r="B1319" s="54">
        <v>785000.0</v>
      </c>
      <c r="C1319" s="7">
        <v>3.0</v>
      </c>
      <c r="D1319" s="7">
        <v>2.0</v>
      </c>
      <c r="E1319" s="7">
        <v>1.0</v>
      </c>
      <c r="F1319" s="7" t="s">
        <v>24</v>
      </c>
      <c r="G1319" s="7" t="s">
        <v>172</v>
      </c>
      <c r="H1319" s="54">
        <v>2.0</v>
      </c>
      <c r="I1319" s="54">
        <v>1212.0</v>
      </c>
      <c r="J1319" s="55" t="s">
        <v>25</v>
      </c>
      <c r="K1319" t="str">
        <f>if(and(B1319&gt;='Desc Stats'!$C$56,B1319&lt;='Desc Stats'!$C$57),"Affordable",if(AND(B1319&gt;='Desc Stats'!$C$58,B1319&lt;='Desc Stats'!$C$59),"Luxury","None"))</f>
        <v>Affordable</v>
      </c>
    </row>
    <row r="1320">
      <c r="A1320" s="56" t="s">
        <v>125</v>
      </c>
      <c r="B1320" s="54">
        <v>785000.0</v>
      </c>
      <c r="C1320" s="7">
        <v>4.0</v>
      </c>
      <c r="D1320" s="7">
        <v>3.0</v>
      </c>
      <c r="E1320" s="7">
        <v>2.0</v>
      </c>
      <c r="F1320" s="7" t="s">
        <v>181</v>
      </c>
      <c r="G1320" s="7" t="s">
        <v>179</v>
      </c>
      <c r="H1320" s="54">
        <v>1.0</v>
      </c>
      <c r="I1320" s="54">
        <v>1760.0</v>
      </c>
      <c r="J1320" s="55" t="s">
        <v>27</v>
      </c>
      <c r="K1320" t="str">
        <f>if(and(B1320&gt;='Desc Stats'!$C$56,B1320&lt;='Desc Stats'!$C$57),"Affordable",if(AND(B1320&gt;='Desc Stats'!$C$58,B1320&lt;='Desc Stats'!$C$59),"Luxury","None"))</f>
        <v>Affordable</v>
      </c>
    </row>
    <row r="1321">
      <c r="A1321" s="56" t="s">
        <v>156</v>
      </c>
      <c r="B1321" s="54">
        <v>785000.0</v>
      </c>
      <c r="C1321" s="7">
        <v>3.0</v>
      </c>
      <c r="D1321" s="7">
        <v>3.0</v>
      </c>
      <c r="E1321" s="7">
        <v>2.0</v>
      </c>
      <c r="F1321" s="7" t="s">
        <v>24</v>
      </c>
      <c r="G1321" s="7" t="s">
        <v>172</v>
      </c>
      <c r="H1321" s="54">
        <v>2.0</v>
      </c>
      <c r="I1321" s="54">
        <v>1368.0</v>
      </c>
      <c r="J1321" s="55" t="s">
        <v>175</v>
      </c>
      <c r="K1321" t="str">
        <f>if(and(B1321&gt;='Desc Stats'!$C$56,B1321&lt;='Desc Stats'!$C$57),"Affordable",if(AND(B1321&gt;='Desc Stats'!$C$58,B1321&lt;='Desc Stats'!$C$59),"Luxury","None"))</f>
        <v>Affordable</v>
      </c>
    </row>
    <row r="1322">
      <c r="A1322" s="56" t="s">
        <v>131</v>
      </c>
      <c r="B1322" s="54">
        <v>788000.0</v>
      </c>
      <c r="C1322" s="7">
        <v>4.0</v>
      </c>
      <c r="D1322" s="7">
        <v>3.0</v>
      </c>
      <c r="E1322" s="7">
        <v>2.0</v>
      </c>
      <c r="F1322" s="7" t="s">
        <v>181</v>
      </c>
      <c r="G1322" s="7" t="s">
        <v>179</v>
      </c>
      <c r="H1322" s="54">
        <v>1.0</v>
      </c>
      <c r="I1322" s="54">
        <v>1760.0</v>
      </c>
      <c r="J1322" s="55" t="s">
        <v>27</v>
      </c>
      <c r="K1322" t="str">
        <f>if(and(B1322&gt;='Desc Stats'!$C$56,B1322&lt;='Desc Stats'!$C$57),"Affordable",if(AND(B1322&gt;='Desc Stats'!$C$58,B1322&lt;='Desc Stats'!$C$59),"Luxury","None"))</f>
        <v>Affordable</v>
      </c>
    </row>
    <row r="1323">
      <c r="A1323" s="56" t="s">
        <v>23</v>
      </c>
      <c r="B1323" s="54">
        <v>789000.0</v>
      </c>
      <c r="C1323" s="7">
        <v>3.0</v>
      </c>
      <c r="D1323" s="7">
        <v>2.0</v>
      </c>
      <c r="E1323" s="7">
        <v>1.0</v>
      </c>
      <c r="F1323" s="7" t="s">
        <v>36</v>
      </c>
      <c r="G1323" s="7" t="s">
        <v>172</v>
      </c>
      <c r="H1323" s="54">
        <v>2.0</v>
      </c>
      <c r="I1323" s="54">
        <v>886.0</v>
      </c>
      <c r="J1323" s="55" t="s">
        <v>25</v>
      </c>
      <c r="K1323" t="str">
        <f>if(and(B1323&gt;='Desc Stats'!$C$56,B1323&lt;='Desc Stats'!$C$57),"Affordable",if(AND(B1323&gt;='Desc Stats'!$C$58,B1323&lt;='Desc Stats'!$C$59),"Luxury","None"))</f>
        <v>Affordable</v>
      </c>
    </row>
    <row r="1324">
      <c r="A1324" s="56" t="s">
        <v>26</v>
      </c>
      <c r="B1324" s="54">
        <v>790000.0</v>
      </c>
      <c r="C1324" s="7">
        <v>5.0</v>
      </c>
      <c r="D1324" s="7">
        <v>3.0</v>
      </c>
      <c r="E1324" s="7">
        <v>1.0</v>
      </c>
      <c r="F1324" s="7" t="s">
        <v>24</v>
      </c>
      <c r="G1324" s="7" t="s">
        <v>172</v>
      </c>
      <c r="H1324" s="54">
        <v>2.0</v>
      </c>
      <c r="I1324" s="54">
        <v>2500.0</v>
      </c>
      <c r="J1324" s="55" t="s">
        <v>175</v>
      </c>
      <c r="K1324" t="str">
        <f>if(and(B1324&gt;='Desc Stats'!$C$56,B1324&lt;='Desc Stats'!$C$57),"Affordable",if(AND(B1324&gt;='Desc Stats'!$C$58,B1324&lt;='Desc Stats'!$C$59),"Luxury","None"))</f>
        <v>Affordable</v>
      </c>
    </row>
    <row r="1325">
      <c r="A1325" s="56" t="s">
        <v>125</v>
      </c>
      <c r="B1325" s="54">
        <v>790000.0</v>
      </c>
      <c r="C1325" s="7">
        <v>5.0</v>
      </c>
      <c r="D1325" s="7">
        <v>3.0</v>
      </c>
      <c r="E1325" s="7">
        <v>2.0</v>
      </c>
      <c r="F1325" s="7" t="s">
        <v>181</v>
      </c>
      <c r="G1325" s="7" t="s">
        <v>179</v>
      </c>
      <c r="H1325" s="54">
        <v>1.0</v>
      </c>
      <c r="I1325" s="54">
        <v>1892.0</v>
      </c>
      <c r="J1325" s="55" t="s">
        <v>27</v>
      </c>
      <c r="K1325" t="str">
        <f>if(and(B1325&gt;='Desc Stats'!$C$56,B1325&lt;='Desc Stats'!$C$57),"Affordable",if(AND(B1325&gt;='Desc Stats'!$C$58,B1325&lt;='Desc Stats'!$C$59),"Luxury","None"))</f>
        <v>Affordable</v>
      </c>
    </row>
    <row r="1326">
      <c r="A1326" s="56" t="s">
        <v>139</v>
      </c>
      <c r="B1326" s="54">
        <v>790000.0</v>
      </c>
      <c r="C1326" s="7">
        <v>2.0</v>
      </c>
      <c r="D1326" s="7">
        <v>2.0</v>
      </c>
      <c r="E1326" s="7">
        <v>2.0</v>
      </c>
      <c r="F1326" s="7" t="s">
        <v>36</v>
      </c>
      <c r="G1326" s="7" t="s">
        <v>172</v>
      </c>
      <c r="H1326" s="54">
        <v>2.0</v>
      </c>
      <c r="I1326" s="54">
        <v>1076.0</v>
      </c>
      <c r="J1326" s="55" t="s">
        <v>25</v>
      </c>
      <c r="K1326" t="str">
        <f>if(and(B1326&gt;='Desc Stats'!$C$56,B1326&lt;='Desc Stats'!$C$57),"Affordable",if(AND(B1326&gt;='Desc Stats'!$C$58,B1326&lt;='Desc Stats'!$C$59),"Luxury","None"))</f>
        <v>Affordable</v>
      </c>
    </row>
    <row r="1327">
      <c r="A1327" s="57" t="s">
        <v>37</v>
      </c>
      <c r="B1327" s="54">
        <v>790000.0</v>
      </c>
      <c r="C1327" s="7">
        <v>2.0</v>
      </c>
      <c r="D1327" s="7">
        <v>1.0</v>
      </c>
      <c r="E1327" s="7">
        <v>3.0</v>
      </c>
      <c r="F1327" s="7" t="s">
        <v>24</v>
      </c>
      <c r="G1327" s="7" t="s">
        <v>172</v>
      </c>
      <c r="H1327" s="54">
        <v>2.0</v>
      </c>
      <c r="I1327" s="54">
        <v>969.0</v>
      </c>
      <c r="J1327" s="55" t="s">
        <v>27</v>
      </c>
      <c r="K1327" t="str">
        <f>if(and(B1327&gt;='Desc Stats'!$C$56,B1327&lt;='Desc Stats'!$C$57),"Affordable",if(AND(B1327&gt;='Desc Stats'!$C$58,B1327&lt;='Desc Stats'!$C$59),"Luxury","None"))</f>
        <v>Affordable</v>
      </c>
    </row>
    <row r="1328">
      <c r="A1328" s="57" t="s">
        <v>37</v>
      </c>
      <c r="B1328" s="54">
        <v>790000.0</v>
      </c>
      <c r="C1328" s="7">
        <v>2.0</v>
      </c>
      <c r="D1328" s="7">
        <v>1.0</v>
      </c>
      <c r="E1328" s="7">
        <v>2.0</v>
      </c>
      <c r="F1328" s="7" t="s">
        <v>24</v>
      </c>
      <c r="G1328" s="7" t="s">
        <v>172</v>
      </c>
      <c r="H1328" s="54">
        <v>2.0</v>
      </c>
      <c r="I1328" s="54">
        <v>969.0</v>
      </c>
      <c r="J1328" s="55" t="s">
        <v>25</v>
      </c>
      <c r="K1328" t="str">
        <f>if(and(B1328&gt;='Desc Stats'!$C$56,B1328&lt;='Desc Stats'!$C$57),"Affordable",if(AND(B1328&gt;='Desc Stats'!$C$58,B1328&lt;='Desc Stats'!$C$59),"Luxury","None"))</f>
        <v>Affordable</v>
      </c>
    </row>
    <row r="1329">
      <c r="A1329" s="57" t="s">
        <v>37</v>
      </c>
      <c r="B1329" s="54">
        <v>790000.0</v>
      </c>
      <c r="C1329" s="7">
        <v>2.0</v>
      </c>
      <c r="D1329" s="7">
        <v>1.0</v>
      </c>
      <c r="E1329" s="7">
        <v>2.0</v>
      </c>
      <c r="F1329" s="7" t="s">
        <v>24</v>
      </c>
      <c r="G1329" s="7" t="s">
        <v>172</v>
      </c>
      <c r="H1329" s="54">
        <v>2.0</v>
      </c>
      <c r="I1329" s="54">
        <v>904.0</v>
      </c>
      <c r="J1329" s="55" t="s">
        <v>27</v>
      </c>
      <c r="K1329" t="str">
        <f>if(and(B1329&gt;='Desc Stats'!$C$56,B1329&lt;='Desc Stats'!$C$57),"Affordable",if(AND(B1329&gt;='Desc Stats'!$C$58,B1329&lt;='Desc Stats'!$C$59),"Luxury","None"))</f>
        <v>Affordable</v>
      </c>
    </row>
    <row r="1330">
      <c r="A1330" s="56" t="s">
        <v>127</v>
      </c>
      <c r="B1330" s="54">
        <v>790000.0</v>
      </c>
      <c r="C1330" s="7">
        <v>4.0</v>
      </c>
      <c r="D1330" s="7">
        <v>3.0</v>
      </c>
      <c r="E1330" s="7">
        <v>3.0</v>
      </c>
      <c r="F1330" s="7" t="s">
        <v>24</v>
      </c>
      <c r="G1330" s="7" t="s">
        <v>172</v>
      </c>
      <c r="H1330" s="54">
        <v>2.0</v>
      </c>
      <c r="I1330" s="54">
        <v>1356.0</v>
      </c>
      <c r="J1330" t="s">
        <v>27</v>
      </c>
      <c r="K1330" t="str">
        <f>if(and(B1330&gt;='Desc Stats'!$C$56,B1330&lt;='Desc Stats'!$C$57),"Affordable",if(AND(B1330&gt;='Desc Stats'!$C$58,B1330&lt;='Desc Stats'!$C$59),"Luxury","None"))</f>
        <v>Affordable</v>
      </c>
    </row>
    <row r="1331">
      <c r="A1331" s="56" t="s">
        <v>147</v>
      </c>
      <c r="B1331" s="54">
        <v>790000.0</v>
      </c>
      <c r="C1331" s="7">
        <v>1.0</v>
      </c>
      <c r="D1331" s="7">
        <v>1.0</v>
      </c>
      <c r="E1331" s="7">
        <v>1.0</v>
      </c>
      <c r="F1331" s="7" t="s">
        <v>36</v>
      </c>
      <c r="G1331" s="7" t="s">
        <v>172</v>
      </c>
      <c r="H1331" s="54">
        <v>2.0</v>
      </c>
      <c r="I1331" s="54">
        <v>650.0</v>
      </c>
      <c r="J1331" s="55" t="s">
        <v>27</v>
      </c>
      <c r="K1331" t="str">
        <f>if(and(B1331&gt;='Desc Stats'!$C$56,B1331&lt;='Desc Stats'!$C$57),"Affordable",if(AND(B1331&gt;='Desc Stats'!$C$58,B1331&lt;='Desc Stats'!$C$59),"Luxury","None"))</f>
        <v>Affordable</v>
      </c>
    </row>
    <row r="1332">
      <c r="A1332" s="56" t="s">
        <v>148</v>
      </c>
      <c r="B1332" s="54">
        <v>790000.0</v>
      </c>
      <c r="C1332" s="7">
        <v>4.0</v>
      </c>
      <c r="D1332" s="7">
        <v>3.0</v>
      </c>
      <c r="E1332" s="7">
        <v>2.0</v>
      </c>
      <c r="F1332" s="7" t="s">
        <v>24</v>
      </c>
      <c r="G1332" s="7" t="s">
        <v>172</v>
      </c>
      <c r="H1332" s="54">
        <v>2.0</v>
      </c>
      <c r="I1332" s="54">
        <v>1690.0</v>
      </c>
      <c r="J1332" s="55" t="s">
        <v>27</v>
      </c>
      <c r="K1332" t="str">
        <f>if(and(B1332&gt;='Desc Stats'!$C$56,B1332&lt;='Desc Stats'!$C$57),"Affordable",if(AND(B1332&gt;='Desc Stats'!$C$58,B1332&lt;='Desc Stats'!$C$59),"Luxury","None"))</f>
        <v>Affordable</v>
      </c>
    </row>
    <row r="1333">
      <c r="A1333" s="56" t="s">
        <v>23</v>
      </c>
      <c r="B1333" s="54">
        <v>790000.0</v>
      </c>
      <c r="C1333" s="7">
        <v>2.0</v>
      </c>
      <c r="D1333" s="7">
        <v>1.0</v>
      </c>
      <c r="E1333" s="7">
        <v>2.0</v>
      </c>
      <c r="F1333" s="7" t="s">
        <v>36</v>
      </c>
      <c r="G1333" s="7" t="s">
        <v>172</v>
      </c>
      <c r="H1333" s="54">
        <v>2.0</v>
      </c>
      <c r="I1333" s="54">
        <v>699.0</v>
      </c>
      <c r="J1333" s="55" t="s">
        <v>25</v>
      </c>
      <c r="K1333" t="str">
        <f>if(and(B1333&gt;='Desc Stats'!$C$56,B1333&lt;='Desc Stats'!$C$57),"Affordable",if(AND(B1333&gt;='Desc Stats'!$C$58,B1333&lt;='Desc Stats'!$C$59),"Luxury","None"))</f>
        <v>Affordable</v>
      </c>
    </row>
    <row r="1334">
      <c r="A1334" s="56" t="s">
        <v>23</v>
      </c>
      <c r="B1334" s="54">
        <v>790000.0</v>
      </c>
      <c r="C1334" s="7">
        <v>3.0</v>
      </c>
      <c r="D1334" s="7">
        <v>2.0</v>
      </c>
      <c r="E1334" s="7">
        <v>1.0</v>
      </c>
      <c r="F1334" s="7" t="s">
        <v>24</v>
      </c>
      <c r="G1334" s="7" t="s">
        <v>172</v>
      </c>
      <c r="H1334" s="54">
        <v>2.0</v>
      </c>
      <c r="I1334" s="54">
        <v>1280.0</v>
      </c>
      <c r="J1334" s="55" t="s">
        <v>25</v>
      </c>
      <c r="K1334" t="str">
        <f>if(and(B1334&gt;='Desc Stats'!$C$56,B1334&lt;='Desc Stats'!$C$57),"Affordable",if(AND(B1334&gt;='Desc Stats'!$C$58,B1334&lt;='Desc Stats'!$C$59),"Luxury","None"))</f>
        <v>Affordable</v>
      </c>
    </row>
    <row r="1335">
      <c r="A1335" s="56" t="s">
        <v>151</v>
      </c>
      <c r="B1335" s="54">
        <v>790000.0</v>
      </c>
      <c r="C1335" s="7">
        <v>4.0</v>
      </c>
      <c r="D1335" s="7">
        <v>3.0</v>
      </c>
      <c r="E1335" s="7">
        <v>2.0</v>
      </c>
      <c r="F1335" s="7" t="s">
        <v>181</v>
      </c>
      <c r="G1335" s="7" t="s">
        <v>179</v>
      </c>
      <c r="H1335" s="54">
        <v>1.0</v>
      </c>
      <c r="I1335" s="54">
        <f>21*70</f>
        <v>1470</v>
      </c>
      <c r="J1335" t="s">
        <v>27</v>
      </c>
      <c r="K1335" t="str">
        <f>if(and(B1335&gt;='Desc Stats'!$C$56,B1335&lt;='Desc Stats'!$C$57),"Affordable",if(AND(B1335&gt;='Desc Stats'!$C$58,B1335&lt;='Desc Stats'!$C$59),"Luxury","None"))</f>
        <v>Affordable</v>
      </c>
    </row>
    <row r="1336">
      <c r="A1336" s="56" t="s">
        <v>129</v>
      </c>
      <c r="B1336" s="54">
        <v>790000.0</v>
      </c>
      <c r="C1336" s="7">
        <v>3.0</v>
      </c>
      <c r="D1336" s="7">
        <v>3.0</v>
      </c>
      <c r="E1336" s="7">
        <v>2.0</v>
      </c>
      <c r="F1336" s="7" t="s">
        <v>24</v>
      </c>
      <c r="G1336" s="7" t="s">
        <v>172</v>
      </c>
      <c r="H1336" s="54">
        <v>2.0</v>
      </c>
      <c r="I1336" s="54">
        <v>1237.0</v>
      </c>
      <c r="J1336" s="55" t="s">
        <v>175</v>
      </c>
      <c r="K1336" t="str">
        <f>if(and(B1336&gt;='Desc Stats'!$C$56,B1336&lt;='Desc Stats'!$C$57),"Affordable",if(AND(B1336&gt;='Desc Stats'!$C$58,B1336&lt;='Desc Stats'!$C$59),"Luxury","None"))</f>
        <v>Affordable</v>
      </c>
    </row>
    <row r="1337">
      <c r="A1337" s="56" t="s">
        <v>129</v>
      </c>
      <c r="B1337" s="54">
        <v>790000.0</v>
      </c>
      <c r="C1337" s="7">
        <v>2.0</v>
      </c>
      <c r="D1337" s="7">
        <v>2.0</v>
      </c>
      <c r="E1337" s="7">
        <v>2.0</v>
      </c>
      <c r="F1337" s="7" t="s">
        <v>24</v>
      </c>
      <c r="G1337" s="7" t="s">
        <v>172</v>
      </c>
      <c r="H1337" s="54">
        <v>2.0</v>
      </c>
      <c r="I1337" s="54">
        <v>1168.0</v>
      </c>
      <c r="J1337" s="55" t="s">
        <v>27</v>
      </c>
      <c r="K1337" t="str">
        <f>if(and(B1337&gt;='Desc Stats'!$C$56,B1337&lt;='Desc Stats'!$C$57),"Affordable",if(AND(B1337&gt;='Desc Stats'!$C$58,B1337&lt;='Desc Stats'!$C$59),"Luxury","None"))</f>
        <v>Affordable</v>
      </c>
    </row>
    <row r="1338">
      <c r="A1338" s="56" t="s">
        <v>156</v>
      </c>
      <c r="B1338" s="54">
        <v>790000.0</v>
      </c>
      <c r="C1338" s="7">
        <v>4.0</v>
      </c>
      <c r="D1338" s="7">
        <v>3.0</v>
      </c>
      <c r="E1338" s="7">
        <v>2.0</v>
      </c>
      <c r="F1338" s="7" t="s">
        <v>181</v>
      </c>
      <c r="G1338" s="7" t="s">
        <v>179</v>
      </c>
      <c r="H1338" s="54">
        <v>1.0</v>
      </c>
      <c r="I1338" s="54">
        <v>1600.0</v>
      </c>
      <c r="J1338" s="55" t="s">
        <v>27</v>
      </c>
      <c r="K1338" t="str">
        <f>if(and(B1338&gt;='Desc Stats'!$C$56,B1338&lt;='Desc Stats'!$C$57),"Affordable",if(AND(B1338&gt;='Desc Stats'!$C$58,B1338&lt;='Desc Stats'!$C$59),"Luxury","None"))</f>
        <v>Affordable</v>
      </c>
    </row>
    <row r="1339">
      <c r="A1339" s="56" t="s">
        <v>156</v>
      </c>
      <c r="B1339" s="54">
        <v>790000.0</v>
      </c>
      <c r="C1339" s="7">
        <v>3.0</v>
      </c>
      <c r="D1339" s="7">
        <v>3.0</v>
      </c>
      <c r="E1339" s="7">
        <v>2.0</v>
      </c>
      <c r="F1339" s="7" t="s">
        <v>24</v>
      </c>
      <c r="G1339" s="7" t="s">
        <v>172</v>
      </c>
      <c r="H1339" s="54">
        <v>2.0</v>
      </c>
      <c r="I1339" s="54">
        <v>1368.0</v>
      </c>
      <c r="J1339" s="55" t="s">
        <v>27</v>
      </c>
      <c r="K1339" t="str">
        <f>if(and(B1339&gt;='Desc Stats'!$C$56,B1339&lt;='Desc Stats'!$C$57),"Affordable",if(AND(B1339&gt;='Desc Stats'!$C$58,B1339&lt;='Desc Stats'!$C$59),"Luxury","None"))</f>
        <v>Affordable</v>
      </c>
    </row>
    <row r="1340">
      <c r="A1340" s="56" t="s">
        <v>161</v>
      </c>
      <c r="B1340" s="54">
        <v>790000.0</v>
      </c>
      <c r="C1340" s="7">
        <v>4.0</v>
      </c>
      <c r="D1340" s="7">
        <v>3.0</v>
      </c>
      <c r="E1340" s="7">
        <v>2.0</v>
      </c>
      <c r="F1340" s="7" t="s">
        <v>181</v>
      </c>
      <c r="G1340" s="7" t="s">
        <v>179</v>
      </c>
      <c r="H1340" s="54">
        <v>1.0</v>
      </c>
      <c r="I1340" s="54">
        <v>1500.0</v>
      </c>
      <c r="J1340" t="s">
        <v>27</v>
      </c>
      <c r="K1340" t="str">
        <f>if(and(B1340&gt;='Desc Stats'!$C$56,B1340&lt;='Desc Stats'!$C$57),"Affordable",if(AND(B1340&gt;='Desc Stats'!$C$58,B1340&lt;='Desc Stats'!$C$59),"Luxury","None"))</f>
        <v>Affordable</v>
      </c>
    </row>
    <row r="1341">
      <c r="A1341" s="56" t="s">
        <v>162</v>
      </c>
      <c r="B1341" s="54">
        <v>790000.0</v>
      </c>
      <c r="C1341" s="7">
        <v>2.0</v>
      </c>
      <c r="D1341" s="7">
        <v>2.0</v>
      </c>
      <c r="E1341" s="7">
        <v>3.0</v>
      </c>
      <c r="F1341" s="7" t="s">
        <v>36</v>
      </c>
      <c r="G1341" s="7" t="s">
        <v>172</v>
      </c>
      <c r="H1341" s="54">
        <v>2.0</v>
      </c>
      <c r="I1341" s="54">
        <v>876.0</v>
      </c>
      <c r="J1341" s="55" t="s">
        <v>25</v>
      </c>
      <c r="K1341" t="str">
        <f>if(and(B1341&gt;='Desc Stats'!$C$56,B1341&lt;='Desc Stats'!$C$57),"Affordable",if(AND(B1341&gt;='Desc Stats'!$C$58,B1341&lt;='Desc Stats'!$C$59),"Luxury","None"))</f>
        <v>Affordable</v>
      </c>
    </row>
    <row r="1342">
      <c r="A1342" s="56" t="s">
        <v>162</v>
      </c>
      <c r="B1342" s="54">
        <v>790000.0</v>
      </c>
      <c r="C1342" s="7">
        <v>2.0</v>
      </c>
      <c r="D1342" s="7">
        <v>2.0</v>
      </c>
      <c r="E1342" s="7">
        <v>1.0</v>
      </c>
      <c r="F1342" s="7" t="s">
        <v>36</v>
      </c>
      <c r="G1342" s="7" t="s">
        <v>172</v>
      </c>
      <c r="H1342" s="54">
        <v>2.0</v>
      </c>
      <c r="I1342" s="54">
        <v>876.0</v>
      </c>
      <c r="J1342" t="s">
        <v>27</v>
      </c>
      <c r="K1342" t="str">
        <f>if(and(B1342&gt;='Desc Stats'!$C$56,B1342&lt;='Desc Stats'!$C$57),"Affordable",if(AND(B1342&gt;='Desc Stats'!$C$58,B1342&lt;='Desc Stats'!$C$59),"Luxury","None"))</f>
        <v>Affordable</v>
      </c>
    </row>
    <row r="1343">
      <c r="A1343" s="56" t="s">
        <v>125</v>
      </c>
      <c r="B1343" s="54">
        <v>795000.0</v>
      </c>
      <c r="C1343" s="7">
        <v>4.0</v>
      </c>
      <c r="D1343" s="7">
        <v>4.0</v>
      </c>
      <c r="E1343" s="7">
        <v>2.0</v>
      </c>
      <c r="F1343" s="7" t="s">
        <v>181</v>
      </c>
      <c r="G1343" s="7" t="s">
        <v>179</v>
      </c>
      <c r="H1343" s="54">
        <v>1.0</v>
      </c>
      <c r="I1343" s="54">
        <v>1650.0</v>
      </c>
      <c r="J1343" s="55" t="s">
        <v>25</v>
      </c>
      <c r="K1343" t="str">
        <f>if(and(B1343&gt;='Desc Stats'!$C$56,B1343&lt;='Desc Stats'!$C$57),"Affordable",if(AND(B1343&gt;='Desc Stats'!$C$58,B1343&lt;='Desc Stats'!$C$59),"Luxury","None"))</f>
        <v>Affordable</v>
      </c>
    </row>
    <row r="1344">
      <c r="A1344" s="57" t="s">
        <v>37</v>
      </c>
      <c r="B1344" s="54">
        <v>795000.0</v>
      </c>
      <c r="C1344" s="7">
        <v>2.0</v>
      </c>
      <c r="D1344" s="7">
        <v>1.0</v>
      </c>
      <c r="E1344" s="7">
        <v>2.0</v>
      </c>
      <c r="F1344" s="7" t="s">
        <v>24</v>
      </c>
      <c r="G1344" s="7" t="s">
        <v>172</v>
      </c>
      <c r="H1344" s="54">
        <v>2.0</v>
      </c>
      <c r="I1344" s="54">
        <v>969.0</v>
      </c>
      <c r="J1344" s="55" t="s">
        <v>27</v>
      </c>
      <c r="K1344" t="str">
        <f>if(and(B1344&gt;='Desc Stats'!$C$56,B1344&lt;='Desc Stats'!$C$57),"Affordable",if(AND(B1344&gt;='Desc Stats'!$C$58,B1344&lt;='Desc Stats'!$C$59),"Luxury","None"))</f>
        <v>Affordable</v>
      </c>
    </row>
    <row r="1345">
      <c r="A1345" s="56" t="s">
        <v>157</v>
      </c>
      <c r="B1345" s="54">
        <v>795000.0</v>
      </c>
      <c r="C1345" s="7">
        <v>4.0</v>
      </c>
      <c r="D1345" s="7">
        <v>3.0</v>
      </c>
      <c r="E1345" s="7">
        <v>2.0</v>
      </c>
      <c r="F1345" s="7" t="s">
        <v>181</v>
      </c>
      <c r="G1345" s="7" t="s">
        <v>179</v>
      </c>
      <c r="H1345" s="54">
        <v>1.0</v>
      </c>
      <c r="I1345" s="54">
        <v>1760.0</v>
      </c>
      <c r="J1345" s="55" t="s">
        <v>175</v>
      </c>
      <c r="K1345" t="str">
        <f>if(and(B1345&gt;='Desc Stats'!$C$56,B1345&lt;='Desc Stats'!$C$57),"Affordable",if(AND(B1345&gt;='Desc Stats'!$C$58,B1345&lt;='Desc Stats'!$C$59),"Luxury","None"))</f>
        <v>Affordable</v>
      </c>
    </row>
    <row r="1346">
      <c r="A1346" s="56" t="s">
        <v>125</v>
      </c>
      <c r="B1346" s="54">
        <v>795308.0</v>
      </c>
      <c r="C1346" s="7">
        <v>2.0</v>
      </c>
      <c r="D1346" s="7">
        <v>2.0</v>
      </c>
      <c r="E1346" s="7">
        <v>1.0</v>
      </c>
      <c r="F1346" s="7" t="s">
        <v>36</v>
      </c>
      <c r="G1346" s="7" t="s">
        <v>172</v>
      </c>
      <c r="H1346" s="54">
        <v>2.0</v>
      </c>
      <c r="I1346" s="54">
        <v>1066.0</v>
      </c>
      <c r="J1346" s="55" t="s">
        <v>27</v>
      </c>
      <c r="K1346" t="str">
        <f>if(and(B1346&gt;='Desc Stats'!$C$56,B1346&lt;='Desc Stats'!$C$57),"Affordable",if(AND(B1346&gt;='Desc Stats'!$C$58,B1346&lt;='Desc Stats'!$C$59),"Luxury","None"))</f>
        <v>Affordable</v>
      </c>
    </row>
    <row r="1347">
      <c r="A1347" s="56" t="s">
        <v>132</v>
      </c>
      <c r="B1347" s="54">
        <v>798000.0</v>
      </c>
      <c r="C1347" s="7">
        <v>1.0</v>
      </c>
      <c r="D1347" s="7">
        <v>1.0</v>
      </c>
      <c r="E1347" s="7">
        <v>1.0</v>
      </c>
      <c r="F1347" s="7" t="s">
        <v>36</v>
      </c>
      <c r="G1347" s="7" t="s">
        <v>172</v>
      </c>
      <c r="H1347" s="54">
        <v>2.0</v>
      </c>
      <c r="I1347" s="54">
        <v>750.0</v>
      </c>
      <c r="J1347" s="55" t="s">
        <v>27</v>
      </c>
      <c r="K1347" t="str">
        <f>if(and(B1347&gt;='Desc Stats'!$C$56,B1347&lt;='Desc Stats'!$C$57),"Affordable",if(AND(B1347&gt;='Desc Stats'!$C$58,B1347&lt;='Desc Stats'!$C$59),"Luxury","None"))</f>
        <v>Affordable</v>
      </c>
    </row>
    <row r="1348">
      <c r="A1348" s="57" t="s">
        <v>37</v>
      </c>
      <c r="B1348" s="54">
        <v>798000.0</v>
      </c>
      <c r="C1348" s="7">
        <v>1.0</v>
      </c>
      <c r="D1348" s="7">
        <v>1.0</v>
      </c>
      <c r="E1348" s="7">
        <v>2.0</v>
      </c>
      <c r="F1348" s="7" t="s">
        <v>24</v>
      </c>
      <c r="G1348" s="7" t="s">
        <v>172</v>
      </c>
      <c r="H1348" s="54">
        <v>2.0</v>
      </c>
      <c r="I1348" s="54">
        <v>904.0</v>
      </c>
      <c r="J1348" s="55" t="s">
        <v>25</v>
      </c>
      <c r="K1348" t="str">
        <f>if(and(B1348&gt;='Desc Stats'!$C$56,B1348&lt;='Desc Stats'!$C$57),"Affordable",if(AND(B1348&gt;='Desc Stats'!$C$58,B1348&lt;='Desc Stats'!$C$59),"Luxury","None"))</f>
        <v>Affordable</v>
      </c>
    </row>
    <row r="1349">
      <c r="A1349" s="56" t="s">
        <v>131</v>
      </c>
      <c r="B1349" s="54">
        <v>798000.0</v>
      </c>
      <c r="C1349" s="7">
        <v>6.0</v>
      </c>
      <c r="D1349" s="7">
        <v>3.0</v>
      </c>
      <c r="E1349" s="7">
        <v>2.0</v>
      </c>
      <c r="F1349" s="7" t="s">
        <v>38</v>
      </c>
      <c r="G1349" s="7" t="s">
        <v>179</v>
      </c>
      <c r="H1349" s="54">
        <v>1.0</v>
      </c>
      <c r="I1349" s="54">
        <v>1300.0</v>
      </c>
      <c r="J1349" t="s">
        <v>27</v>
      </c>
      <c r="K1349" t="str">
        <f>if(and(B1349&gt;='Desc Stats'!$C$56,B1349&lt;='Desc Stats'!$C$57),"Affordable",if(AND(B1349&gt;='Desc Stats'!$C$58,B1349&lt;='Desc Stats'!$C$59),"Luxury","None"))</f>
        <v>Affordable</v>
      </c>
    </row>
    <row r="1350">
      <c r="A1350" s="56" t="s">
        <v>125</v>
      </c>
      <c r="B1350" s="54">
        <v>799000.0</v>
      </c>
      <c r="C1350" s="7">
        <v>4.0</v>
      </c>
      <c r="D1350" s="7">
        <v>3.0</v>
      </c>
      <c r="E1350" s="7">
        <v>2.0</v>
      </c>
      <c r="F1350" s="7" t="s">
        <v>181</v>
      </c>
      <c r="G1350" s="7" t="s">
        <v>179</v>
      </c>
      <c r="H1350" s="54">
        <v>1.0</v>
      </c>
      <c r="I1350" s="54">
        <v>1760.0</v>
      </c>
      <c r="J1350" s="55" t="s">
        <v>27</v>
      </c>
      <c r="K1350" t="str">
        <f>if(and(B1350&gt;='Desc Stats'!$C$56,B1350&lt;='Desc Stats'!$C$57),"Affordable",if(AND(B1350&gt;='Desc Stats'!$C$58,B1350&lt;='Desc Stats'!$C$59),"Luxury","None"))</f>
        <v>Affordable</v>
      </c>
    </row>
    <row r="1351">
      <c r="A1351" s="56" t="s">
        <v>136</v>
      </c>
      <c r="B1351" s="54">
        <v>799000.0</v>
      </c>
      <c r="C1351" s="7">
        <v>4.0</v>
      </c>
      <c r="D1351" s="7">
        <v>3.0</v>
      </c>
      <c r="E1351" s="7">
        <v>4.0</v>
      </c>
      <c r="F1351" s="7" t="s">
        <v>24</v>
      </c>
      <c r="G1351" s="7" t="s">
        <v>172</v>
      </c>
      <c r="H1351" s="54">
        <v>2.0</v>
      </c>
      <c r="I1351" s="54">
        <v>1626.0</v>
      </c>
      <c r="J1351" s="55" t="s">
        <v>25</v>
      </c>
      <c r="K1351" t="str">
        <f>if(and(B1351&gt;='Desc Stats'!$C$56,B1351&lt;='Desc Stats'!$C$57),"Affordable",if(AND(B1351&gt;='Desc Stats'!$C$58,B1351&lt;='Desc Stats'!$C$59),"Luxury","None"))</f>
        <v>Affordable</v>
      </c>
    </row>
    <row r="1352">
      <c r="A1352" s="57" t="s">
        <v>37</v>
      </c>
      <c r="B1352" s="54">
        <v>799000.0</v>
      </c>
      <c r="C1352" s="7">
        <v>4.0</v>
      </c>
      <c r="D1352" s="7">
        <v>3.0</v>
      </c>
      <c r="E1352" s="7">
        <v>2.0</v>
      </c>
      <c r="F1352" s="7" t="s">
        <v>181</v>
      </c>
      <c r="G1352" s="7" t="s">
        <v>179</v>
      </c>
      <c r="H1352" s="54">
        <v>1.0</v>
      </c>
      <c r="I1352" s="54">
        <v>1870.0</v>
      </c>
      <c r="J1352" s="55" t="s">
        <v>25</v>
      </c>
      <c r="K1352" t="str">
        <f>if(and(B1352&gt;='Desc Stats'!$C$56,B1352&lt;='Desc Stats'!$C$57),"Affordable",if(AND(B1352&gt;='Desc Stats'!$C$58,B1352&lt;='Desc Stats'!$C$59),"Luxury","None"))</f>
        <v>Affordable</v>
      </c>
    </row>
    <row r="1353">
      <c r="A1353" s="56" t="s">
        <v>157</v>
      </c>
      <c r="B1353" s="54">
        <v>799000.0</v>
      </c>
      <c r="C1353" s="7">
        <v>5.0</v>
      </c>
      <c r="D1353" s="7">
        <v>3.0</v>
      </c>
      <c r="E1353" s="7">
        <v>2.0</v>
      </c>
      <c r="F1353" s="7" t="s">
        <v>181</v>
      </c>
      <c r="G1353" s="7" t="s">
        <v>179</v>
      </c>
      <c r="H1353" s="54">
        <v>1.0</v>
      </c>
      <c r="I1353" s="54">
        <v>1760.0</v>
      </c>
      <c r="J1353" s="55" t="s">
        <v>27</v>
      </c>
      <c r="K1353" t="str">
        <f>if(and(B1353&gt;='Desc Stats'!$C$56,B1353&lt;='Desc Stats'!$C$57),"Affordable",if(AND(B1353&gt;='Desc Stats'!$C$58,B1353&lt;='Desc Stats'!$C$59),"Luxury","None"))</f>
        <v>Affordable</v>
      </c>
    </row>
    <row r="1354">
      <c r="A1354" s="56" t="s">
        <v>26</v>
      </c>
      <c r="B1354" s="54">
        <v>799999.0</v>
      </c>
      <c r="C1354" s="7">
        <v>4.0</v>
      </c>
      <c r="D1354" s="7">
        <v>3.0</v>
      </c>
      <c r="E1354" s="7">
        <v>3.0</v>
      </c>
      <c r="F1354" s="7" t="s">
        <v>24</v>
      </c>
      <c r="G1354" s="7" t="s">
        <v>172</v>
      </c>
      <c r="H1354" s="54">
        <v>2.0</v>
      </c>
      <c r="I1354" s="54">
        <v>1599.0</v>
      </c>
      <c r="J1354" s="55" t="s">
        <v>25</v>
      </c>
      <c r="K1354" t="str">
        <f>if(and(B1354&gt;='Desc Stats'!$C$56,B1354&lt;='Desc Stats'!$C$57),"Affordable",if(AND(B1354&gt;='Desc Stats'!$C$58,B1354&lt;='Desc Stats'!$C$59),"Luxury","None"))</f>
        <v>Affordable</v>
      </c>
    </row>
    <row r="1355">
      <c r="A1355" s="56" t="s">
        <v>119</v>
      </c>
      <c r="B1355" s="54">
        <v>800000.0</v>
      </c>
      <c r="C1355" s="7">
        <v>4.0</v>
      </c>
      <c r="D1355" s="7">
        <v>3.0</v>
      </c>
      <c r="E1355" s="7">
        <v>1.0</v>
      </c>
      <c r="F1355" s="7" t="s">
        <v>36</v>
      </c>
      <c r="G1355" s="7" t="s">
        <v>172</v>
      </c>
      <c r="H1355" s="54">
        <v>2.0</v>
      </c>
      <c r="I1355" s="54">
        <v>1570.0</v>
      </c>
      <c r="J1355" s="55" t="s">
        <v>25</v>
      </c>
      <c r="K1355" t="str">
        <f>if(and(B1355&gt;='Desc Stats'!$C$56,B1355&lt;='Desc Stats'!$C$57),"Affordable",if(AND(B1355&gt;='Desc Stats'!$C$58,B1355&lt;='Desc Stats'!$C$59),"Luxury","None"))</f>
        <v>Affordable</v>
      </c>
    </row>
    <row r="1356">
      <c r="A1356" s="56" t="s">
        <v>119</v>
      </c>
      <c r="B1356" s="54">
        <v>800000.0</v>
      </c>
      <c r="C1356" s="7">
        <v>1.0</v>
      </c>
      <c r="D1356" s="7">
        <v>1.0</v>
      </c>
      <c r="E1356" s="7">
        <v>1.0</v>
      </c>
      <c r="F1356" s="7" t="s">
        <v>36</v>
      </c>
      <c r="G1356" s="7" t="s">
        <v>172</v>
      </c>
      <c r="H1356" s="54">
        <v>2.0</v>
      </c>
      <c r="I1356" s="54">
        <v>853.0</v>
      </c>
      <c r="J1356" s="55" t="s">
        <v>25</v>
      </c>
      <c r="K1356" t="str">
        <f>if(and(B1356&gt;='Desc Stats'!$C$56,B1356&lt;='Desc Stats'!$C$57),"Affordable",if(AND(B1356&gt;='Desc Stats'!$C$58,B1356&lt;='Desc Stats'!$C$59),"Luxury","None"))</f>
        <v>Affordable</v>
      </c>
    </row>
    <row r="1357">
      <c r="A1357" s="56" t="s">
        <v>124</v>
      </c>
      <c r="B1357" s="54">
        <v>800000.0</v>
      </c>
      <c r="C1357" s="7">
        <v>4.0</v>
      </c>
      <c r="D1357" s="7">
        <v>3.0</v>
      </c>
      <c r="E1357" s="7">
        <v>2.0</v>
      </c>
      <c r="F1357" s="7" t="s">
        <v>24</v>
      </c>
      <c r="G1357" s="7" t="s">
        <v>172</v>
      </c>
      <c r="H1357" s="54">
        <v>2.0</v>
      </c>
      <c r="I1357" s="54">
        <v>1270.0</v>
      </c>
      <c r="J1357" s="55" t="s">
        <v>25</v>
      </c>
      <c r="K1357" t="str">
        <f>if(and(B1357&gt;='Desc Stats'!$C$56,B1357&lt;='Desc Stats'!$C$57),"Affordable",if(AND(B1357&gt;='Desc Stats'!$C$58,B1357&lt;='Desc Stats'!$C$59),"Luxury","None"))</f>
        <v>Affordable</v>
      </c>
    </row>
    <row r="1358">
      <c r="A1358" s="56" t="s">
        <v>126</v>
      </c>
      <c r="B1358" s="54">
        <v>800000.0</v>
      </c>
      <c r="C1358" s="7">
        <v>3.0</v>
      </c>
      <c r="D1358" s="7">
        <v>2.0</v>
      </c>
      <c r="E1358" s="7">
        <v>2.0</v>
      </c>
      <c r="F1358" s="7" t="s">
        <v>36</v>
      </c>
      <c r="G1358" s="7" t="s">
        <v>172</v>
      </c>
      <c r="H1358" s="54">
        <v>2.0</v>
      </c>
      <c r="I1358" s="54">
        <v>990.0</v>
      </c>
      <c r="J1358" s="55" t="s">
        <v>27</v>
      </c>
      <c r="K1358" t="str">
        <f>if(and(B1358&gt;='Desc Stats'!$C$56,B1358&lt;='Desc Stats'!$C$57),"Affordable",if(AND(B1358&gt;='Desc Stats'!$C$58,B1358&lt;='Desc Stats'!$C$59),"Luxury","None"))</f>
        <v>Affordable</v>
      </c>
    </row>
    <row r="1359">
      <c r="A1359" s="56" t="s">
        <v>126</v>
      </c>
      <c r="B1359" s="54">
        <v>800000.0</v>
      </c>
      <c r="C1359" s="7">
        <v>3.0</v>
      </c>
      <c r="D1359" s="7">
        <v>2.0</v>
      </c>
      <c r="E1359" s="7">
        <v>2.0</v>
      </c>
      <c r="F1359" s="7" t="s">
        <v>36</v>
      </c>
      <c r="G1359" s="7" t="s">
        <v>172</v>
      </c>
      <c r="H1359" s="54">
        <v>2.0</v>
      </c>
      <c r="I1359" s="54">
        <v>990.0</v>
      </c>
      <c r="J1359" t="s">
        <v>25</v>
      </c>
      <c r="K1359" t="str">
        <f>if(and(B1359&gt;='Desc Stats'!$C$56,B1359&lt;='Desc Stats'!$C$57),"Affordable",if(AND(B1359&gt;='Desc Stats'!$C$58,B1359&lt;='Desc Stats'!$C$59),"Luxury","None"))</f>
        <v>Affordable</v>
      </c>
    </row>
    <row r="1360">
      <c r="A1360" s="56" t="s">
        <v>126</v>
      </c>
      <c r="B1360" s="54">
        <v>800000.0</v>
      </c>
      <c r="C1360" s="7">
        <v>2.0</v>
      </c>
      <c r="D1360" s="7">
        <v>2.0</v>
      </c>
      <c r="E1360" s="7">
        <v>1.0</v>
      </c>
      <c r="F1360" s="7" t="s">
        <v>36</v>
      </c>
      <c r="G1360" s="7" t="s">
        <v>172</v>
      </c>
      <c r="H1360" s="54">
        <v>2.0</v>
      </c>
      <c r="I1360" s="54">
        <v>825.0</v>
      </c>
      <c r="J1360" s="55" t="s">
        <v>25</v>
      </c>
      <c r="K1360" t="str">
        <f>if(and(B1360&gt;='Desc Stats'!$C$56,B1360&lt;='Desc Stats'!$C$57),"Affordable",if(AND(B1360&gt;='Desc Stats'!$C$58,B1360&lt;='Desc Stats'!$C$59),"Luxury","None"))</f>
        <v>Affordable</v>
      </c>
    </row>
    <row r="1361">
      <c r="A1361" s="56" t="s">
        <v>132</v>
      </c>
      <c r="B1361" s="54">
        <v>800000.0</v>
      </c>
      <c r="C1361" s="7">
        <v>1.0</v>
      </c>
      <c r="D1361" s="7">
        <v>1.0</v>
      </c>
      <c r="E1361" s="7">
        <v>1.0</v>
      </c>
      <c r="F1361" s="7" t="s">
        <v>24</v>
      </c>
      <c r="G1361" s="7" t="s">
        <v>172</v>
      </c>
      <c r="H1361" s="54">
        <v>2.0</v>
      </c>
      <c r="I1361" s="54">
        <v>538.0</v>
      </c>
      <c r="J1361" s="55" t="s">
        <v>25</v>
      </c>
      <c r="K1361" t="str">
        <f>if(and(B1361&gt;='Desc Stats'!$C$56,B1361&lt;='Desc Stats'!$C$57),"Affordable",if(AND(B1361&gt;='Desc Stats'!$C$58,B1361&lt;='Desc Stats'!$C$59),"Luxury","None"))</f>
        <v>Affordable</v>
      </c>
    </row>
    <row r="1362">
      <c r="A1362" s="56" t="s">
        <v>132</v>
      </c>
      <c r="B1362" s="54">
        <v>800000.0</v>
      </c>
      <c r="C1362" s="7">
        <v>1.0</v>
      </c>
      <c r="D1362" s="7">
        <v>1.0</v>
      </c>
      <c r="E1362" s="7">
        <v>1.0</v>
      </c>
      <c r="F1362" s="7" t="s">
        <v>24</v>
      </c>
      <c r="G1362" s="7" t="s">
        <v>172</v>
      </c>
      <c r="H1362" s="54">
        <v>2.0</v>
      </c>
      <c r="I1362" s="54">
        <v>538.0</v>
      </c>
      <c r="J1362" s="55" t="s">
        <v>175</v>
      </c>
      <c r="K1362" t="str">
        <f>if(and(B1362&gt;='Desc Stats'!$C$56,B1362&lt;='Desc Stats'!$C$57),"Affordable",if(AND(B1362&gt;='Desc Stats'!$C$58,B1362&lt;='Desc Stats'!$C$59),"Luxury","None"))</f>
        <v>Affordable</v>
      </c>
    </row>
    <row r="1363">
      <c r="A1363" s="56" t="s">
        <v>26</v>
      </c>
      <c r="B1363" s="54">
        <v>800000.0</v>
      </c>
      <c r="C1363" s="7">
        <v>3.0</v>
      </c>
      <c r="D1363" s="7">
        <v>2.0</v>
      </c>
      <c r="E1363" s="7">
        <v>4.0</v>
      </c>
      <c r="F1363" s="7" t="s">
        <v>36</v>
      </c>
      <c r="G1363" s="7" t="s">
        <v>172</v>
      </c>
      <c r="H1363" s="54">
        <v>2.0</v>
      </c>
      <c r="I1363" s="54">
        <v>1170.0</v>
      </c>
      <c r="J1363" s="55" t="s">
        <v>27</v>
      </c>
      <c r="K1363" t="str">
        <f>if(and(B1363&gt;='Desc Stats'!$C$56,B1363&lt;='Desc Stats'!$C$57),"Affordable",if(AND(B1363&gt;='Desc Stats'!$C$58,B1363&lt;='Desc Stats'!$C$59),"Luxury","None"))</f>
        <v>Affordable</v>
      </c>
    </row>
    <row r="1364">
      <c r="A1364" s="56" t="s">
        <v>26</v>
      </c>
      <c r="B1364" s="54">
        <v>800000.0</v>
      </c>
      <c r="C1364" s="7">
        <v>3.0</v>
      </c>
      <c r="D1364" s="7">
        <v>2.0</v>
      </c>
      <c r="E1364" s="7">
        <v>2.0</v>
      </c>
      <c r="F1364" s="7" t="s">
        <v>36</v>
      </c>
      <c r="G1364" s="7" t="s">
        <v>172</v>
      </c>
      <c r="H1364" s="54">
        <v>2.0</v>
      </c>
      <c r="I1364" s="54">
        <v>1170.0</v>
      </c>
      <c r="J1364" s="55" t="s">
        <v>27</v>
      </c>
      <c r="K1364" t="str">
        <f>if(and(B1364&gt;='Desc Stats'!$C$56,B1364&lt;='Desc Stats'!$C$57),"Affordable",if(AND(B1364&gt;='Desc Stats'!$C$58,B1364&lt;='Desc Stats'!$C$59),"Luxury","None"))</f>
        <v>Affordable</v>
      </c>
    </row>
    <row r="1365">
      <c r="A1365" s="56" t="s">
        <v>26</v>
      </c>
      <c r="B1365" s="54">
        <v>800000.0</v>
      </c>
      <c r="C1365" s="7">
        <v>3.0</v>
      </c>
      <c r="D1365" s="7">
        <v>2.0</v>
      </c>
      <c r="E1365" s="7">
        <v>2.0</v>
      </c>
      <c r="F1365" s="7" t="s">
        <v>36</v>
      </c>
      <c r="G1365" s="7" t="s">
        <v>172</v>
      </c>
      <c r="H1365" s="54">
        <v>2.0</v>
      </c>
      <c r="I1365" s="54">
        <v>1170.0</v>
      </c>
      <c r="J1365" s="55" t="s">
        <v>27</v>
      </c>
      <c r="K1365" t="str">
        <f>if(and(B1365&gt;='Desc Stats'!$C$56,B1365&lt;='Desc Stats'!$C$57),"Affordable",if(AND(B1365&gt;='Desc Stats'!$C$58,B1365&lt;='Desc Stats'!$C$59),"Luxury","None"))</f>
        <v>Affordable</v>
      </c>
    </row>
    <row r="1366">
      <c r="A1366" s="56" t="s">
        <v>26</v>
      </c>
      <c r="B1366" s="54">
        <v>800000.0</v>
      </c>
      <c r="C1366" s="7">
        <v>2.0</v>
      </c>
      <c r="D1366" s="7">
        <v>2.0</v>
      </c>
      <c r="E1366" s="7">
        <v>2.0</v>
      </c>
      <c r="F1366" s="7" t="s">
        <v>36</v>
      </c>
      <c r="G1366" s="7" t="s">
        <v>172</v>
      </c>
      <c r="H1366" s="54">
        <v>2.0</v>
      </c>
      <c r="I1366" s="54">
        <v>1170.0</v>
      </c>
      <c r="J1366" s="55" t="s">
        <v>25</v>
      </c>
      <c r="K1366" t="str">
        <f>if(and(B1366&gt;='Desc Stats'!$C$56,B1366&lt;='Desc Stats'!$C$57),"Affordable",if(AND(B1366&gt;='Desc Stats'!$C$58,B1366&lt;='Desc Stats'!$C$59),"Luxury","None"))</f>
        <v>Affordable</v>
      </c>
    </row>
    <row r="1367">
      <c r="A1367" s="56" t="s">
        <v>26</v>
      </c>
      <c r="B1367" s="54">
        <v>800000.0</v>
      </c>
      <c r="C1367" s="7">
        <v>4.0</v>
      </c>
      <c r="D1367" s="7">
        <v>3.0</v>
      </c>
      <c r="E1367" s="7">
        <v>1.0</v>
      </c>
      <c r="F1367" s="7" t="s">
        <v>24</v>
      </c>
      <c r="G1367" s="7" t="s">
        <v>172</v>
      </c>
      <c r="H1367" s="54">
        <v>2.0</v>
      </c>
      <c r="I1367" s="54">
        <v>1335.0</v>
      </c>
      <c r="J1367" s="55" t="s">
        <v>27</v>
      </c>
      <c r="K1367" t="str">
        <f>if(and(B1367&gt;='Desc Stats'!$C$56,B1367&lt;='Desc Stats'!$C$57),"Affordable",if(AND(B1367&gt;='Desc Stats'!$C$58,B1367&lt;='Desc Stats'!$C$59),"Luxury","None"))</f>
        <v>Affordable</v>
      </c>
    </row>
    <row r="1368">
      <c r="A1368" s="56" t="s">
        <v>26</v>
      </c>
      <c r="B1368" s="54">
        <v>800000.0</v>
      </c>
      <c r="C1368" s="7">
        <v>3.0</v>
      </c>
      <c r="D1368" s="7">
        <v>2.0</v>
      </c>
      <c r="E1368" s="7">
        <v>1.0</v>
      </c>
      <c r="F1368" s="7" t="s">
        <v>36</v>
      </c>
      <c r="G1368" s="7" t="s">
        <v>179</v>
      </c>
      <c r="H1368" s="54">
        <v>1.0</v>
      </c>
      <c r="I1368" s="54">
        <v>1400.0</v>
      </c>
      <c r="J1368" s="55" t="s">
        <v>25</v>
      </c>
      <c r="K1368" t="str">
        <f>if(and(B1368&gt;='Desc Stats'!$C$56,B1368&lt;='Desc Stats'!$C$57),"Affordable",if(AND(B1368&gt;='Desc Stats'!$C$58,B1368&lt;='Desc Stats'!$C$59),"Luxury","None"))</f>
        <v>Affordable</v>
      </c>
    </row>
    <row r="1369">
      <c r="A1369" s="56" t="s">
        <v>125</v>
      </c>
      <c r="B1369" s="54">
        <v>800000.0</v>
      </c>
      <c r="C1369" s="7">
        <v>4.0</v>
      </c>
      <c r="D1369" s="7">
        <v>3.0</v>
      </c>
      <c r="E1369" s="7">
        <v>2.0</v>
      </c>
      <c r="F1369" s="7" t="s">
        <v>181</v>
      </c>
      <c r="G1369" s="7" t="s">
        <v>179</v>
      </c>
      <c r="H1369" s="54">
        <v>1.0</v>
      </c>
      <c r="I1369" s="54">
        <v>1650.0</v>
      </c>
      <c r="J1369" s="55" t="s">
        <v>27</v>
      </c>
      <c r="K1369" t="str">
        <f>if(and(B1369&gt;='Desc Stats'!$C$56,B1369&lt;='Desc Stats'!$C$57),"Affordable",if(AND(B1369&gt;='Desc Stats'!$C$58,B1369&lt;='Desc Stats'!$C$59),"Luxury","None"))</f>
        <v>Affordable</v>
      </c>
    </row>
    <row r="1370">
      <c r="A1370" s="56" t="s">
        <v>125</v>
      </c>
      <c r="B1370" s="54">
        <v>800000.0</v>
      </c>
      <c r="C1370" s="7">
        <v>4.0</v>
      </c>
      <c r="D1370" s="7">
        <v>4.0</v>
      </c>
      <c r="E1370" s="7">
        <v>1.0</v>
      </c>
      <c r="F1370" s="7" t="s">
        <v>181</v>
      </c>
      <c r="G1370" s="7" t="s">
        <v>179</v>
      </c>
      <c r="H1370" s="54">
        <v>1.0</v>
      </c>
      <c r="I1370" s="54">
        <v>1540.0</v>
      </c>
      <c r="J1370" s="55" t="s">
        <v>27</v>
      </c>
      <c r="K1370" t="str">
        <f>if(and(B1370&gt;='Desc Stats'!$C$56,B1370&lt;='Desc Stats'!$C$57),"Affordable",if(AND(B1370&gt;='Desc Stats'!$C$58,B1370&lt;='Desc Stats'!$C$59),"Luxury","None"))</f>
        <v>Affordable</v>
      </c>
    </row>
    <row r="1371">
      <c r="A1371" s="57" t="s">
        <v>37</v>
      </c>
      <c r="B1371" s="54">
        <v>800000.0</v>
      </c>
      <c r="C1371" s="7">
        <v>1.0</v>
      </c>
      <c r="D1371" s="7">
        <v>2.0</v>
      </c>
      <c r="E1371" s="7">
        <v>1.0</v>
      </c>
      <c r="F1371" s="7" t="s">
        <v>24</v>
      </c>
      <c r="G1371" s="7" t="s">
        <v>172</v>
      </c>
      <c r="H1371" s="54">
        <v>2.0</v>
      </c>
      <c r="I1371" s="54">
        <v>915.0</v>
      </c>
      <c r="J1371" s="55" t="s">
        <v>25</v>
      </c>
      <c r="K1371" t="str">
        <f>if(and(B1371&gt;='Desc Stats'!$C$56,B1371&lt;='Desc Stats'!$C$57),"Affordable",if(AND(B1371&gt;='Desc Stats'!$C$58,B1371&lt;='Desc Stats'!$C$59),"Luxury","None"))</f>
        <v>Affordable</v>
      </c>
    </row>
    <row r="1372">
      <c r="A1372" s="56" t="s">
        <v>127</v>
      </c>
      <c r="B1372" s="54">
        <v>800000.0</v>
      </c>
      <c r="C1372" s="7">
        <v>4.0</v>
      </c>
      <c r="D1372" s="7">
        <v>3.0</v>
      </c>
      <c r="E1372" s="7">
        <v>2.0</v>
      </c>
      <c r="F1372" s="7" t="s">
        <v>24</v>
      </c>
      <c r="G1372" s="7" t="s">
        <v>179</v>
      </c>
      <c r="H1372" s="54">
        <v>1.0</v>
      </c>
      <c r="I1372" s="54">
        <v>1600.0</v>
      </c>
      <c r="J1372" t="s">
        <v>27</v>
      </c>
      <c r="K1372" t="str">
        <f>if(and(B1372&gt;='Desc Stats'!$C$56,B1372&lt;='Desc Stats'!$C$57),"Affordable",if(AND(B1372&gt;='Desc Stats'!$C$58,B1372&lt;='Desc Stats'!$C$59),"Luxury","None"))</f>
        <v>Affordable</v>
      </c>
    </row>
    <row r="1373">
      <c r="A1373" s="56" t="s">
        <v>133</v>
      </c>
      <c r="B1373" s="54">
        <v>800000.0</v>
      </c>
      <c r="C1373" s="7">
        <v>4.0</v>
      </c>
      <c r="D1373" s="7">
        <v>2.0</v>
      </c>
      <c r="E1373" s="7">
        <v>2.0</v>
      </c>
      <c r="F1373" s="7" t="s">
        <v>181</v>
      </c>
      <c r="G1373" s="7" t="s">
        <v>179</v>
      </c>
      <c r="H1373" s="54">
        <v>1.0</v>
      </c>
      <c r="I1373" s="54">
        <v>1600.0</v>
      </c>
      <c r="J1373" s="55" t="s">
        <v>175</v>
      </c>
      <c r="K1373" t="str">
        <f>if(and(B1373&gt;='Desc Stats'!$C$56,B1373&lt;='Desc Stats'!$C$57),"Affordable",if(AND(B1373&gt;='Desc Stats'!$C$58,B1373&lt;='Desc Stats'!$C$59),"Luxury","None"))</f>
        <v>Affordable</v>
      </c>
    </row>
    <row r="1374">
      <c r="A1374" s="56" t="s">
        <v>133</v>
      </c>
      <c r="B1374" s="54">
        <v>800000.0</v>
      </c>
      <c r="C1374" s="7">
        <v>3.0</v>
      </c>
      <c r="D1374" s="7">
        <v>2.0</v>
      </c>
      <c r="E1374" s="7">
        <v>1.0</v>
      </c>
      <c r="F1374" s="7" t="s">
        <v>24</v>
      </c>
      <c r="G1374" s="7" t="s">
        <v>172</v>
      </c>
      <c r="H1374" s="54">
        <v>2.0</v>
      </c>
      <c r="I1374" s="54">
        <v>1400.0</v>
      </c>
      <c r="J1374" s="55" t="s">
        <v>27</v>
      </c>
      <c r="K1374" t="str">
        <f>if(and(B1374&gt;='Desc Stats'!$C$56,B1374&lt;='Desc Stats'!$C$57),"Affordable",if(AND(B1374&gt;='Desc Stats'!$C$58,B1374&lt;='Desc Stats'!$C$59),"Luxury","None"))</f>
        <v>Affordable</v>
      </c>
    </row>
    <row r="1375">
      <c r="A1375" s="56" t="s">
        <v>131</v>
      </c>
      <c r="B1375" s="54">
        <v>800000.0</v>
      </c>
      <c r="C1375" s="7">
        <v>3.0</v>
      </c>
      <c r="D1375" s="7">
        <v>2.0</v>
      </c>
      <c r="E1375" s="7">
        <v>4.0</v>
      </c>
      <c r="F1375" s="7" t="s">
        <v>183</v>
      </c>
      <c r="G1375" s="7" t="s">
        <v>179</v>
      </c>
      <c r="H1375" s="54">
        <v>1.0</v>
      </c>
      <c r="I1375" s="54">
        <v>1650.0</v>
      </c>
      <c r="J1375" t="s">
        <v>27</v>
      </c>
      <c r="K1375" t="str">
        <f>if(and(B1375&gt;='Desc Stats'!$C$56,B1375&lt;='Desc Stats'!$C$57),"Affordable",if(AND(B1375&gt;='Desc Stats'!$C$58,B1375&lt;='Desc Stats'!$C$59),"Luxury","None"))</f>
        <v>Affordable</v>
      </c>
    </row>
    <row r="1376">
      <c r="A1376" s="56" t="s">
        <v>28</v>
      </c>
      <c r="B1376" s="54">
        <v>800000.0</v>
      </c>
      <c r="C1376" s="7">
        <v>3.0</v>
      </c>
      <c r="D1376" s="7">
        <v>3.0</v>
      </c>
      <c r="E1376" s="7">
        <v>3.0</v>
      </c>
      <c r="F1376" s="7" t="s">
        <v>36</v>
      </c>
      <c r="G1376" s="7" t="s">
        <v>172</v>
      </c>
      <c r="H1376" s="54">
        <v>2.0</v>
      </c>
      <c r="I1376" s="54">
        <v>1055.0</v>
      </c>
      <c r="J1376" s="55" t="s">
        <v>27</v>
      </c>
      <c r="K1376" t="str">
        <f>if(and(B1376&gt;='Desc Stats'!$C$56,B1376&lt;='Desc Stats'!$C$57),"Affordable",if(AND(B1376&gt;='Desc Stats'!$C$58,B1376&lt;='Desc Stats'!$C$59),"Luxury","None"))</f>
        <v>Affordable</v>
      </c>
    </row>
    <row r="1377">
      <c r="A1377" s="56" t="s">
        <v>28</v>
      </c>
      <c r="B1377" s="54">
        <v>800000.0</v>
      </c>
      <c r="C1377" s="7">
        <v>1.0</v>
      </c>
      <c r="D1377" s="7">
        <v>2.0</v>
      </c>
      <c r="E1377" s="7">
        <v>2.0</v>
      </c>
      <c r="F1377" s="7" t="s">
        <v>36</v>
      </c>
      <c r="G1377" s="7" t="s">
        <v>172</v>
      </c>
      <c r="H1377" s="54">
        <v>2.0</v>
      </c>
      <c r="I1377" s="54">
        <v>807.0</v>
      </c>
      <c r="J1377" s="55" t="s">
        <v>27</v>
      </c>
      <c r="K1377" t="str">
        <f>if(and(B1377&gt;='Desc Stats'!$C$56,B1377&lt;='Desc Stats'!$C$57),"Affordable",if(AND(B1377&gt;='Desc Stats'!$C$58,B1377&lt;='Desc Stats'!$C$59),"Luxury","None"))</f>
        <v>Affordable</v>
      </c>
    </row>
    <row r="1378">
      <c r="A1378" s="56" t="s">
        <v>28</v>
      </c>
      <c r="B1378" s="54">
        <v>800000.0</v>
      </c>
      <c r="C1378" s="7">
        <v>2.0</v>
      </c>
      <c r="D1378" s="7">
        <v>1.0</v>
      </c>
      <c r="E1378" s="7">
        <v>2.0</v>
      </c>
      <c r="F1378" s="7" t="s">
        <v>36</v>
      </c>
      <c r="G1378" s="7" t="s">
        <v>172</v>
      </c>
      <c r="H1378" s="54">
        <v>2.0</v>
      </c>
      <c r="I1378" s="54">
        <v>610.0</v>
      </c>
      <c r="J1378" s="55" t="s">
        <v>27</v>
      </c>
      <c r="K1378" t="str">
        <f>if(and(B1378&gt;='Desc Stats'!$C$56,B1378&lt;='Desc Stats'!$C$57),"Affordable",if(AND(B1378&gt;='Desc Stats'!$C$58,B1378&lt;='Desc Stats'!$C$59),"Luxury","None"))</f>
        <v>Affordable</v>
      </c>
    </row>
    <row r="1379">
      <c r="A1379" s="56" t="s">
        <v>28</v>
      </c>
      <c r="B1379" s="54">
        <v>800000.0</v>
      </c>
      <c r="C1379" s="7">
        <v>2.0</v>
      </c>
      <c r="D1379" s="7">
        <v>1.0</v>
      </c>
      <c r="E1379" s="7">
        <v>2.0</v>
      </c>
      <c r="F1379" s="7" t="s">
        <v>36</v>
      </c>
      <c r="G1379" s="7" t="s">
        <v>172</v>
      </c>
      <c r="H1379" s="54">
        <v>2.0</v>
      </c>
      <c r="I1379" s="54">
        <v>602.0</v>
      </c>
      <c r="J1379" s="55" t="s">
        <v>27</v>
      </c>
      <c r="K1379" t="str">
        <f>if(and(B1379&gt;='Desc Stats'!$C$56,B1379&lt;='Desc Stats'!$C$57),"Affordable",if(AND(B1379&gt;='Desc Stats'!$C$58,B1379&lt;='Desc Stats'!$C$59),"Luxury","None"))</f>
        <v>Affordable</v>
      </c>
    </row>
    <row r="1380">
      <c r="A1380" s="56" t="s">
        <v>148</v>
      </c>
      <c r="B1380" s="54">
        <v>800000.0</v>
      </c>
      <c r="C1380" s="7">
        <v>6.0</v>
      </c>
      <c r="D1380" s="7">
        <v>5.0</v>
      </c>
      <c r="E1380" s="7">
        <v>2.0</v>
      </c>
      <c r="F1380" s="7" t="s">
        <v>24</v>
      </c>
      <c r="G1380" s="7" t="s">
        <v>172</v>
      </c>
      <c r="H1380" s="54">
        <v>2.0</v>
      </c>
      <c r="I1380" s="54">
        <v>2378.0</v>
      </c>
      <c r="J1380" s="55" t="s">
        <v>175</v>
      </c>
      <c r="K1380" t="str">
        <f>if(and(B1380&gt;='Desc Stats'!$C$56,B1380&lt;='Desc Stats'!$C$57),"Affordable",if(AND(B1380&gt;='Desc Stats'!$C$58,B1380&lt;='Desc Stats'!$C$59),"Luxury","None"))</f>
        <v>Affordable</v>
      </c>
    </row>
    <row r="1381">
      <c r="A1381" s="56" t="s">
        <v>148</v>
      </c>
      <c r="B1381" s="54">
        <v>800000.0</v>
      </c>
      <c r="C1381" s="7">
        <v>3.0</v>
      </c>
      <c r="D1381" s="7">
        <v>4.0</v>
      </c>
      <c r="E1381" s="7">
        <v>2.0</v>
      </c>
      <c r="F1381" s="7" t="s">
        <v>24</v>
      </c>
      <c r="G1381" s="7" t="s">
        <v>172</v>
      </c>
      <c r="H1381" s="54">
        <v>2.0</v>
      </c>
      <c r="I1381" s="54">
        <v>1690.0</v>
      </c>
      <c r="J1381" s="55" t="s">
        <v>27</v>
      </c>
      <c r="K1381" t="str">
        <f>if(and(B1381&gt;='Desc Stats'!$C$56,B1381&lt;='Desc Stats'!$C$57),"Affordable",if(AND(B1381&gt;='Desc Stats'!$C$58,B1381&lt;='Desc Stats'!$C$59),"Luxury","None"))</f>
        <v>Affordable</v>
      </c>
    </row>
    <row r="1382">
      <c r="A1382" s="56" t="s">
        <v>148</v>
      </c>
      <c r="B1382" s="54">
        <v>800000.0</v>
      </c>
      <c r="C1382" s="7">
        <v>6.0</v>
      </c>
      <c r="D1382" s="7">
        <v>6.0</v>
      </c>
      <c r="E1382" s="7">
        <v>1.0</v>
      </c>
      <c r="F1382" s="7" t="s">
        <v>24</v>
      </c>
      <c r="G1382" s="7" t="s">
        <v>172</v>
      </c>
      <c r="H1382" s="54">
        <v>2.0</v>
      </c>
      <c r="I1382" s="54">
        <v>2387.0</v>
      </c>
      <c r="J1382" s="55" t="s">
        <v>175</v>
      </c>
      <c r="K1382" t="str">
        <f>if(and(B1382&gt;='Desc Stats'!$C$56,B1382&lt;='Desc Stats'!$C$57),"Affordable",if(AND(B1382&gt;='Desc Stats'!$C$58,B1382&lt;='Desc Stats'!$C$59),"Luxury","None"))</f>
        <v>Affordable</v>
      </c>
    </row>
    <row r="1383">
      <c r="A1383" s="56" t="s">
        <v>129</v>
      </c>
      <c r="B1383" s="54">
        <v>800000.0</v>
      </c>
      <c r="C1383" s="7">
        <v>4.0</v>
      </c>
      <c r="D1383" s="7">
        <v>3.0</v>
      </c>
      <c r="E1383" s="7">
        <v>4.0</v>
      </c>
      <c r="F1383" s="7" t="s">
        <v>24</v>
      </c>
      <c r="G1383" s="7" t="s">
        <v>172</v>
      </c>
      <c r="H1383" s="54">
        <v>2.0</v>
      </c>
      <c r="I1383" s="54">
        <v>1186.0</v>
      </c>
      <c r="J1383" s="55" t="s">
        <v>175</v>
      </c>
      <c r="K1383" t="str">
        <f>if(and(B1383&gt;='Desc Stats'!$C$56,B1383&lt;='Desc Stats'!$C$57),"Affordable",if(AND(B1383&gt;='Desc Stats'!$C$58,B1383&lt;='Desc Stats'!$C$59),"Luxury","None"))</f>
        <v>Affordable</v>
      </c>
    </row>
    <row r="1384">
      <c r="A1384" s="56" t="s">
        <v>129</v>
      </c>
      <c r="B1384" s="54">
        <v>800000.0</v>
      </c>
      <c r="C1384" s="7">
        <v>3.0</v>
      </c>
      <c r="D1384" s="7">
        <v>3.0</v>
      </c>
      <c r="E1384" s="7">
        <v>2.0</v>
      </c>
      <c r="F1384" s="7" t="s">
        <v>24</v>
      </c>
      <c r="G1384" s="7" t="s">
        <v>172</v>
      </c>
      <c r="H1384" s="54">
        <v>2.0</v>
      </c>
      <c r="I1384" s="54">
        <v>1237.0</v>
      </c>
      <c r="J1384" s="55" t="s">
        <v>175</v>
      </c>
      <c r="K1384" t="str">
        <f>if(and(B1384&gt;='Desc Stats'!$C$56,B1384&lt;='Desc Stats'!$C$57),"Affordable",if(AND(B1384&gt;='Desc Stats'!$C$58,B1384&lt;='Desc Stats'!$C$59),"Luxury","None"))</f>
        <v>Affordable</v>
      </c>
    </row>
    <row r="1385">
      <c r="A1385" s="56" t="s">
        <v>129</v>
      </c>
      <c r="B1385" s="54">
        <v>800000.0</v>
      </c>
      <c r="C1385" s="7">
        <v>3.0</v>
      </c>
      <c r="D1385" s="7">
        <v>3.0</v>
      </c>
      <c r="E1385" s="7">
        <v>2.0</v>
      </c>
      <c r="F1385" s="7" t="s">
        <v>24</v>
      </c>
      <c r="G1385" s="7" t="s">
        <v>172</v>
      </c>
      <c r="H1385" s="54">
        <v>2.0</v>
      </c>
      <c r="I1385" s="54">
        <v>1237.0</v>
      </c>
      <c r="J1385" s="55" t="s">
        <v>175</v>
      </c>
      <c r="K1385" t="str">
        <f>if(and(B1385&gt;='Desc Stats'!$C$56,B1385&lt;='Desc Stats'!$C$57),"Affordable",if(AND(B1385&gt;='Desc Stats'!$C$58,B1385&lt;='Desc Stats'!$C$59),"Luxury","None"))</f>
        <v>Affordable</v>
      </c>
    </row>
    <row r="1386">
      <c r="A1386" s="56" t="s">
        <v>129</v>
      </c>
      <c r="B1386" s="54">
        <v>800000.0</v>
      </c>
      <c r="C1386" s="7">
        <v>3.0</v>
      </c>
      <c r="D1386" s="7">
        <v>3.0</v>
      </c>
      <c r="E1386" s="7">
        <v>2.0</v>
      </c>
      <c r="F1386" s="7" t="s">
        <v>24</v>
      </c>
      <c r="G1386" s="7" t="s">
        <v>172</v>
      </c>
      <c r="H1386" s="54">
        <v>2.0</v>
      </c>
      <c r="I1386" s="54">
        <v>1186.0</v>
      </c>
      <c r="J1386" s="55" t="s">
        <v>175</v>
      </c>
      <c r="K1386" t="str">
        <f>if(and(B1386&gt;='Desc Stats'!$C$56,B1386&lt;='Desc Stats'!$C$57),"Affordable",if(AND(B1386&gt;='Desc Stats'!$C$58,B1386&lt;='Desc Stats'!$C$59),"Luxury","None"))</f>
        <v>Affordable</v>
      </c>
    </row>
    <row r="1387">
      <c r="A1387" s="56" t="s">
        <v>129</v>
      </c>
      <c r="B1387" s="54">
        <v>800000.0</v>
      </c>
      <c r="C1387" s="7">
        <v>3.0</v>
      </c>
      <c r="D1387" s="7">
        <v>3.0</v>
      </c>
      <c r="E1387" s="7">
        <v>2.0</v>
      </c>
      <c r="F1387" s="7" t="s">
        <v>24</v>
      </c>
      <c r="G1387" s="7" t="s">
        <v>172</v>
      </c>
      <c r="H1387" s="54">
        <v>2.0</v>
      </c>
      <c r="I1387" s="54">
        <v>1186.0</v>
      </c>
      <c r="J1387" s="55" t="s">
        <v>175</v>
      </c>
      <c r="K1387" t="str">
        <f>if(and(B1387&gt;='Desc Stats'!$C$56,B1387&lt;='Desc Stats'!$C$57),"Affordable",if(AND(B1387&gt;='Desc Stats'!$C$58,B1387&lt;='Desc Stats'!$C$59),"Luxury","None"))</f>
        <v>Affordable</v>
      </c>
    </row>
    <row r="1388">
      <c r="A1388" s="56" t="s">
        <v>156</v>
      </c>
      <c r="B1388" s="54">
        <v>800000.0</v>
      </c>
      <c r="C1388" s="7">
        <v>4.0</v>
      </c>
      <c r="D1388" s="7">
        <v>4.0</v>
      </c>
      <c r="E1388" s="7">
        <v>2.0</v>
      </c>
      <c r="F1388" s="7" t="s">
        <v>182</v>
      </c>
      <c r="G1388" s="7" t="s">
        <v>179</v>
      </c>
      <c r="H1388" s="54">
        <v>1.0</v>
      </c>
      <c r="I1388" s="54">
        <v>1440.0</v>
      </c>
      <c r="J1388" s="55" t="s">
        <v>27</v>
      </c>
      <c r="K1388" t="str">
        <f>if(and(B1388&gt;='Desc Stats'!$C$56,B1388&lt;='Desc Stats'!$C$57),"Affordable",if(AND(B1388&gt;='Desc Stats'!$C$58,B1388&lt;='Desc Stats'!$C$59),"Luxury","None"))</f>
        <v>Affordable</v>
      </c>
    </row>
    <row r="1389">
      <c r="A1389" s="56" t="s">
        <v>157</v>
      </c>
      <c r="B1389" s="54">
        <v>800000.0</v>
      </c>
      <c r="C1389" s="7">
        <v>4.0</v>
      </c>
      <c r="D1389" s="7">
        <v>3.0</v>
      </c>
      <c r="E1389" s="7">
        <v>4.0</v>
      </c>
      <c r="F1389" s="7" t="s">
        <v>185</v>
      </c>
      <c r="G1389" s="7" t="s">
        <v>179</v>
      </c>
      <c r="H1389" s="54">
        <v>1.0</v>
      </c>
      <c r="I1389" s="54">
        <v>2200.0</v>
      </c>
      <c r="J1389" s="55" t="s">
        <v>25</v>
      </c>
      <c r="K1389" t="str">
        <f>if(and(B1389&gt;='Desc Stats'!$C$56,B1389&lt;='Desc Stats'!$C$57),"Affordable",if(AND(B1389&gt;='Desc Stats'!$C$58,B1389&lt;='Desc Stats'!$C$59),"Luxury","None"))</f>
        <v>Affordable</v>
      </c>
    </row>
    <row r="1390">
      <c r="A1390" s="56" t="s">
        <v>157</v>
      </c>
      <c r="B1390" s="54">
        <v>800000.0</v>
      </c>
      <c r="C1390" s="7">
        <v>4.0</v>
      </c>
      <c r="D1390" s="7">
        <v>3.0</v>
      </c>
      <c r="E1390" s="7">
        <v>2.0</v>
      </c>
      <c r="F1390" s="7" t="s">
        <v>181</v>
      </c>
      <c r="G1390" s="7" t="s">
        <v>179</v>
      </c>
      <c r="H1390" s="54">
        <v>1.0</v>
      </c>
      <c r="I1390" s="54">
        <v>1760.0</v>
      </c>
      <c r="J1390" s="55" t="s">
        <v>27</v>
      </c>
      <c r="K1390" t="str">
        <f>if(and(B1390&gt;='Desc Stats'!$C$56,B1390&lt;='Desc Stats'!$C$57),"Affordable",if(AND(B1390&gt;='Desc Stats'!$C$58,B1390&lt;='Desc Stats'!$C$59),"Luxury","None"))</f>
        <v>Affordable</v>
      </c>
    </row>
    <row r="1391">
      <c r="A1391" s="56" t="s">
        <v>158</v>
      </c>
      <c r="B1391" s="54">
        <v>800000.0</v>
      </c>
      <c r="C1391" s="7">
        <v>3.0</v>
      </c>
      <c r="D1391" s="7">
        <v>3.0</v>
      </c>
      <c r="E1391" s="7">
        <v>2.0</v>
      </c>
      <c r="F1391" s="7" t="s">
        <v>36</v>
      </c>
      <c r="G1391" s="7" t="s">
        <v>172</v>
      </c>
      <c r="H1391" s="54">
        <v>2.0</v>
      </c>
      <c r="I1391" s="54">
        <v>1430.0</v>
      </c>
      <c r="J1391" s="55" t="s">
        <v>27</v>
      </c>
      <c r="K1391" t="str">
        <f>if(and(B1391&gt;='Desc Stats'!$C$56,B1391&lt;='Desc Stats'!$C$57),"Affordable",if(AND(B1391&gt;='Desc Stats'!$C$58,B1391&lt;='Desc Stats'!$C$59),"Luxury","None"))</f>
        <v>Affordable</v>
      </c>
    </row>
    <row r="1392">
      <c r="A1392" s="56" t="s">
        <v>162</v>
      </c>
      <c r="B1392" s="54">
        <v>800000.0</v>
      </c>
      <c r="C1392" s="7">
        <v>3.0</v>
      </c>
      <c r="D1392" s="7">
        <v>2.0</v>
      </c>
      <c r="E1392" s="7">
        <v>2.0</v>
      </c>
      <c r="F1392" s="7" t="s">
        <v>24</v>
      </c>
      <c r="G1392" s="7" t="s">
        <v>172</v>
      </c>
      <c r="H1392" s="54">
        <v>2.0</v>
      </c>
      <c r="I1392" s="54">
        <v>1400.0</v>
      </c>
      <c r="J1392" s="55" t="s">
        <v>27</v>
      </c>
      <c r="K1392" t="str">
        <f>if(and(B1392&gt;='Desc Stats'!$C$56,B1392&lt;='Desc Stats'!$C$57),"Affordable",if(AND(B1392&gt;='Desc Stats'!$C$58,B1392&lt;='Desc Stats'!$C$59),"Luxury","None"))</f>
        <v>Affordable</v>
      </c>
    </row>
    <row r="1393">
      <c r="A1393" s="56" t="s">
        <v>162</v>
      </c>
      <c r="B1393" s="54">
        <v>800000.0</v>
      </c>
      <c r="C1393" s="7">
        <v>2.0</v>
      </c>
      <c r="D1393" s="7">
        <v>2.0</v>
      </c>
      <c r="E1393" s="7">
        <v>2.0</v>
      </c>
      <c r="F1393" s="7" t="s">
        <v>36</v>
      </c>
      <c r="G1393" s="7" t="s">
        <v>172</v>
      </c>
      <c r="H1393" s="54">
        <v>2.0</v>
      </c>
      <c r="I1393" s="54">
        <v>875.0</v>
      </c>
      <c r="J1393" s="55" t="s">
        <v>25</v>
      </c>
      <c r="K1393" t="str">
        <f>if(and(B1393&gt;='Desc Stats'!$C$56,B1393&lt;='Desc Stats'!$C$57),"Affordable",if(AND(B1393&gt;='Desc Stats'!$C$58,B1393&lt;='Desc Stats'!$C$59),"Luxury","None"))</f>
        <v>Affordable</v>
      </c>
    </row>
    <row r="1394">
      <c r="A1394" s="56" t="s">
        <v>162</v>
      </c>
      <c r="B1394" s="54">
        <v>800000.0</v>
      </c>
      <c r="C1394" s="7">
        <v>3.0</v>
      </c>
      <c r="D1394" s="7">
        <v>2.0</v>
      </c>
      <c r="E1394" s="7">
        <v>1.0</v>
      </c>
      <c r="F1394" s="7" t="s">
        <v>24</v>
      </c>
      <c r="G1394" s="7" t="s">
        <v>172</v>
      </c>
      <c r="H1394" s="54">
        <v>2.0</v>
      </c>
      <c r="I1394" s="54">
        <v>1345.0</v>
      </c>
      <c r="J1394" s="55" t="s">
        <v>27</v>
      </c>
      <c r="K1394" t="str">
        <f>if(and(B1394&gt;='Desc Stats'!$C$56,B1394&lt;='Desc Stats'!$C$57),"Affordable",if(AND(B1394&gt;='Desc Stats'!$C$58,B1394&lt;='Desc Stats'!$C$59),"Luxury","None"))</f>
        <v>Affordable</v>
      </c>
    </row>
    <row r="1395">
      <c r="A1395" s="56" t="s">
        <v>128</v>
      </c>
      <c r="B1395" s="54">
        <v>800760.0</v>
      </c>
      <c r="C1395" s="7">
        <v>4.0</v>
      </c>
      <c r="D1395" s="7">
        <v>3.0</v>
      </c>
      <c r="E1395" s="7">
        <v>2.0</v>
      </c>
      <c r="F1395" s="7" t="s">
        <v>36</v>
      </c>
      <c r="G1395" s="7" t="s">
        <v>172</v>
      </c>
      <c r="H1395" s="54">
        <v>2.0</v>
      </c>
      <c r="I1395" s="54">
        <v>1538.0</v>
      </c>
      <c r="J1395" s="55" t="s">
        <v>27</v>
      </c>
      <c r="K1395" t="str">
        <f>if(and(B1395&gt;='Desc Stats'!$C$56,B1395&lt;='Desc Stats'!$C$57),"Affordable",if(AND(B1395&gt;='Desc Stats'!$C$58,B1395&lt;='Desc Stats'!$C$59),"Luxury","None"))</f>
        <v>Affordable</v>
      </c>
    </row>
    <row r="1396">
      <c r="A1396" s="56" t="s">
        <v>124</v>
      </c>
      <c r="B1396" s="54">
        <v>805000.0</v>
      </c>
      <c r="C1396" s="7">
        <v>2.0</v>
      </c>
      <c r="D1396" s="7">
        <v>1.0</v>
      </c>
      <c r="E1396" s="7">
        <v>1.0</v>
      </c>
      <c r="F1396" s="7" t="s">
        <v>36</v>
      </c>
      <c r="G1396" s="7" t="s">
        <v>172</v>
      </c>
      <c r="H1396" s="54">
        <v>2.0</v>
      </c>
      <c r="I1396" s="54">
        <v>790.0</v>
      </c>
      <c r="J1396" s="55" t="s">
        <v>25</v>
      </c>
      <c r="K1396" t="str">
        <f>if(and(B1396&gt;='Desc Stats'!$C$56,B1396&lt;='Desc Stats'!$C$57),"Affordable",if(AND(B1396&gt;='Desc Stats'!$C$58,B1396&lt;='Desc Stats'!$C$59),"Luxury","None"))</f>
        <v>Affordable</v>
      </c>
    </row>
    <row r="1397">
      <c r="A1397" s="56" t="s">
        <v>26</v>
      </c>
      <c r="B1397" s="54">
        <v>808000.0</v>
      </c>
      <c r="C1397" s="7">
        <v>3.0</v>
      </c>
      <c r="D1397" s="7">
        <v>2.0</v>
      </c>
      <c r="E1397" s="7">
        <v>2.0</v>
      </c>
      <c r="F1397" s="7" t="s">
        <v>36</v>
      </c>
      <c r="G1397" s="7" t="s">
        <v>172</v>
      </c>
      <c r="H1397" s="54">
        <v>2.0</v>
      </c>
      <c r="I1397" s="54">
        <v>1170.0</v>
      </c>
      <c r="J1397" s="55" t="s">
        <v>25</v>
      </c>
      <c r="K1397" t="str">
        <f>if(and(B1397&gt;='Desc Stats'!$C$56,B1397&lt;='Desc Stats'!$C$57),"Affordable",if(AND(B1397&gt;='Desc Stats'!$C$58,B1397&lt;='Desc Stats'!$C$59),"Luxury","None"))</f>
        <v>Affordable</v>
      </c>
    </row>
    <row r="1398">
      <c r="A1398" s="56" t="s">
        <v>133</v>
      </c>
      <c r="B1398" s="54">
        <v>808000.0</v>
      </c>
      <c r="C1398" s="7">
        <v>3.0</v>
      </c>
      <c r="D1398" s="7">
        <v>2.0</v>
      </c>
      <c r="E1398" s="7">
        <v>1.0</v>
      </c>
      <c r="F1398" s="7" t="s">
        <v>24</v>
      </c>
      <c r="G1398" s="7" t="s">
        <v>172</v>
      </c>
      <c r="H1398" s="54">
        <v>2.0</v>
      </c>
      <c r="I1398" s="54">
        <v>1578.0</v>
      </c>
      <c r="J1398" s="55" t="s">
        <v>27</v>
      </c>
      <c r="K1398" t="str">
        <f>if(and(B1398&gt;='Desc Stats'!$C$56,B1398&lt;='Desc Stats'!$C$57),"Affordable",if(AND(B1398&gt;='Desc Stats'!$C$58,B1398&lt;='Desc Stats'!$C$59),"Luxury","None"))</f>
        <v>Affordable</v>
      </c>
    </row>
    <row r="1399">
      <c r="A1399" s="56" t="s">
        <v>129</v>
      </c>
      <c r="B1399" s="54">
        <v>808000.0</v>
      </c>
      <c r="C1399" s="7">
        <v>4.0</v>
      </c>
      <c r="D1399" s="7">
        <v>4.0</v>
      </c>
      <c r="E1399" s="7">
        <v>2.0</v>
      </c>
      <c r="F1399" s="7" t="s">
        <v>24</v>
      </c>
      <c r="G1399" s="7" t="s">
        <v>172</v>
      </c>
      <c r="H1399" s="54">
        <v>2.0</v>
      </c>
      <c r="I1399" s="54">
        <v>1381.0</v>
      </c>
      <c r="J1399" s="55" t="s">
        <v>27</v>
      </c>
      <c r="K1399" t="str">
        <f>if(and(B1399&gt;='Desc Stats'!$C$56,B1399&lt;='Desc Stats'!$C$57),"Affordable",if(AND(B1399&gt;='Desc Stats'!$C$58,B1399&lt;='Desc Stats'!$C$59),"Luxury","None"))</f>
        <v>Affordable</v>
      </c>
    </row>
    <row r="1400">
      <c r="A1400" s="56" t="s">
        <v>162</v>
      </c>
      <c r="B1400" s="54">
        <v>808000.0</v>
      </c>
      <c r="C1400" s="7">
        <v>2.0</v>
      </c>
      <c r="D1400" s="7">
        <v>2.0</v>
      </c>
      <c r="E1400" s="7">
        <v>3.0</v>
      </c>
      <c r="F1400" s="7" t="s">
        <v>36</v>
      </c>
      <c r="G1400" s="7" t="s">
        <v>172</v>
      </c>
      <c r="H1400" s="54">
        <v>2.0</v>
      </c>
      <c r="I1400" s="54">
        <v>876.0</v>
      </c>
      <c r="J1400" s="55" t="s">
        <v>25</v>
      </c>
      <c r="K1400" t="str">
        <f>if(and(B1400&gt;='Desc Stats'!$C$56,B1400&lt;='Desc Stats'!$C$57),"Affordable",if(AND(B1400&gt;='Desc Stats'!$C$58,B1400&lt;='Desc Stats'!$C$59),"Luxury","None"))</f>
        <v>Affordable</v>
      </c>
    </row>
    <row r="1401">
      <c r="A1401" s="56" t="s">
        <v>132</v>
      </c>
      <c r="B1401" s="54">
        <v>810000.0</v>
      </c>
      <c r="C1401" s="7">
        <v>1.0</v>
      </c>
      <c r="D1401" s="7">
        <v>1.0</v>
      </c>
      <c r="E1401" s="7">
        <v>2.0</v>
      </c>
      <c r="F1401" s="7" t="s">
        <v>24</v>
      </c>
      <c r="G1401" s="7" t="s">
        <v>172</v>
      </c>
      <c r="H1401" s="54">
        <v>2.0</v>
      </c>
      <c r="I1401" s="54">
        <v>538.0</v>
      </c>
      <c r="J1401" s="55" t="s">
        <v>25</v>
      </c>
      <c r="K1401" t="str">
        <f>if(and(B1401&gt;='Desc Stats'!$C$56,B1401&lt;='Desc Stats'!$C$57),"Affordable",if(AND(B1401&gt;='Desc Stats'!$C$58,B1401&lt;='Desc Stats'!$C$59),"Luxury","None"))</f>
        <v>Affordable</v>
      </c>
    </row>
    <row r="1402">
      <c r="A1402" s="56" t="s">
        <v>125</v>
      </c>
      <c r="B1402" s="54">
        <v>810000.0</v>
      </c>
      <c r="C1402" s="7">
        <v>4.0</v>
      </c>
      <c r="D1402" s="7">
        <v>3.0</v>
      </c>
      <c r="E1402" s="7">
        <v>3.0</v>
      </c>
      <c r="F1402" s="7" t="s">
        <v>24</v>
      </c>
      <c r="G1402" s="7" t="s">
        <v>172</v>
      </c>
      <c r="H1402" s="54">
        <v>2.0</v>
      </c>
      <c r="I1402" s="54">
        <v>1700.0</v>
      </c>
      <c r="J1402" s="55" t="s">
        <v>27</v>
      </c>
      <c r="K1402" t="str">
        <f>if(and(B1402&gt;='Desc Stats'!$C$56,B1402&lt;='Desc Stats'!$C$57),"Affordable",if(AND(B1402&gt;='Desc Stats'!$C$58,B1402&lt;='Desc Stats'!$C$59),"Luxury","None"))</f>
        <v>Affordable</v>
      </c>
    </row>
    <row r="1403">
      <c r="A1403" s="56" t="s">
        <v>129</v>
      </c>
      <c r="B1403" s="54">
        <v>810000.0</v>
      </c>
      <c r="C1403" s="7">
        <v>3.0</v>
      </c>
      <c r="D1403" s="7">
        <v>3.0</v>
      </c>
      <c r="E1403" s="7">
        <v>2.0</v>
      </c>
      <c r="F1403" s="7" t="s">
        <v>24</v>
      </c>
      <c r="G1403" s="7" t="s">
        <v>172</v>
      </c>
      <c r="H1403" s="54">
        <v>2.0</v>
      </c>
      <c r="I1403" s="54">
        <v>1186.0</v>
      </c>
      <c r="J1403" s="55" t="s">
        <v>175</v>
      </c>
      <c r="K1403" t="str">
        <f>if(and(B1403&gt;='Desc Stats'!$C$56,B1403&lt;='Desc Stats'!$C$57),"Affordable",if(AND(B1403&gt;='Desc Stats'!$C$58,B1403&lt;='Desc Stats'!$C$59),"Luxury","None"))</f>
        <v>Affordable</v>
      </c>
    </row>
    <row r="1404">
      <c r="A1404" s="56" t="s">
        <v>129</v>
      </c>
      <c r="B1404" s="54">
        <v>810000.0</v>
      </c>
      <c r="C1404" s="7">
        <v>3.0</v>
      </c>
      <c r="D1404" s="7">
        <v>3.0</v>
      </c>
      <c r="E1404" s="7">
        <v>2.0</v>
      </c>
      <c r="F1404" s="7" t="s">
        <v>24</v>
      </c>
      <c r="G1404" s="7" t="s">
        <v>172</v>
      </c>
      <c r="H1404" s="54">
        <v>2.0</v>
      </c>
      <c r="I1404" s="54">
        <v>1186.0</v>
      </c>
      <c r="J1404" s="55" t="s">
        <v>27</v>
      </c>
      <c r="K1404" t="str">
        <f>if(and(B1404&gt;='Desc Stats'!$C$56,B1404&lt;='Desc Stats'!$C$57),"Affordable",if(AND(B1404&gt;='Desc Stats'!$C$58,B1404&lt;='Desc Stats'!$C$59),"Luxury","None"))</f>
        <v>Affordable</v>
      </c>
    </row>
    <row r="1405">
      <c r="A1405" s="56" t="s">
        <v>129</v>
      </c>
      <c r="B1405" s="54">
        <v>810000.0</v>
      </c>
      <c r="C1405" s="7">
        <v>3.0</v>
      </c>
      <c r="D1405" s="7">
        <v>2.0</v>
      </c>
      <c r="E1405" s="7">
        <v>2.0</v>
      </c>
      <c r="F1405" s="7" t="s">
        <v>24</v>
      </c>
      <c r="G1405" s="7" t="s">
        <v>172</v>
      </c>
      <c r="H1405" s="54">
        <v>2.0</v>
      </c>
      <c r="I1405" s="54">
        <v>1300.0</v>
      </c>
      <c r="J1405" s="55" t="s">
        <v>175</v>
      </c>
      <c r="K1405" t="str">
        <f>if(and(B1405&gt;='Desc Stats'!$C$56,B1405&lt;='Desc Stats'!$C$57),"Affordable",if(AND(B1405&gt;='Desc Stats'!$C$58,B1405&lt;='Desc Stats'!$C$59),"Luxury","None"))</f>
        <v>Affordable</v>
      </c>
    </row>
    <row r="1406">
      <c r="A1406" s="56" t="s">
        <v>133</v>
      </c>
      <c r="B1406" s="54">
        <v>812000.0</v>
      </c>
      <c r="C1406" s="7">
        <v>4.0</v>
      </c>
      <c r="D1406" s="7">
        <v>4.0</v>
      </c>
      <c r="E1406" s="7">
        <v>2.0</v>
      </c>
      <c r="F1406" s="7" t="s">
        <v>24</v>
      </c>
      <c r="G1406" s="7" t="s">
        <v>172</v>
      </c>
      <c r="H1406" s="54">
        <v>2.0</v>
      </c>
      <c r="I1406" s="54">
        <v>1250.0</v>
      </c>
      <c r="J1406" s="55" t="s">
        <v>27</v>
      </c>
      <c r="K1406" t="str">
        <f>if(and(B1406&gt;='Desc Stats'!$C$56,B1406&lt;='Desc Stats'!$C$57),"Affordable",if(AND(B1406&gt;='Desc Stats'!$C$58,B1406&lt;='Desc Stats'!$C$59),"Luxury","None"))</f>
        <v>Affordable</v>
      </c>
    </row>
    <row r="1407">
      <c r="A1407" s="57" t="s">
        <v>37</v>
      </c>
      <c r="B1407" s="54">
        <v>815000.0</v>
      </c>
      <c r="C1407" s="7">
        <v>2.0</v>
      </c>
      <c r="D1407" s="7">
        <v>2.0</v>
      </c>
      <c r="E1407" s="7">
        <v>1.0</v>
      </c>
      <c r="F1407" s="7" t="s">
        <v>24</v>
      </c>
      <c r="G1407" s="7" t="s">
        <v>172</v>
      </c>
      <c r="H1407" s="54">
        <v>2.0</v>
      </c>
      <c r="I1407" s="54">
        <v>1085.0</v>
      </c>
      <c r="J1407" s="55" t="s">
        <v>25</v>
      </c>
      <c r="K1407" t="str">
        <f>if(and(B1407&gt;='Desc Stats'!$C$56,B1407&lt;='Desc Stats'!$C$57),"Affordable",if(AND(B1407&gt;='Desc Stats'!$C$58,B1407&lt;='Desc Stats'!$C$59),"Luxury","None"))</f>
        <v>Affordable</v>
      </c>
    </row>
    <row r="1408">
      <c r="A1408" s="56" t="s">
        <v>129</v>
      </c>
      <c r="B1408" s="54">
        <v>815000.0</v>
      </c>
      <c r="C1408" s="7">
        <v>3.0</v>
      </c>
      <c r="D1408" s="7">
        <v>2.0</v>
      </c>
      <c r="E1408" s="7">
        <v>2.0</v>
      </c>
      <c r="F1408" s="7" t="s">
        <v>24</v>
      </c>
      <c r="G1408" s="7" t="s">
        <v>172</v>
      </c>
      <c r="H1408" s="54">
        <v>2.0</v>
      </c>
      <c r="I1408" s="54">
        <v>1080.0</v>
      </c>
      <c r="J1408" s="55" t="s">
        <v>27</v>
      </c>
      <c r="K1408" t="str">
        <f>if(and(B1408&gt;='Desc Stats'!$C$56,B1408&lt;='Desc Stats'!$C$57),"Affordable",if(AND(B1408&gt;='Desc Stats'!$C$58,B1408&lt;='Desc Stats'!$C$59),"Luxury","None"))</f>
        <v>Affordable</v>
      </c>
    </row>
    <row r="1409">
      <c r="A1409" s="56" t="s">
        <v>133</v>
      </c>
      <c r="B1409" s="54">
        <v>818000.0</v>
      </c>
      <c r="C1409" s="7">
        <v>3.0</v>
      </c>
      <c r="D1409" s="7">
        <v>3.0</v>
      </c>
      <c r="E1409" s="7">
        <v>1.0</v>
      </c>
      <c r="F1409" s="7" t="s">
        <v>24</v>
      </c>
      <c r="G1409" s="7" t="s">
        <v>172</v>
      </c>
      <c r="H1409" s="54">
        <v>2.0</v>
      </c>
      <c r="I1409" s="54">
        <v>1578.0</v>
      </c>
      <c r="J1409" s="55" t="s">
        <v>25</v>
      </c>
      <c r="K1409" t="str">
        <f>if(and(B1409&gt;='Desc Stats'!$C$56,B1409&lt;='Desc Stats'!$C$57),"Affordable",if(AND(B1409&gt;='Desc Stats'!$C$58,B1409&lt;='Desc Stats'!$C$59),"Luxury","None"))</f>
        <v>Affordable</v>
      </c>
    </row>
    <row r="1410">
      <c r="A1410" s="56" t="s">
        <v>129</v>
      </c>
      <c r="B1410" s="54">
        <v>818000.0</v>
      </c>
      <c r="C1410" s="7">
        <v>4.0</v>
      </c>
      <c r="D1410" s="7">
        <v>3.0</v>
      </c>
      <c r="E1410" s="7">
        <v>2.0</v>
      </c>
      <c r="F1410" s="7" t="s">
        <v>24</v>
      </c>
      <c r="G1410" s="7" t="s">
        <v>172</v>
      </c>
      <c r="H1410" s="54">
        <v>2.0</v>
      </c>
      <c r="I1410" s="54">
        <v>1088.0</v>
      </c>
      <c r="J1410" s="55" t="s">
        <v>175</v>
      </c>
      <c r="K1410" t="str">
        <f>if(and(B1410&gt;='Desc Stats'!$C$56,B1410&lt;='Desc Stats'!$C$57),"Affordable",if(AND(B1410&gt;='Desc Stats'!$C$58,B1410&lt;='Desc Stats'!$C$59),"Luxury","None"))</f>
        <v>Affordable</v>
      </c>
    </row>
    <row r="1411">
      <c r="A1411" s="56" t="s">
        <v>119</v>
      </c>
      <c r="B1411" s="54">
        <v>820000.0</v>
      </c>
      <c r="C1411" s="7">
        <v>4.0</v>
      </c>
      <c r="D1411" s="7">
        <v>3.0</v>
      </c>
      <c r="E1411" s="7">
        <v>2.0</v>
      </c>
      <c r="F1411" s="7" t="s">
        <v>181</v>
      </c>
      <c r="G1411" s="7" t="s">
        <v>179</v>
      </c>
      <c r="H1411" s="54">
        <v>1.0</v>
      </c>
      <c r="I1411" s="54">
        <v>2400.0</v>
      </c>
      <c r="J1411" s="55" t="s">
        <v>27</v>
      </c>
      <c r="K1411" t="str">
        <f>if(and(B1411&gt;='Desc Stats'!$C$56,B1411&lt;='Desc Stats'!$C$57),"Affordable",if(AND(B1411&gt;='Desc Stats'!$C$58,B1411&lt;='Desc Stats'!$C$59),"Luxury","None"))</f>
        <v>Affordable</v>
      </c>
    </row>
    <row r="1412">
      <c r="A1412" s="56" t="s">
        <v>125</v>
      </c>
      <c r="B1412" s="54">
        <v>820000.0</v>
      </c>
      <c r="C1412" s="7">
        <v>4.0</v>
      </c>
      <c r="D1412" s="7">
        <v>4.0</v>
      </c>
      <c r="E1412" s="7">
        <v>1.0</v>
      </c>
      <c r="F1412" s="7" t="s">
        <v>181</v>
      </c>
      <c r="G1412" s="7" t="s">
        <v>179</v>
      </c>
      <c r="H1412" s="54">
        <v>1.0</v>
      </c>
      <c r="I1412" s="54">
        <v>1760.0</v>
      </c>
      <c r="J1412" s="55" t="s">
        <v>175</v>
      </c>
      <c r="K1412" t="str">
        <f>if(and(B1412&gt;='Desc Stats'!$C$56,B1412&lt;='Desc Stats'!$C$57),"Affordable",if(AND(B1412&gt;='Desc Stats'!$C$58,B1412&lt;='Desc Stats'!$C$59),"Luxury","None"))</f>
        <v>Affordable</v>
      </c>
    </row>
    <row r="1413">
      <c r="A1413" s="56" t="s">
        <v>131</v>
      </c>
      <c r="B1413" s="54">
        <v>820000.0</v>
      </c>
      <c r="C1413" s="7">
        <v>4.0</v>
      </c>
      <c r="D1413" s="7">
        <v>3.0</v>
      </c>
      <c r="E1413" s="7">
        <v>1.0</v>
      </c>
      <c r="F1413" s="7" t="s">
        <v>185</v>
      </c>
      <c r="G1413" s="7" t="s">
        <v>179</v>
      </c>
      <c r="H1413" s="54">
        <v>1.0</v>
      </c>
      <c r="I1413" s="54">
        <v>1760.0</v>
      </c>
      <c r="J1413" s="55" t="s">
        <v>27</v>
      </c>
      <c r="K1413" t="str">
        <f>if(and(B1413&gt;='Desc Stats'!$C$56,B1413&lt;='Desc Stats'!$C$57),"Affordable",if(AND(B1413&gt;='Desc Stats'!$C$58,B1413&lt;='Desc Stats'!$C$59),"Luxury","None"))</f>
        <v>Affordable</v>
      </c>
    </row>
    <row r="1414">
      <c r="A1414" s="56" t="s">
        <v>145</v>
      </c>
      <c r="B1414" s="54">
        <v>820000.0</v>
      </c>
      <c r="C1414" s="7">
        <v>1.0</v>
      </c>
      <c r="D1414" s="7">
        <v>1.0</v>
      </c>
      <c r="E1414" s="7">
        <v>3.0</v>
      </c>
      <c r="F1414" s="7" t="s">
        <v>36</v>
      </c>
      <c r="G1414" s="7" t="s">
        <v>172</v>
      </c>
      <c r="H1414" s="54">
        <v>2.0</v>
      </c>
      <c r="I1414" s="54">
        <v>657.0</v>
      </c>
      <c r="J1414" t="s">
        <v>25</v>
      </c>
      <c r="K1414" t="str">
        <f>if(and(B1414&gt;='Desc Stats'!$C$56,B1414&lt;='Desc Stats'!$C$57),"Affordable",if(AND(B1414&gt;='Desc Stats'!$C$58,B1414&lt;='Desc Stats'!$C$59),"Luxury","None"))</f>
        <v>Affordable</v>
      </c>
    </row>
    <row r="1415">
      <c r="A1415" s="56" t="s">
        <v>23</v>
      </c>
      <c r="B1415" s="54">
        <v>820000.0</v>
      </c>
      <c r="C1415" s="7">
        <v>3.0</v>
      </c>
      <c r="D1415" s="7">
        <v>2.0</v>
      </c>
      <c r="E1415" s="7">
        <v>3.0</v>
      </c>
      <c r="F1415" s="7" t="s">
        <v>24</v>
      </c>
      <c r="G1415" s="7" t="s">
        <v>172</v>
      </c>
      <c r="H1415" s="54">
        <v>2.0</v>
      </c>
      <c r="I1415" s="54">
        <v>1241.0</v>
      </c>
      <c r="J1415" s="55" t="s">
        <v>25</v>
      </c>
      <c r="K1415" t="str">
        <f>if(and(B1415&gt;='Desc Stats'!$C$56,B1415&lt;='Desc Stats'!$C$57),"Affordable",if(AND(B1415&gt;='Desc Stats'!$C$58,B1415&lt;='Desc Stats'!$C$59),"Luxury","None"))</f>
        <v>Affordable</v>
      </c>
    </row>
    <row r="1416">
      <c r="A1416" s="56" t="s">
        <v>23</v>
      </c>
      <c r="B1416" s="54">
        <v>820000.0</v>
      </c>
      <c r="C1416" s="7">
        <v>4.0</v>
      </c>
      <c r="D1416" s="7">
        <v>3.0</v>
      </c>
      <c r="E1416" s="7">
        <v>2.0</v>
      </c>
      <c r="F1416" s="7" t="s">
        <v>24</v>
      </c>
      <c r="G1416" s="7" t="s">
        <v>172</v>
      </c>
      <c r="H1416" s="54">
        <v>2.0</v>
      </c>
      <c r="I1416" s="54">
        <v>1230.0</v>
      </c>
      <c r="J1416" s="55" t="s">
        <v>25</v>
      </c>
      <c r="K1416" t="str">
        <f>if(and(B1416&gt;='Desc Stats'!$C$56,B1416&lt;='Desc Stats'!$C$57),"Affordable",if(AND(B1416&gt;='Desc Stats'!$C$58,B1416&lt;='Desc Stats'!$C$59),"Luxury","None"))</f>
        <v>Affordable</v>
      </c>
    </row>
    <row r="1417">
      <c r="A1417" s="56" t="s">
        <v>23</v>
      </c>
      <c r="B1417" s="54">
        <v>820000.0</v>
      </c>
      <c r="C1417" s="7">
        <v>3.0</v>
      </c>
      <c r="D1417" s="7">
        <v>2.0</v>
      </c>
      <c r="E1417" s="7">
        <v>2.0</v>
      </c>
      <c r="F1417" s="7" t="s">
        <v>24</v>
      </c>
      <c r="G1417" s="7" t="s">
        <v>172</v>
      </c>
      <c r="H1417" s="54">
        <v>2.0</v>
      </c>
      <c r="I1417" s="54">
        <v>1268.0</v>
      </c>
      <c r="J1417" s="55" t="s">
        <v>25</v>
      </c>
      <c r="K1417" t="str">
        <f>if(and(B1417&gt;='Desc Stats'!$C$56,B1417&lt;='Desc Stats'!$C$57),"Affordable",if(AND(B1417&gt;='Desc Stats'!$C$58,B1417&lt;='Desc Stats'!$C$59),"Luxury","None"))</f>
        <v>Affordable</v>
      </c>
    </row>
    <row r="1418">
      <c r="A1418" s="56" t="s">
        <v>23</v>
      </c>
      <c r="B1418" s="54">
        <v>820000.0</v>
      </c>
      <c r="C1418" s="7">
        <v>3.0</v>
      </c>
      <c r="D1418" s="7">
        <v>2.0</v>
      </c>
      <c r="E1418" s="7">
        <v>1.0</v>
      </c>
      <c r="F1418" s="7" t="s">
        <v>24</v>
      </c>
      <c r="G1418" s="7" t="s">
        <v>172</v>
      </c>
      <c r="H1418" s="54">
        <v>2.0</v>
      </c>
      <c r="I1418" s="54">
        <v>1268.0</v>
      </c>
      <c r="J1418" s="55" t="s">
        <v>25</v>
      </c>
      <c r="K1418" t="str">
        <f>if(and(B1418&gt;='Desc Stats'!$C$56,B1418&lt;='Desc Stats'!$C$57),"Affordable",if(AND(B1418&gt;='Desc Stats'!$C$58,B1418&lt;='Desc Stats'!$C$59),"Luxury","None"))</f>
        <v>Affordable</v>
      </c>
    </row>
    <row r="1419">
      <c r="A1419" s="56" t="s">
        <v>152</v>
      </c>
      <c r="B1419" s="54">
        <v>820000.0</v>
      </c>
      <c r="C1419" s="7">
        <v>1.0</v>
      </c>
      <c r="D1419" s="7">
        <v>2.0</v>
      </c>
      <c r="E1419" s="7">
        <v>2.0</v>
      </c>
      <c r="F1419" s="7" t="s">
        <v>36</v>
      </c>
      <c r="G1419" s="7" t="s">
        <v>172</v>
      </c>
      <c r="H1419" s="54">
        <v>2.0</v>
      </c>
      <c r="I1419" s="54">
        <v>1300.0</v>
      </c>
      <c r="J1419" s="55" t="s">
        <v>27</v>
      </c>
      <c r="K1419" t="str">
        <f>if(and(B1419&gt;='Desc Stats'!$C$56,B1419&lt;='Desc Stats'!$C$57),"Affordable",if(AND(B1419&gt;='Desc Stats'!$C$58,B1419&lt;='Desc Stats'!$C$59),"Luxury","None"))</f>
        <v>Affordable</v>
      </c>
    </row>
    <row r="1420">
      <c r="A1420" s="56" t="s">
        <v>154</v>
      </c>
      <c r="B1420" s="54">
        <v>820000.0</v>
      </c>
      <c r="C1420" s="7">
        <v>4.0</v>
      </c>
      <c r="D1420" s="7">
        <v>3.0</v>
      </c>
      <c r="E1420" s="7">
        <v>2.0</v>
      </c>
      <c r="F1420" s="7" t="s">
        <v>24</v>
      </c>
      <c r="G1420" s="7" t="s">
        <v>172</v>
      </c>
      <c r="H1420" s="54">
        <v>2.0</v>
      </c>
      <c r="I1420" s="54">
        <v>1262.0</v>
      </c>
      <c r="J1420" s="55" t="s">
        <v>25</v>
      </c>
      <c r="K1420" t="str">
        <f>if(and(B1420&gt;='Desc Stats'!$C$56,B1420&lt;='Desc Stats'!$C$57),"Affordable",if(AND(B1420&gt;='Desc Stats'!$C$58,B1420&lt;='Desc Stats'!$C$59),"Luxury","None"))</f>
        <v>Affordable</v>
      </c>
    </row>
    <row r="1421">
      <c r="A1421" s="56" t="s">
        <v>154</v>
      </c>
      <c r="B1421" s="54">
        <v>820000.0</v>
      </c>
      <c r="C1421" s="7">
        <v>3.0</v>
      </c>
      <c r="D1421" s="7">
        <v>2.0</v>
      </c>
      <c r="E1421" s="7">
        <v>2.0</v>
      </c>
      <c r="F1421" s="7" t="s">
        <v>24</v>
      </c>
      <c r="G1421" s="7" t="s">
        <v>172</v>
      </c>
      <c r="H1421" s="54">
        <v>2.0</v>
      </c>
      <c r="I1421" s="54">
        <v>1319.0</v>
      </c>
      <c r="J1421" s="55" t="s">
        <v>27</v>
      </c>
      <c r="K1421" t="str">
        <f>if(and(B1421&gt;='Desc Stats'!$C$56,B1421&lt;='Desc Stats'!$C$57),"Affordable",if(AND(B1421&gt;='Desc Stats'!$C$58,B1421&lt;='Desc Stats'!$C$59),"Luxury","None"))</f>
        <v>Affordable</v>
      </c>
    </row>
    <row r="1422">
      <c r="A1422" s="56" t="s">
        <v>154</v>
      </c>
      <c r="B1422" s="54">
        <v>820000.0</v>
      </c>
      <c r="C1422" s="7">
        <v>3.0</v>
      </c>
      <c r="D1422" s="7">
        <v>2.0</v>
      </c>
      <c r="E1422" s="7">
        <v>2.0</v>
      </c>
      <c r="F1422" s="7" t="s">
        <v>24</v>
      </c>
      <c r="G1422" s="7" t="s">
        <v>172</v>
      </c>
      <c r="H1422" s="54">
        <v>2.0</v>
      </c>
      <c r="I1422" s="54">
        <v>1319.0</v>
      </c>
      <c r="J1422" s="55" t="s">
        <v>27</v>
      </c>
      <c r="K1422" t="str">
        <f>if(and(B1422&gt;='Desc Stats'!$C$56,B1422&lt;='Desc Stats'!$C$57),"Affordable",if(AND(B1422&gt;='Desc Stats'!$C$58,B1422&lt;='Desc Stats'!$C$59),"Luxury","None"))</f>
        <v>Affordable</v>
      </c>
    </row>
    <row r="1423">
      <c r="A1423" s="56" t="s">
        <v>154</v>
      </c>
      <c r="B1423" s="54">
        <v>820000.0</v>
      </c>
      <c r="C1423" s="7">
        <v>3.0</v>
      </c>
      <c r="D1423" s="7">
        <v>2.0</v>
      </c>
      <c r="E1423" s="7">
        <v>1.0</v>
      </c>
      <c r="F1423" s="7" t="s">
        <v>24</v>
      </c>
      <c r="G1423" s="7" t="s">
        <v>172</v>
      </c>
      <c r="H1423" s="54">
        <v>2.0</v>
      </c>
      <c r="I1423" s="54">
        <v>1319.0</v>
      </c>
      <c r="J1423" s="55" t="s">
        <v>27</v>
      </c>
      <c r="K1423" t="str">
        <f>if(and(B1423&gt;='Desc Stats'!$C$56,B1423&lt;='Desc Stats'!$C$57),"Affordable",if(AND(B1423&gt;='Desc Stats'!$C$58,B1423&lt;='Desc Stats'!$C$59),"Luxury","None"))</f>
        <v>Affordable</v>
      </c>
    </row>
    <row r="1424">
      <c r="A1424" s="56" t="s">
        <v>129</v>
      </c>
      <c r="B1424" s="54">
        <v>820000.0</v>
      </c>
      <c r="C1424" s="7">
        <v>3.0</v>
      </c>
      <c r="D1424" s="7">
        <v>3.0</v>
      </c>
      <c r="E1424" s="7">
        <v>2.0</v>
      </c>
      <c r="F1424" s="7" t="s">
        <v>24</v>
      </c>
      <c r="G1424" s="7" t="s">
        <v>172</v>
      </c>
      <c r="H1424" s="54">
        <v>2.0</v>
      </c>
      <c r="I1424" s="54">
        <v>1237.0</v>
      </c>
      <c r="J1424" s="55" t="s">
        <v>175</v>
      </c>
      <c r="K1424" t="str">
        <f>if(and(B1424&gt;='Desc Stats'!$C$56,B1424&lt;='Desc Stats'!$C$57),"Affordable",if(AND(B1424&gt;='Desc Stats'!$C$58,B1424&lt;='Desc Stats'!$C$59),"Luxury","None"))</f>
        <v>Affordable</v>
      </c>
    </row>
    <row r="1425">
      <c r="A1425" s="56" t="s">
        <v>129</v>
      </c>
      <c r="B1425" s="54">
        <v>820000.0</v>
      </c>
      <c r="C1425" s="7">
        <v>3.0</v>
      </c>
      <c r="D1425" s="7">
        <v>3.0</v>
      </c>
      <c r="E1425" s="7">
        <v>2.0</v>
      </c>
      <c r="F1425" s="7" t="s">
        <v>24</v>
      </c>
      <c r="G1425" s="7" t="s">
        <v>172</v>
      </c>
      <c r="H1425" s="54">
        <v>2.0</v>
      </c>
      <c r="I1425" s="54">
        <v>1186.0</v>
      </c>
      <c r="J1425" s="55" t="s">
        <v>175</v>
      </c>
      <c r="K1425" t="str">
        <f>if(and(B1425&gt;='Desc Stats'!$C$56,B1425&lt;='Desc Stats'!$C$57),"Affordable",if(AND(B1425&gt;='Desc Stats'!$C$58,B1425&lt;='Desc Stats'!$C$59),"Luxury","None"))</f>
        <v>Affordable</v>
      </c>
    </row>
    <row r="1426">
      <c r="A1426" s="56" t="s">
        <v>129</v>
      </c>
      <c r="B1426" s="54">
        <v>820000.0</v>
      </c>
      <c r="C1426" s="7">
        <v>3.0</v>
      </c>
      <c r="D1426" s="7">
        <v>3.0</v>
      </c>
      <c r="E1426" s="7">
        <v>2.0</v>
      </c>
      <c r="F1426" s="7" t="s">
        <v>24</v>
      </c>
      <c r="G1426" s="7" t="s">
        <v>172</v>
      </c>
      <c r="H1426" s="54">
        <v>2.0</v>
      </c>
      <c r="I1426" s="54">
        <v>1186.0</v>
      </c>
      <c r="J1426" t="s">
        <v>27</v>
      </c>
      <c r="K1426" t="str">
        <f>if(and(B1426&gt;='Desc Stats'!$C$56,B1426&lt;='Desc Stats'!$C$57),"Affordable",if(AND(B1426&gt;='Desc Stats'!$C$58,B1426&lt;='Desc Stats'!$C$59),"Luxury","None"))</f>
        <v>Affordable</v>
      </c>
    </row>
    <row r="1427">
      <c r="A1427" s="56" t="s">
        <v>158</v>
      </c>
      <c r="B1427" s="54">
        <v>820000.0</v>
      </c>
      <c r="C1427" s="7">
        <v>2.0</v>
      </c>
      <c r="D1427" s="7">
        <v>2.0</v>
      </c>
      <c r="E1427" s="7">
        <v>2.0</v>
      </c>
      <c r="F1427" s="7" t="s">
        <v>36</v>
      </c>
      <c r="G1427" s="7" t="s">
        <v>172</v>
      </c>
      <c r="H1427" s="54">
        <v>2.0</v>
      </c>
      <c r="I1427" s="54">
        <v>1259.0</v>
      </c>
      <c r="J1427" t="s">
        <v>27</v>
      </c>
      <c r="K1427" t="str">
        <f>if(and(B1427&gt;='Desc Stats'!$C$56,B1427&lt;='Desc Stats'!$C$57),"Affordable",if(AND(B1427&gt;='Desc Stats'!$C$58,B1427&lt;='Desc Stats'!$C$59),"Luxury","None"))</f>
        <v>Affordable</v>
      </c>
    </row>
    <row r="1428">
      <c r="A1428" s="56" t="s">
        <v>158</v>
      </c>
      <c r="B1428" s="54">
        <v>820000.0</v>
      </c>
      <c r="C1428" s="7">
        <v>2.0</v>
      </c>
      <c r="D1428" s="7">
        <v>2.0</v>
      </c>
      <c r="E1428" s="7">
        <v>1.0</v>
      </c>
      <c r="F1428" s="7" t="s">
        <v>36</v>
      </c>
      <c r="G1428" s="7" t="s">
        <v>172</v>
      </c>
      <c r="H1428" s="54">
        <v>2.0</v>
      </c>
      <c r="I1428" s="54">
        <v>1259.0</v>
      </c>
      <c r="J1428" s="55" t="s">
        <v>27</v>
      </c>
      <c r="K1428" t="str">
        <f>if(and(B1428&gt;='Desc Stats'!$C$56,B1428&lt;='Desc Stats'!$C$57),"Affordable",if(AND(B1428&gt;='Desc Stats'!$C$58,B1428&lt;='Desc Stats'!$C$59),"Luxury","None"))</f>
        <v>Affordable</v>
      </c>
    </row>
    <row r="1429">
      <c r="A1429" s="56" t="s">
        <v>162</v>
      </c>
      <c r="B1429" s="54">
        <v>820000.0</v>
      </c>
      <c r="C1429" s="7">
        <v>2.0</v>
      </c>
      <c r="D1429" s="7">
        <v>2.0</v>
      </c>
      <c r="E1429" s="7">
        <v>2.0</v>
      </c>
      <c r="F1429" s="7" t="s">
        <v>36</v>
      </c>
      <c r="G1429" s="7" t="s">
        <v>172</v>
      </c>
      <c r="H1429" s="54">
        <v>2.0</v>
      </c>
      <c r="I1429" s="54">
        <v>795.0</v>
      </c>
      <c r="J1429" s="55" t="s">
        <v>27</v>
      </c>
      <c r="K1429" t="str">
        <f>if(and(B1429&gt;='Desc Stats'!$C$56,B1429&lt;='Desc Stats'!$C$57),"Affordable",if(AND(B1429&gt;='Desc Stats'!$C$58,B1429&lt;='Desc Stats'!$C$59),"Luxury","None"))</f>
        <v>Affordable</v>
      </c>
    </row>
    <row r="1430">
      <c r="A1430" s="56" t="s">
        <v>162</v>
      </c>
      <c r="B1430" s="54">
        <v>820000.0</v>
      </c>
      <c r="C1430" s="7">
        <v>2.0</v>
      </c>
      <c r="D1430" s="7">
        <v>2.0</v>
      </c>
      <c r="E1430" s="7">
        <v>2.0</v>
      </c>
      <c r="F1430" s="7" t="s">
        <v>36</v>
      </c>
      <c r="G1430" s="7" t="s">
        <v>172</v>
      </c>
      <c r="H1430" s="54">
        <v>2.0</v>
      </c>
      <c r="I1430" s="54">
        <v>783.0</v>
      </c>
      <c r="J1430" t="s">
        <v>27</v>
      </c>
      <c r="K1430" t="str">
        <f>if(and(B1430&gt;='Desc Stats'!$C$56,B1430&lt;='Desc Stats'!$C$57),"Affordable",if(AND(B1430&gt;='Desc Stats'!$C$58,B1430&lt;='Desc Stats'!$C$59),"Luxury","None"))</f>
        <v>Affordable</v>
      </c>
    </row>
    <row r="1431">
      <c r="A1431" s="56" t="s">
        <v>129</v>
      </c>
      <c r="B1431" s="54">
        <v>825000.0</v>
      </c>
      <c r="C1431" s="7">
        <v>3.0</v>
      </c>
      <c r="D1431" s="7">
        <v>2.0</v>
      </c>
      <c r="E1431" s="7">
        <v>2.0</v>
      </c>
      <c r="F1431" s="7" t="s">
        <v>24</v>
      </c>
      <c r="G1431" s="7" t="s">
        <v>172</v>
      </c>
      <c r="H1431" s="54">
        <v>2.0</v>
      </c>
      <c r="I1431" s="54">
        <v>1115.0</v>
      </c>
      <c r="J1431" s="55" t="s">
        <v>27</v>
      </c>
      <c r="K1431" t="str">
        <f>if(and(B1431&gt;='Desc Stats'!$C$56,B1431&lt;='Desc Stats'!$C$57),"Affordable",if(AND(B1431&gt;='Desc Stats'!$C$58,B1431&lt;='Desc Stats'!$C$59),"Luxury","None"))</f>
        <v>Affordable</v>
      </c>
    </row>
    <row r="1432">
      <c r="A1432" s="56" t="s">
        <v>123</v>
      </c>
      <c r="B1432" s="54">
        <v>828000.0</v>
      </c>
      <c r="C1432" s="7">
        <v>5.0</v>
      </c>
      <c r="D1432" s="7">
        <v>4.0</v>
      </c>
      <c r="E1432" s="7">
        <v>2.0</v>
      </c>
      <c r="F1432" s="7" t="s">
        <v>181</v>
      </c>
      <c r="G1432" s="7" t="s">
        <v>179</v>
      </c>
      <c r="H1432" s="54">
        <v>1.0</v>
      </c>
      <c r="I1432" s="54">
        <v>1760.0</v>
      </c>
      <c r="J1432" s="55" t="s">
        <v>27</v>
      </c>
      <c r="K1432" t="str">
        <f>if(and(B1432&gt;='Desc Stats'!$C$56,B1432&lt;='Desc Stats'!$C$57),"Affordable",if(AND(B1432&gt;='Desc Stats'!$C$58,B1432&lt;='Desc Stats'!$C$59),"Luxury","None"))</f>
        <v>Affordable</v>
      </c>
    </row>
    <row r="1433">
      <c r="A1433" s="56" t="s">
        <v>26</v>
      </c>
      <c r="B1433" s="54">
        <v>828000.0</v>
      </c>
      <c r="C1433" s="7">
        <v>4.0</v>
      </c>
      <c r="D1433" s="7">
        <v>3.0</v>
      </c>
      <c r="E1433" s="7">
        <v>1.0</v>
      </c>
      <c r="F1433" s="7" t="s">
        <v>24</v>
      </c>
      <c r="G1433" s="7" t="s">
        <v>172</v>
      </c>
      <c r="H1433" s="54">
        <v>2.0</v>
      </c>
      <c r="I1433" s="54">
        <v>1335.0</v>
      </c>
      <c r="J1433" s="55" t="s">
        <v>175</v>
      </c>
      <c r="K1433" t="str">
        <f>if(and(B1433&gt;='Desc Stats'!$C$56,B1433&lt;='Desc Stats'!$C$57),"Affordable",if(AND(B1433&gt;='Desc Stats'!$C$58,B1433&lt;='Desc Stats'!$C$59),"Luxury","None"))</f>
        <v>Affordable</v>
      </c>
    </row>
    <row r="1434">
      <c r="A1434" s="57" t="s">
        <v>37</v>
      </c>
      <c r="B1434" s="54">
        <v>828000.0</v>
      </c>
      <c r="C1434" s="7">
        <v>2.0</v>
      </c>
      <c r="D1434" s="7">
        <v>1.0</v>
      </c>
      <c r="E1434" s="7">
        <v>1.0</v>
      </c>
      <c r="F1434" s="7" t="s">
        <v>24</v>
      </c>
      <c r="G1434" s="7" t="s">
        <v>179</v>
      </c>
      <c r="H1434" s="54">
        <v>1.0</v>
      </c>
      <c r="I1434" s="54">
        <v>969.0</v>
      </c>
      <c r="J1434" s="55" t="s">
        <v>25</v>
      </c>
      <c r="K1434" t="str">
        <f>if(and(B1434&gt;='Desc Stats'!$C$56,B1434&lt;='Desc Stats'!$C$57),"Affordable",if(AND(B1434&gt;='Desc Stats'!$C$58,B1434&lt;='Desc Stats'!$C$59),"Luxury","None"))</f>
        <v>Affordable</v>
      </c>
    </row>
    <row r="1435">
      <c r="A1435" s="56" t="s">
        <v>150</v>
      </c>
      <c r="B1435" s="54">
        <v>828000.0</v>
      </c>
      <c r="C1435" s="7">
        <v>4.0</v>
      </c>
      <c r="D1435" s="7">
        <v>2.0</v>
      </c>
      <c r="E1435" s="7">
        <v>1.0</v>
      </c>
      <c r="F1435" s="7" t="s">
        <v>181</v>
      </c>
      <c r="G1435" s="7" t="s">
        <v>179</v>
      </c>
      <c r="H1435" s="54">
        <v>1.0</v>
      </c>
      <c r="I1435" s="54">
        <v>1170.0</v>
      </c>
      <c r="J1435" s="55" t="s">
        <v>27</v>
      </c>
      <c r="K1435" t="str">
        <f>if(and(B1435&gt;='Desc Stats'!$C$56,B1435&lt;='Desc Stats'!$C$57),"Affordable",if(AND(B1435&gt;='Desc Stats'!$C$58,B1435&lt;='Desc Stats'!$C$59),"Luxury","None"))</f>
        <v>Affordable</v>
      </c>
    </row>
    <row r="1436">
      <c r="A1436" s="56" t="s">
        <v>126</v>
      </c>
      <c r="B1436" s="54">
        <v>830000.0</v>
      </c>
      <c r="C1436" s="7">
        <v>2.0</v>
      </c>
      <c r="D1436" s="7">
        <v>2.0</v>
      </c>
      <c r="E1436" s="7">
        <v>2.0</v>
      </c>
      <c r="F1436" s="7" t="s">
        <v>36</v>
      </c>
      <c r="G1436" s="7" t="s">
        <v>172</v>
      </c>
      <c r="H1436" s="54">
        <v>2.0</v>
      </c>
      <c r="I1436" s="54">
        <v>916.0</v>
      </c>
      <c r="J1436" s="55" t="s">
        <v>25</v>
      </c>
      <c r="K1436" t="str">
        <f>if(and(B1436&gt;='Desc Stats'!$C$56,B1436&lt;='Desc Stats'!$C$57),"Affordable",if(AND(B1436&gt;='Desc Stats'!$C$58,B1436&lt;='Desc Stats'!$C$59),"Luxury","None"))</f>
        <v>Affordable</v>
      </c>
    </row>
    <row r="1437">
      <c r="A1437" s="56" t="s">
        <v>125</v>
      </c>
      <c r="B1437" s="54">
        <v>830000.0</v>
      </c>
      <c r="C1437" s="7">
        <v>1.0</v>
      </c>
      <c r="D1437" s="7">
        <v>1.0</v>
      </c>
      <c r="E1437" s="7">
        <v>2.0</v>
      </c>
      <c r="F1437" s="7" t="s">
        <v>171</v>
      </c>
      <c r="G1437" s="7" t="s">
        <v>172</v>
      </c>
      <c r="H1437" s="54">
        <v>2.0</v>
      </c>
      <c r="I1437" s="54">
        <v>624.0</v>
      </c>
      <c r="J1437" s="55" t="s">
        <v>25</v>
      </c>
      <c r="K1437" t="str">
        <f>if(and(B1437&gt;='Desc Stats'!$C$56,B1437&lt;='Desc Stats'!$C$57),"Affordable",if(AND(B1437&gt;='Desc Stats'!$C$58,B1437&lt;='Desc Stats'!$C$59),"Luxury","None"))</f>
        <v>Affordable</v>
      </c>
    </row>
    <row r="1438">
      <c r="A1438" s="56" t="s">
        <v>136</v>
      </c>
      <c r="B1438" s="54">
        <v>830000.0</v>
      </c>
      <c r="C1438" s="7">
        <v>2.0</v>
      </c>
      <c r="D1438" s="7">
        <v>2.0</v>
      </c>
      <c r="E1438" s="7">
        <v>4.0</v>
      </c>
      <c r="F1438" s="7" t="s">
        <v>24</v>
      </c>
      <c r="G1438" s="7" t="s">
        <v>172</v>
      </c>
      <c r="H1438" s="54">
        <v>2.0</v>
      </c>
      <c r="I1438" s="54">
        <v>1072.0</v>
      </c>
      <c r="J1438" s="55" t="s">
        <v>25</v>
      </c>
      <c r="K1438" t="str">
        <f>if(and(B1438&gt;='Desc Stats'!$C$56,B1438&lt;='Desc Stats'!$C$57),"Affordable",if(AND(B1438&gt;='Desc Stats'!$C$58,B1438&lt;='Desc Stats'!$C$59),"Luxury","None"))</f>
        <v>Affordable</v>
      </c>
    </row>
    <row r="1439">
      <c r="A1439" s="57" t="s">
        <v>37</v>
      </c>
      <c r="B1439" s="54">
        <v>830000.0</v>
      </c>
      <c r="C1439" s="7">
        <v>2.0</v>
      </c>
      <c r="D1439" s="7">
        <v>1.0</v>
      </c>
      <c r="E1439" s="7">
        <v>2.0</v>
      </c>
      <c r="F1439" s="7" t="s">
        <v>24</v>
      </c>
      <c r="G1439" s="7" t="s">
        <v>172</v>
      </c>
      <c r="H1439" s="54">
        <v>2.0</v>
      </c>
      <c r="I1439" s="54">
        <v>904.0</v>
      </c>
      <c r="J1439" s="55" t="s">
        <v>25</v>
      </c>
      <c r="K1439" t="str">
        <f>if(and(B1439&gt;='Desc Stats'!$C$56,B1439&lt;='Desc Stats'!$C$57),"Affordable",if(AND(B1439&gt;='Desc Stats'!$C$58,B1439&lt;='Desc Stats'!$C$59),"Luxury","None"))</f>
        <v>Affordable</v>
      </c>
    </row>
    <row r="1440">
      <c r="A1440" s="56" t="s">
        <v>127</v>
      </c>
      <c r="B1440" s="54">
        <v>830000.0</v>
      </c>
      <c r="C1440" s="7">
        <v>3.0</v>
      </c>
      <c r="D1440" s="7">
        <v>3.0</v>
      </c>
      <c r="E1440" s="7">
        <v>4.0</v>
      </c>
      <c r="F1440" s="7" t="s">
        <v>24</v>
      </c>
      <c r="G1440" s="7" t="s">
        <v>172</v>
      </c>
      <c r="H1440" s="54">
        <v>2.0</v>
      </c>
      <c r="I1440" s="54">
        <v>1315.0</v>
      </c>
      <c r="J1440" s="55" t="s">
        <v>25</v>
      </c>
      <c r="K1440" t="str">
        <f>if(and(B1440&gt;='Desc Stats'!$C$56,B1440&lt;='Desc Stats'!$C$57),"Affordable",if(AND(B1440&gt;='Desc Stats'!$C$58,B1440&lt;='Desc Stats'!$C$59),"Luxury","None"))</f>
        <v>Affordable</v>
      </c>
    </row>
    <row r="1441">
      <c r="A1441" s="56" t="s">
        <v>127</v>
      </c>
      <c r="B1441" s="54">
        <v>830000.0</v>
      </c>
      <c r="C1441" s="7">
        <v>4.0</v>
      </c>
      <c r="D1441" s="7">
        <v>4.0</v>
      </c>
      <c r="E1441" s="7">
        <v>1.0</v>
      </c>
      <c r="F1441" s="7" t="s">
        <v>24</v>
      </c>
      <c r="G1441" s="7" t="s">
        <v>172</v>
      </c>
      <c r="H1441" s="54">
        <v>2.0</v>
      </c>
      <c r="I1441" s="54">
        <v>1600.0</v>
      </c>
      <c r="J1441" s="55" t="s">
        <v>27</v>
      </c>
      <c r="K1441" t="str">
        <f>if(and(B1441&gt;='Desc Stats'!$C$56,B1441&lt;='Desc Stats'!$C$57),"Affordable",if(AND(B1441&gt;='Desc Stats'!$C$58,B1441&lt;='Desc Stats'!$C$59),"Luxury","None"))</f>
        <v>Affordable</v>
      </c>
    </row>
    <row r="1442">
      <c r="A1442" s="56" t="s">
        <v>133</v>
      </c>
      <c r="B1442" s="54">
        <v>830000.0</v>
      </c>
      <c r="C1442" s="7">
        <v>3.0</v>
      </c>
      <c r="D1442" s="7">
        <v>2.0</v>
      </c>
      <c r="E1442" s="7">
        <v>2.0</v>
      </c>
      <c r="F1442" s="7" t="s">
        <v>36</v>
      </c>
      <c r="G1442" s="7" t="s">
        <v>172</v>
      </c>
      <c r="H1442" s="54">
        <v>2.0</v>
      </c>
      <c r="I1442" s="54">
        <v>1110.0</v>
      </c>
      <c r="J1442" s="55" t="s">
        <v>25</v>
      </c>
      <c r="K1442" t="str">
        <f>if(and(B1442&gt;='Desc Stats'!$C$56,B1442&lt;='Desc Stats'!$C$57),"Affordable",if(AND(B1442&gt;='Desc Stats'!$C$58,B1442&lt;='Desc Stats'!$C$59),"Luxury","None"))</f>
        <v>Affordable</v>
      </c>
    </row>
    <row r="1443">
      <c r="A1443" s="56" t="s">
        <v>133</v>
      </c>
      <c r="B1443" s="54">
        <v>830000.0</v>
      </c>
      <c r="C1443" s="7">
        <v>4.0</v>
      </c>
      <c r="D1443" s="7">
        <v>3.0</v>
      </c>
      <c r="E1443" s="7">
        <v>1.0</v>
      </c>
      <c r="F1443" s="7" t="s">
        <v>181</v>
      </c>
      <c r="G1443" s="7" t="s">
        <v>179</v>
      </c>
      <c r="H1443" s="54">
        <v>1.0</v>
      </c>
      <c r="I1443" s="54">
        <v>1600.0</v>
      </c>
      <c r="J1443" s="55" t="s">
        <v>175</v>
      </c>
      <c r="K1443" t="str">
        <f>if(and(B1443&gt;='Desc Stats'!$C$56,B1443&lt;='Desc Stats'!$C$57),"Affordable",if(AND(B1443&gt;='Desc Stats'!$C$58,B1443&lt;='Desc Stats'!$C$59),"Luxury","None"))</f>
        <v>Affordable</v>
      </c>
    </row>
    <row r="1444">
      <c r="A1444" s="56" t="s">
        <v>131</v>
      </c>
      <c r="B1444" s="54">
        <v>830000.0</v>
      </c>
      <c r="C1444" s="7">
        <v>4.0</v>
      </c>
      <c r="D1444" s="7">
        <v>3.0</v>
      </c>
      <c r="E1444" s="7">
        <v>2.0</v>
      </c>
      <c r="F1444" s="7" t="s">
        <v>181</v>
      </c>
      <c r="G1444" s="7" t="s">
        <v>179</v>
      </c>
      <c r="H1444" s="54">
        <v>1.0</v>
      </c>
      <c r="I1444" s="54">
        <v>1760.0</v>
      </c>
      <c r="J1444" s="55" t="s">
        <v>27</v>
      </c>
      <c r="K1444" t="str">
        <f>if(and(B1444&gt;='Desc Stats'!$C$56,B1444&lt;='Desc Stats'!$C$57),"Affordable",if(AND(B1444&gt;='Desc Stats'!$C$58,B1444&lt;='Desc Stats'!$C$59),"Luxury","None"))</f>
        <v>Affordable</v>
      </c>
    </row>
    <row r="1445">
      <c r="A1445" s="56" t="s">
        <v>131</v>
      </c>
      <c r="B1445" s="54">
        <v>830000.0</v>
      </c>
      <c r="C1445" s="7">
        <v>4.0</v>
      </c>
      <c r="D1445" s="7">
        <v>3.0</v>
      </c>
      <c r="E1445" s="7">
        <v>1.0</v>
      </c>
      <c r="F1445" s="7" t="s">
        <v>181</v>
      </c>
      <c r="G1445" s="7" t="s">
        <v>179</v>
      </c>
      <c r="H1445" s="54">
        <v>1.0</v>
      </c>
      <c r="I1445" s="54">
        <v>1870.0</v>
      </c>
      <c r="J1445" s="55" t="s">
        <v>27</v>
      </c>
      <c r="K1445" t="str">
        <f>if(and(B1445&gt;='Desc Stats'!$C$56,B1445&lt;='Desc Stats'!$C$57),"Affordable",if(AND(B1445&gt;='Desc Stats'!$C$58,B1445&lt;='Desc Stats'!$C$59),"Luxury","None"))</f>
        <v>Affordable</v>
      </c>
    </row>
    <row r="1446">
      <c r="A1446" s="56" t="s">
        <v>28</v>
      </c>
      <c r="B1446" s="54">
        <v>830000.0</v>
      </c>
      <c r="C1446" s="7">
        <v>1.0</v>
      </c>
      <c r="D1446" s="7">
        <v>1.0</v>
      </c>
      <c r="E1446" s="7">
        <v>5.0</v>
      </c>
      <c r="F1446" s="7" t="s">
        <v>36</v>
      </c>
      <c r="G1446" s="7" t="s">
        <v>172</v>
      </c>
      <c r="H1446" s="54">
        <v>2.0</v>
      </c>
      <c r="I1446" s="54">
        <v>493.0</v>
      </c>
      <c r="J1446" t="s">
        <v>27</v>
      </c>
      <c r="K1446" t="str">
        <f>if(and(B1446&gt;='Desc Stats'!$C$56,B1446&lt;='Desc Stats'!$C$57),"Affordable",if(AND(B1446&gt;='Desc Stats'!$C$58,B1446&lt;='Desc Stats'!$C$59),"Luxury","None"))</f>
        <v>Affordable</v>
      </c>
    </row>
    <row r="1447">
      <c r="A1447" s="56" t="s">
        <v>28</v>
      </c>
      <c r="B1447" s="54">
        <v>830000.0</v>
      </c>
      <c r="C1447" s="7">
        <v>1.0</v>
      </c>
      <c r="D1447" s="7">
        <v>1.0</v>
      </c>
      <c r="E1447" s="7">
        <v>1.0</v>
      </c>
      <c r="F1447" s="7" t="s">
        <v>36</v>
      </c>
      <c r="G1447" s="7" t="s">
        <v>172</v>
      </c>
      <c r="H1447" s="54">
        <v>2.0</v>
      </c>
      <c r="I1447" s="54">
        <v>473.0</v>
      </c>
      <c r="J1447" s="55" t="s">
        <v>25</v>
      </c>
      <c r="K1447" t="str">
        <f>if(and(B1447&gt;='Desc Stats'!$C$56,B1447&lt;='Desc Stats'!$C$57),"Affordable",if(AND(B1447&gt;='Desc Stats'!$C$58,B1447&lt;='Desc Stats'!$C$59),"Luxury","None"))</f>
        <v>Affordable</v>
      </c>
    </row>
    <row r="1448">
      <c r="A1448" s="56" t="s">
        <v>23</v>
      </c>
      <c r="B1448" s="54">
        <v>830000.0</v>
      </c>
      <c r="C1448" s="7">
        <v>2.0</v>
      </c>
      <c r="D1448" s="7">
        <v>1.0</v>
      </c>
      <c r="E1448" s="7">
        <v>2.0</v>
      </c>
      <c r="F1448" s="7" t="s">
        <v>24</v>
      </c>
      <c r="G1448" s="7" t="s">
        <v>172</v>
      </c>
      <c r="H1448" s="54">
        <v>2.0</v>
      </c>
      <c r="I1448" s="54">
        <v>850.0</v>
      </c>
      <c r="J1448" s="55" t="s">
        <v>25</v>
      </c>
      <c r="K1448" t="str">
        <f>if(and(B1448&gt;='Desc Stats'!$C$56,B1448&lt;='Desc Stats'!$C$57),"Affordable",if(AND(B1448&gt;='Desc Stats'!$C$58,B1448&lt;='Desc Stats'!$C$59),"Luxury","None"))</f>
        <v>Affordable</v>
      </c>
    </row>
    <row r="1449">
      <c r="A1449" s="56" t="s">
        <v>150</v>
      </c>
      <c r="B1449" s="54">
        <v>830000.0</v>
      </c>
      <c r="C1449" s="7">
        <v>6.0</v>
      </c>
      <c r="D1449" s="7">
        <v>3.0</v>
      </c>
      <c r="E1449" s="7">
        <v>6.0</v>
      </c>
      <c r="F1449" s="7" t="s">
        <v>181</v>
      </c>
      <c r="G1449" s="7" t="s">
        <v>179</v>
      </c>
      <c r="H1449" s="54">
        <v>1.0</v>
      </c>
      <c r="I1449" s="54">
        <v>1400.0</v>
      </c>
      <c r="J1449" t="s">
        <v>27</v>
      </c>
      <c r="K1449" t="str">
        <f>if(and(B1449&gt;='Desc Stats'!$C$56,B1449&lt;='Desc Stats'!$C$57),"Affordable",if(AND(B1449&gt;='Desc Stats'!$C$58,B1449&lt;='Desc Stats'!$C$59),"Luxury","None"))</f>
        <v>Affordable</v>
      </c>
    </row>
    <row r="1450">
      <c r="A1450" s="56" t="s">
        <v>154</v>
      </c>
      <c r="B1450" s="54">
        <v>830000.0</v>
      </c>
      <c r="C1450" s="7">
        <v>3.0</v>
      </c>
      <c r="D1450" s="7">
        <v>2.0</v>
      </c>
      <c r="E1450" s="7">
        <v>2.0</v>
      </c>
      <c r="F1450" s="7" t="s">
        <v>24</v>
      </c>
      <c r="G1450" s="7" t="s">
        <v>172</v>
      </c>
      <c r="H1450" s="54">
        <v>2.0</v>
      </c>
      <c r="I1450" s="54">
        <v>1319.0</v>
      </c>
      <c r="J1450" s="55" t="s">
        <v>27</v>
      </c>
      <c r="K1450" t="str">
        <f>if(and(B1450&gt;='Desc Stats'!$C$56,B1450&lt;='Desc Stats'!$C$57),"Affordable",if(AND(B1450&gt;='Desc Stats'!$C$58,B1450&lt;='Desc Stats'!$C$59),"Luxury","None"))</f>
        <v>Affordable</v>
      </c>
    </row>
    <row r="1451">
      <c r="A1451" s="56" t="s">
        <v>154</v>
      </c>
      <c r="B1451" s="54">
        <v>830000.0</v>
      </c>
      <c r="C1451" s="7">
        <v>3.0</v>
      </c>
      <c r="D1451" s="7">
        <v>2.0</v>
      </c>
      <c r="E1451" s="7">
        <v>2.0</v>
      </c>
      <c r="F1451" s="7" t="s">
        <v>24</v>
      </c>
      <c r="G1451" s="7" t="s">
        <v>172</v>
      </c>
      <c r="H1451" s="54">
        <v>2.0</v>
      </c>
      <c r="I1451" s="54">
        <v>1314.0</v>
      </c>
      <c r="J1451" s="55" t="s">
        <v>27</v>
      </c>
      <c r="K1451" t="str">
        <f>if(and(B1451&gt;='Desc Stats'!$C$56,B1451&lt;='Desc Stats'!$C$57),"Affordable",if(AND(B1451&gt;='Desc Stats'!$C$58,B1451&lt;='Desc Stats'!$C$59),"Luxury","None"))</f>
        <v>Affordable</v>
      </c>
    </row>
    <row r="1452">
      <c r="A1452" s="56" t="s">
        <v>129</v>
      </c>
      <c r="B1452" s="54">
        <v>830000.0</v>
      </c>
      <c r="C1452" s="7">
        <v>4.0</v>
      </c>
      <c r="D1452" s="7">
        <v>3.0</v>
      </c>
      <c r="E1452" s="7">
        <v>2.0</v>
      </c>
      <c r="F1452" s="7" t="s">
        <v>24</v>
      </c>
      <c r="G1452" s="7" t="s">
        <v>172</v>
      </c>
      <c r="H1452" s="54">
        <v>2.0</v>
      </c>
      <c r="I1452" s="54">
        <v>1381.0</v>
      </c>
      <c r="J1452" s="55" t="s">
        <v>25</v>
      </c>
      <c r="K1452" t="str">
        <f>if(and(B1452&gt;='Desc Stats'!$C$56,B1452&lt;='Desc Stats'!$C$57),"Affordable",if(AND(B1452&gt;='Desc Stats'!$C$58,B1452&lt;='Desc Stats'!$C$59),"Luxury","None"))</f>
        <v>Affordable</v>
      </c>
    </row>
    <row r="1453">
      <c r="A1453" s="56" t="s">
        <v>156</v>
      </c>
      <c r="B1453" s="54">
        <v>830000.0</v>
      </c>
      <c r="C1453" s="7">
        <v>4.0</v>
      </c>
      <c r="D1453" s="7">
        <v>4.0</v>
      </c>
      <c r="E1453" s="7">
        <v>2.0</v>
      </c>
      <c r="F1453" s="7" t="s">
        <v>24</v>
      </c>
      <c r="G1453" s="7" t="s">
        <v>172</v>
      </c>
      <c r="H1453" s="54">
        <v>2.0</v>
      </c>
      <c r="I1453" s="54">
        <v>1433.0</v>
      </c>
      <c r="J1453" s="55" t="s">
        <v>27</v>
      </c>
      <c r="K1453" t="str">
        <f>if(and(B1453&gt;='Desc Stats'!$C$56,B1453&lt;='Desc Stats'!$C$57),"Affordable",if(AND(B1453&gt;='Desc Stats'!$C$58,B1453&lt;='Desc Stats'!$C$59),"Luxury","None"))</f>
        <v>Affordable</v>
      </c>
    </row>
    <row r="1454">
      <c r="A1454" s="56" t="s">
        <v>162</v>
      </c>
      <c r="B1454" s="54">
        <v>830000.0</v>
      </c>
      <c r="C1454" s="7">
        <v>3.0</v>
      </c>
      <c r="D1454" s="7">
        <v>2.0</v>
      </c>
      <c r="E1454" s="7">
        <v>2.0</v>
      </c>
      <c r="F1454" s="7" t="s">
        <v>36</v>
      </c>
      <c r="G1454" s="7" t="s">
        <v>172</v>
      </c>
      <c r="H1454" s="54">
        <v>2.0</v>
      </c>
      <c r="I1454" s="54">
        <v>1010.0</v>
      </c>
      <c r="J1454" s="55" t="s">
        <v>25</v>
      </c>
      <c r="K1454" t="str">
        <f>if(and(B1454&gt;='Desc Stats'!$C$56,B1454&lt;='Desc Stats'!$C$57),"Affordable",if(AND(B1454&gt;='Desc Stats'!$C$58,B1454&lt;='Desc Stats'!$C$59),"Luxury","None"))</f>
        <v>Affordable</v>
      </c>
    </row>
    <row r="1455">
      <c r="A1455" s="56" t="s">
        <v>162</v>
      </c>
      <c r="B1455" s="54">
        <v>830000.0</v>
      </c>
      <c r="C1455" s="7">
        <v>3.0</v>
      </c>
      <c r="D1455" s="7">
        <v>2.0</v>
      </c>
      <c r="E1455" s="7">
        <v>2.0</v>
      </c>
      <c r="F1455" s="7" t="s">
        <v>36</v>
      </c>
      <c r="G1455" s="7" t="s">
        <v>172</v>
      </c>
      <c r="H1455" s="54">
        <v>2.0</v>
      </c>
      <c r="I1455" s="54">
        <v>1010.0</v>
      </c>
      <c r="J1455" s="55" t="s">
        <v>25</v>
      </c>
      <c r="K1455" t="str">
        <f>if(and(B1455&gt;='Desc Stats'!$C$56,B1455&lt;='Desc Stats'!$C$57),"Affordable",if(AND(B1455&gt;='Desc Stats'!$C$58,B1455&lt;='Desc Stats'!$C$59),"Luxury","None"))</f>
        <v>Affordable</v>
      </c>
    </row>
    <row r="1456">
      <c r="A1456" s="56" t="s">
        <v>125</v>
      </c>
      <c r="B1456" s="54">
        <v>835000.0</v>
      </c>
      <c r="C1456" s="7">
        <v>4.0</v>
      </c>
      <c r="D1456" s="7">
        <v>2.0</v>
      </c>
      <c r="E1456" s="7">
        <v>2.0</v>
      </c>
      <c r="F1456" s="7" t="s">
        <v>181</v>
      </c>
      <c r="G1456" s="7" t="s">
        <v>179</v>
      </c>
      <c r="H1456" s="54">
        <v>1.0</v>
      </c>
      <c r="I1456" s="54">
        <v>1540.0</v>
      </c>
      <c r="J1456" s="55" t="s">
        <v>175</v>
      </c>
      <c r="K1456" t="str">
        <f>if(and(B1456&gt;='Desc Stats'!$C$56,B1456&lt;='Desc Stats'!$C$57),"Affordable",if(AND(B1456&gt;='Desc Stats'!$C$58,B1456&lt;='Desc Stats'!$C$59),"Luxury","None"))</f>
        <v>Affordable</v>
      </c>
    </row>
    <row r="1457">
      <c r="A1457" s="56" t="s">
        <v>126</v>
      </c>
      <c r="B1457" s="54">
        <v>836100.0</v>
      </c>
      <c r="C1457" s="7">
        <v>2.0</v>
      </c>
      <c r="D1457" s="7">
        <v>2.0</v>
      </c>
      <c r="E1457" s="7">
        <v>2.0</v>
      </c>
      <c r="F1457" s="7" t="s">
        <v>36</v>
      </c>
      <c r="G1457" s="7" t="s">
        <v>172</v>
      </c>
      <c r="H1457" s="54">
        <v>2.0</v>
      </c>
      <c r="I1457" s="54">
        <v>823.0</v>
      </c>
      <c r="J1457" s="55" t="s">
        <v>27</v>
      </c>
      <c r="K1457" t="str">
        <f>if(and(B1457&gt;='Desc Stats'!$C$56,B1457&lt;='Desc Stats'!$C$57),"Affordable",if(AND(B1457&gt;='Desc Stats'!$C$58,B1457&lt;='Desc Stats'!$C$59),"Luxury","None"))</f>
        <v>Affordable</v>
      </c>
    </row>
    <row r="1458">
      <c r="A1458" s="56" t="s">
        <v>123</v>
      </c>
      <c r="B1458" s="54">
        <v>838000.0</v>
      </c>
      <c r="C1458" s="7">
        <v>4.0</v>
      </c>
      <c r="D1458" s="7">
        <v>3.0</v>
      </c>
      <c r="E1458" s="7">
        <v>2.0</v>
      </c>
      <c r="F1458" s="7" t="s">
        <v>181</v>
      </c>
      <c r="G1458" s="7" t="s">
        <v>179</v>
      </c>
      <c r="H1458" s="54">
        <v>1.0</v>
      </c>
      <c r="I1458" s="54">
        <f>22*75</f>
        <v>1650</v>
      </c>
      <c r="J1458" s="55" t="s">
        <v>27</v>
      </c>
      <c r="K1458" t="str">
        <f>if(and(B1458&gt;='Desc Stats'!$C$56,B1458&lt;='Desc Stats'!$C$57),"Affordable",if(AND(B1458&gt;='Desc Stats'!$C$58,B1458&lt;='Desc Stats'!$C$59),"Luxury","None"))</f>
        <v>Affordable</v>
      </c>
    </row>
    <row r="1459">
      <c r="A1459" s="56" t="s">
        <v>131</v>
      </c>
      <c r="B1459" s="54">
        <v>838000.0</v>
      </c>
      <c r="C1459" s="7">
        <v>4.0</v>
      </c>
      <c r="D1459" s="7">
        <v>3.0</v>
      </c>
      <c r="E1459" s="7">
        <v>2.0</v>
      </c>
      <c r="F1459" s="7" t="s">
        <v>181</v>
      </c>
      <c r="G1459" s="7" t="s">
        <v>179</v>
      </c>
      <c r="H1459" s="54">
        <v>1.0</v>
      </c>
      <c r="I1459" s="54">
        <v>1700.0</v>
      </c>
      <c r="J1459" t="s">
        <v>27</v>
      </c>
      <c r="K1459" t="str">
        <f>if(and(B1459&gt;='Desc Stats'!$C$56,B1459&lt;='Desc Stats'!$C$57),"Affordable",if(AND(B1459&gt;='Desc Stats'!$C$58,B1459&lt;='Desc Stats'!$C$59),"Luxury","None"))</f>
        <v>Affordable</v>
      </c>
    </row>
    <row r="1460">
      <c r="A1460" s="56" t="s">
        <v>131</v>
      </c>
      <c r="B1460" s="54">
        <v>838000.0</v>
      </c>
      <c r="C1460" s="7">
        <v>4.0</v>
      </c>
      <c r="D1460" s="7">
        <v>3.0</v>
      </c>
      <c r="E1460" s="7">
        <v>1.0</v>
      </c>
      <c r="F1460" s="7" t="s">
        <v>181</v>
      </c>
      <c r="G1460" s="7" t="s">
        <v>179</v>
      </c>
      <c r="H1460" s="54">
        <v>1.0</v>
      </c>
      <c r="I1460" s="54">
        <v>1700.0</v>
      </c>
      <c r="J1460" s="55" t="s">
        <v>27</v>
      </c>
      <c r="K1460" t="str">
        <f>if(and(B1460&gt;='Desc Stats'!$C$56,B1460&lt;='Desc Stats'!$C$57),"Affordable",if(AND(B1460&gt;='Desc Stats'!$C$58,B1460&lt;='Desc Stats'!$C$59),"Luxury","None"))</f>
        <v>Affordable</v>
      </c>
    </row>
    <row r="1461">
      <c r="A1461" s="56" t="s">
        <v>148</v>
      </c>
      <c r="B1461" s="54">
        <v>838000.0</v>
      </c>
      <c r="C1461" s="7">
        <v>5.0</v>
      </c>
      <c r="D1461" s="7">
        <v>3.0</v>
      </c>
      <c r="E1461" s="7">
        <v>5.0</v>
      </c>
      <c r="F1461" s="7" t="s">
        <v>181</v>
      </c>
      <c r="G1461" s="7" t="s">
        <v>179</v>
      </c>
      <c r="H1461" s="54">
        <v>1.0</v>
      </c>
      <c r="I1461" s="54">
        <v>1540.0</v>
      </c>
      <c r="J1461" s="55" t="s">
        <v>175</v>
      </c>
      <c r="K1461" t="str">
        <f>if(and(B1461&gt;='Desc Stats'!$C$56,B1461&lt;='Desc Stats'!$C$57),"Affordable",if(AND(B1461&gt;='Desc Stats'!$C$58,B1461&lt;='Desc Stats'!$C$59),"Luxury","None"))</f>
        <v>Affordable</v>
      </c>
    </row>
    <row r="1462">
      <c r="A1462" s="56" t="s">
        <v>156</v>
      </c>
      <c r="B1462" s="54">
        <v>838000.0</v>
      </c>
      <c r="C1462" s="7">
        <v>4.0</v>
      </c>
      <c r="D1462" s="7">
        <v>3.0</v>
      </c>
      <c r="E1462" s="7">
        <v>2.0</v>
      </c>
      <c r="F1462" s="7" t="s">
        <v>24</v>
      </c>
      <c r="G1462" s="7" t="s">
        <v>172</v>
      </c>
      <c r="H1462" s="54">
        <v>2.0</v>
      </c>
      <c r="I1462" s="54">
        <v>1477.0</v>
      </c>
      <c r="J1462" s="55" t="s">
        <v>27</v>
      </c>
      <c r="K1462" t="str">
        <f>if(and(B1462&gt;='Desc Stats'!$C$56,B1462&lt;='Desc Stats'!$C$57),"Affordable",if(AND(B1462&gt;='Desc Stats'!$C$58,B1462&lt;='Desc Stats'!$C$59),"Luxury","None"))</f>
        <v>Affordable</v>
      </c>
    </row>
    <row r="1463">
      <c r="A1463" s="56" t="s">
        <v>126</v>
      </c>
      <c r="B1463" s="54">
        <v>840000.0</v>
      </c>
      <c r="C1463" s="7">
        <v>3.0</v>
      </c>
      <c r="D1463" s="7">
        <v>2.0</v>
      </c>
      <c r="E1463" s="7">
        <v>2.0</v>
      </c>
      <c r="F1463" s="7" t="s">
        <v>36</v>
      </c>
      <c r="G1463" s="7" t="s">
        <v>172</v>
      </c>
      <c r="H1463" s="54">
        <v>2.0</v>
      </c>
      <c r="I1463" s="54">
        <v>1119.0</v>
      </c>
      <c r="J1463" t="s">
        <v>25</v>
      </c>
      <c r="K1463" t="str">
        <f>if(and(B1463&gt;='Desc Stats'!$C$56,B1463&lt;='Desc Stats'!$C$57),"Affordable",if(AND(B1463&gt;='Desc Stats'!$C$58,B1463&lt;='Desc Stats'!$C$59),"Luxury","None"))</f>
        <v>Affordable</v>
      </c>
    </row>
    <row r="1464">
      <c r="A1464" s="56" t="s">
        <v>26</v>
      </c>
      <c r="B1464" s="54">
        <v>840000.0</v>
      </c>
      <c r="C1464" s="7">
        <v>4.0</v>
      </c>
      <c r="D1464" s="7">
        <v>2.0</v>
      </c>
      <c r="E1464" s="7">
        <v>2.0</v>
      </c>
      <c r="F1464" s="7" t="s">
        <v>24</v>
      </c>
      <c r="G1464" s="7" t="s">
        <v>172</v>
      </c>
      <c r="H1464" s="54">
        <v>2.0</v>
      </c>
      <c r="I1464" s="54">
        <v>1335.0</v>
      </c>
      <c r="J1464" s="55" t="s">
        <v>27</v>
      </c>
      <c r="K1464" t="str">
        <f>if(and(B1464&gt;='Desc Stats'!$C$56,B1464&lt;='Desc Stats'!$C$57),"Affordable",if(AND(B1464&gt;='Desc Stats'!$C$58,B1464&lt;='Desc Stats'!$C$59),"Luxury","None"))</f>
        <v>Affordable</v>
      </c>
    </row>
    <row r="1465">
      <c r="A1465" s="56" t="s">
        <v>142</v>
      </c>
      <c r="B1465" s="54">
        <v>840000.0</v>
      </c>
      <c r="C1465" s="7">
        <v>4.0</v>
      </c>
      <c r="D1465" s="7">
        <v>4.0</v>
      </c>
      <c r="E1465" s="7">
        <v>2.0</v>
      </c>
      <c r="F1465" s="7" t="s">
        <v>24</v>
      </c>
      <c r="G1465" s="7" t="s">
        <v>172</v>
      </c>
      <c r="H1465" s="54">
        <v>2.0</v>
      </c>
      <c r="I1465" s="54">
        <v>1800.0</v>
      </c>
      <c r="J1465" s="55" t="s">
        <v>27</v>
      </c>
      <c r="K1465" t="str">
        <f>if(and(B1465&gt;='Desc Stats'!$C$56,B1465&lt;='Desc Stats'!$C$57),"Affordable",if(AND(B1465&gt;='Desc Stats'!$C$58,B1465&lt;='Desc Stats'!$C$59),"Luxury","None"))</f>
        <v>Affordable</v>
      </c>
    </row>
    <row r="1466">
      <c r="A1466" s="56" t="s">
        <v>23</v>
      </c>
      <c r="B1466" s="54">
        <v>840000.0</v>
      </c>
      <c r="C1466" s="7">
        <v>4.0</v>
      </c>
      <c r="D1466" s="7">
        <v>3.0</v>
      </c>
      <c r="E1466" s="7">
        <v>1.0</v>
      </c>
      <c r="F1466" s="7" t="s">
        <v>36</v>
      </c>
      <c r="G1466" s="7" t="s">
        <v>172</v>
      </c>
      <c r="H1466" s="54">
        <v>2.0</v>
      </c>
      <c r="I1466" s="54">
        <v>1428.0</v>
      </c>
      <c r="J1466" t="s">
        <v>25</v>
      </c>
      <c r="K1466" t="str">
        <f>if(and(B1466&gt;='Desc Stats'!$C$56,B1466&lt;='Desc Stats'!$C$57),"Affordable",if(AND(B1466&gt;='Desc Stats'!$C$58,B1466&lt;='Desc Stats'!$C$59),"Luxury","None"))</f>
        <v>Affordable</v>
      </c>
    </row>
    <row r="1467">
      <c r="A1467" s="56" t="s">
        <v>154</v>
      </c>
      <c r="B1467" s="54">
        <v>840000.0</v>
      </c>
      <c r="C1467" s="7">
        <v>3.0</v>
      </c>
      <c r="D1467" s="7">
        <v>2.0</v>
      </c>
      <c r="E1467" s="7">
        <v>2.0</v>
      </c>
      <c r="F1467" s="7" t="s">
        <v>24</v>
      </c>
      <c r="G1467" s="7" t="s">
        <v>172</v>
      </c>
      <c r="H1467" s="54">
        <v>2.0</v>
      </c>
      <c r="I1467" s="54">
        <v>1319.0</v>
      </c>
      <c r="J1467" s="55" t="s">
        <v>175</v>
      </c>
      <c r="K1467" t="str">
        <f>if(and(B1467&gt;='Desc Stats'!$C$56,B1467&lt;='Desc Stats'!$C$57),"Affordable",if(AND(B1467&gt;='Desc Stats'!$C$58,B1467&lt;='Desc Stats'!$C$59),"Luxury","None"))</f>
        <v>Affordable</v>
      </c>
    </row>
    <row r="1468">
      <c r="A1468" s="56" t="s">
        <v>129</v>
      </c>
      <c r="B1468" s="54">
        <v>840000.0</v>
      </c>
      <c r="C1468" s="7">
        <v>3.0</v>
      </c>
      <c r="D1468" s="7">
        <v>3.0</v>
      </c>
      <c r="E1468" s="7">
        <v>2.0</v>
      </c>
      <c r="F1468" s="7" t="s">
        <v>24</v>
      </c>
      <c r="G1468" s="7" t="s">
        <v>172</v>
      </c>
      <c r="H1468" s="54">
        <v>2.0</v>
      </c>
      <c r="I1468" s="54">
        <v>1338.0</v>
      </c>
      <c r="J1468" s="55" t="s">
        <v>27</v>
      </c>
      <c r="K1468" t="str">
        <f>if(and(B1468&gt;='Desc Stats'!$C$56,B1468&lt;='Desc Stats'!$C$57),"Affordable",if(AND(B1468&gt;='Desc Stats'!$C$58,B1468&lt;='Desc Stats'!$C$59),"Luxury","None"))</f>
        <v>Affordable</v>
      </c>
    </row>
    <row r="1469">
      <c r="A1469" s="56" t="s">
        <v>129</v>
      </c>
      <c r="B1469" s="54">
        <v>840000.0</v>
      </c>
      <c r="C1469" s="7">
        <v>2.0</v>
      </c>
      <c r="D1469" s="7">
        <v>2.0</v>
      </c>
      <c r="E1469" s="7">
        <v>2.0</v>
      </c>
      <c r="F1469" s="7" t="s">
        <v>24</v>
      </c>
      <c r="G1469" s="7" t="s">
        <v>172</v>
      </c>
      <c r="H1469" s="54">
        <v>2.0</v>
      </c>
      <c r="I1469" s="54">
        <v>867.0</v>
      </c>
      <c r="J1469" s="55" t="s">
        <v>25</v>
      </c>
      <c r="K1469" t="str">
        <f>if(and(B1469&gt;='Desc Stats'!$C$56,B1469&lt;='Desc Stats'!$C$57),"Affordable",if(AND(B1469&gt;='Desc Stats'!$C$58,B1469&lt;='Desc Stats'!$C$59),"Luxury","None"))</f>
        <v>Affordable</v>
      </c>
    </row>
    <row r="1470">
      <c r="A1470" s="56" t="s">
        <v>129</v>
      </c>
      <c r="B1470" s="54">
        <v>840000.0</v>
      </c>
      <c r="C1470" s="7">
        <v>3.0</v>
      </c>
      <c r="D1470" s="7">
        <v>3.0</v>
      </c>
      <c r="E1470" s="7">
        <v>1.0</v>
      </c>
      <c r="F1470" s="7" t="s">
        <v>24</v>
      </c>
      <c r="G1470" s="7" t="s">
        <v>172</v>
      </c>
      <c r="H1470" s="54">
        <v>2.0</v>
      </c>
      <c r="I1470" s="54">
        <v>1186.0</v>
      </c>
      <c r="J1470" s="55" t="s">
        <v>27</v>
      </c>
      <c r="K1470" t="str">
        <f>if(and(B1470&gt;='Desc Stats'!$C$56,B1470&lt;='Desc Stats'!$C$57),"Affordable",if(AND(B1470&gt;='Desc Stats'!$C$58,B1470&lt;='Desc Stats'!$C$59),"Luxury","None"))</f>
        <v>Affordable</v>
      </c>
    </row>
    <row r="1471">
      <c r="A1471" s="56" t="s">
        <v>125</v>
      </c>
      <c r="B1471" s="54">
        <v>841700.0</v>
      </c>
      <c r="C1471" s="7">
        <v>2.0</v>
      </c>
      <c r="D1471" s="7">
        <v>2.0</v>
      </c>
      <c r="E1471" s="7">
        <v>2.0</v>
      </c>
      <c r="F1471" s="7" t="s">
        <v>36</v>
      </c>
      <c r="G1471" s="7" t="s">
        <v>172</v>
      </c>
      <c r="H1471" s="54">
        <v>2.0</v>
      </c>
      <c r="I1471" s="54">
        <v>1121.0</v>
      </c>
      <c r="J1471" s="55" t="s">
        <v>25</v>
      </c>
      <c r="K1471" t="str">
        <f>if(and(B1471&gt;='Desc Stats'!$C$56,B1471&lt;='Desc Stats'!$C$57),"Affordable",if(AND(B1471&gt;='Desc Stats'!$C$58,B1471&lt;='Desc Stats'!$C$59),"Luxury","None"))</f>
        <v>Affordable</v>
      </c>
    </row>
    <row r="1472">
      <c r="A1472" s="56" t="s">
        <v>126</v>
      </c>
      <c r="B1472" s="54">
        <v>845000.0</v>
      </c>
      <c r="C1472" s="7">
        <v>3.0</v>
      </c>
      <c r="D1472" s="7">
        <v>2.0</v>
      </c>
      <c r="E1472" s="7">
        <v>4.0</v>
      </c>
      <c r="F1472" s="7" t="s">
        <v>36</v>
      </c>
      <c r="G1472" s="7" t="s">
        <v>172</v>
      </c>
      <c r="H1472" s="54">
        <v>2.0</v>
      </c>
      <c r="I1472" s="54">
        <v>990.0</v>
      </c>
      <c r="J1472" t="s">
        <v>25</v>
      </c>
      <c r="K1472" t="str">
        <f>if(and(B1472&gt;='Desc Stats'!$C$56,B1472&lt;='Desc Stats'!$C$57),"Affordable",if(AND(B1472&gt;='Desc Stats'!$C$58,B1472&lt;='Desc Stats'!$C$59),"Luxury","None"))</f>
        <v>Affordable</v>
      </c>
    </row>
    <row r="1473">
      <c r="A1473" s="56" t="s">
        <v>133</v>
      </c>
      <c r="B1473" s="54">
        <v>845000.0</v>
      </c>
      <c r="C1473" s="7">
        <v>4.0</v>
      </c>
      <c r="D1473" s="7">
        <v>3.0</v>
      </c>
      <c r="E1473" s="7">
        <v>1.0</v>
      </c>
      <c r="F1473" s="7" t="s">
        <v>24</v>
      </c>
      <c r="G1473" s="7" t="s">
        <v>172</v>
      </c>
      <c r="H1473" s="54">
        <v>2.0</v>
      </c>
      <c r="I1473" s="54">
        <v>1663.0</v>
      </c>
      <c r="J1473" s="55" t="s">
        <v>175</v>
      </c>
      <c r="K1473" t="str">
        <f>if(and(B1473&gt;='Desc Stats'!$C$56,B1473&lt;='Desc Stats'!$C$57),"Affordable",if(AND(B1473&gt;='Desc Stats'!$C$58,B1473&lt;='Desc Stats'!$C$59),"Luxury","None"))</f>
        <v>Affordable</v>
      </c>
    </row>
    <row r="1474">
      <c r="A1474" s="57" t="s">
        <v>37</v>
      </c>
      <c r="B1474" s="54">
        <v>848000.0</v>
      </c>
      <c r="C1474" s="7">
        <v>2.0</v>
      </c>
      <c r="D1474" s="7">
        <v>1.0</v>
      </c>
      <c r="E1474" s="7">
        <v>1.0</v>
      </c>
      <c r="F1474" s="7" t="s">
        <v>24</v>
      </c>
      <c r="G1474" s="7" t="s">
        <v>172</v>
      </c>
      <c r="H1474" s="54">
        <v>2.0</v>
      </c>
      <c r="I1474" s="54">
        <v>969.0</v>
      </c>
      <c r="J1474" s="55" t="s">
        <v>27</v>
      </c>
      <c r="K1474" t="str">
        <f>if(and(B1474&gt;='Desc Stats'!$C$56,B1474&lt;='Desc Stats'!$C$57),"Affordable",if(AND(B1474&gt;='Desc Stats'!$C$58,B1474&lt;='Desc Stats'!$C$59),"Luxury","None"))</f>
        <v>Affordable</v>
      </c>
    </row>
    <row r="1475">
      <c r="A1475" s="56" t="s">
        <v>131</v>
      </c>
      <c r="B1475" s="54">
        <v>848000.0</v>
      </c>
      <c r="C1475" s="7">
        <v>4.0</v>
      </c>
      <c r="D1475" s="7">
        <v>3.0</v>
      </c>
      <c r="E1475" s="7">
        <v>2.0</v>
      </c>
      <c r="F1475" s="7" t="s">
        <v>181</v>
      </c>
      <c r="G1475" s="7" t="s">
        <v>179</v>
      </c>
      <c r="H1475" s="54">
        <v>1.0</v>
      </c>
      <c r="I1475" s="54">
        <v>1400.0</v>
      </c>
      <c r="J1475" s="55" t="s">
        <v>27</v>
      </c>
      <c r="K1475" t="str">
        <f>if(and(B1475&gt;='Desc Stats'!$C$56,B1475&lt;='Desc Stats'!$C$57),"Affordable",if(AND(B1475&gt;='Desc Stats'!$C$58,B1475&lt;='Desc Stats'!$C$59),"Luxury","None"))</f>
        <v>Affordable</v>
      </c>
    </row>
    <row r="1476">
      <c r="A1476" s="56" t="s">
        <v>129</v>
      </c>
      <c r="B1476" s="54">
        <v>848000.0</v>
      </c>
      <c r="C1476" s="7">
        <v>4.0</v>
      </c>
      <c r="D1476" s="7">
        <v>3.0</v>
      </c>
      <c r="E1476" s="7">
        <v>2.0</v>
      </c>
      <c r="F1476" s="7" t="s">
        <v>24</v>
      </c>
      <c r="G1476" s="7" t="s">
        <v>172</v>
      </c>
      <c r="H1476" s="54">
        <v>2.0</v>
      </c>
      <c r="I1476" s="54">
        <v>1381.0</v>
      </c>
      <c r="J1476" s="55" t="s">
        <v>27</v>
      </c>
      <c r="K1476" t="str">
        <f>if(and(B1476&gt;='Desc Stats'!$C$56,B1476&lt;='Desc Stats'!$C$57),"Affordable",if(AND(B1476&gt;='Desc Stats'!$C$58,B1476&lt;='Desc Stats'!$C$59),"Luxury","None"))</f>
        <v>Affordable</v>
      </c>
    </row>
    <row r="1477">
      <c r="A1477" s="56" t="s">
        <v>26</v>
      </c>
      <c r="B1477" s="54">
        <v>849000.0</v>
      </c>
      <c r="C1477" s="7">
        <v>4.0</v>
      </c>
      <c r="D1477" s="7">
        <v>3.0</v>
      </c>
      <c r="E1477" s="7">
        <v>1.0</v>
      </c>
      <c r="F1477" s="7" t="s">
        <v>24</v>
      </c>
      <c r="G1477" s="7" t="s">
        <v>172</v>
      </c>
      <c r="H1477" s="54">
        <v>2.0</v>
      </c>
      <c r="I1477" s="54">
        <v>1335.0</v>
      </c>
      <c r="J1477" s="55" t="s">
        <v>27</v>
      </c>
      <c r="K1477" t="str">
        <f>if(and(B1477&gt;='Desc Stats'!$C$56,B1477&lt;='Desc Stats'!$C$57),"Affordable",if(AND(B1477&gt;='Desc Stats'!$C$58,B1477&lt;='Desc Stats'!$C$59),"Luxury","None"))</f>
        <v>Affordable</v>
      </c>
    </row>
    <row r="1478">
      <c r="A1478" s="56" t="s">
        <v>125</v>
      </c>
      <c r="B1478" s="54">
        <v>849000.0</v>
      </c>
      <c r="C1478" s="7">
        <v>4.0</v>
      </c>
      <c r="D1478" s="7">
        <v>3.0</v>
      </c>
      <c r="E1478" s="7">
        <v>1.0</v>
      </c>
      <c r="F1478" s="7" t="s">
        <v>181</v>
      </c>
      <c r="G1478" s="7" t="s">
        <v>179</v>
      </c>
      <c r="H1478" s="54">
        <v>1.0</v>
      </c>
      <c r="I1478" s="54">
        <v>1470.0</v>
      </c>
      <c r="J1478" s="55" t="s">
        <v>27</v>
      </c>
      <c r="K1478" t="str">
        <f>if(and(B1478&gt;='Desc Stats'!$C$56,B1478&lt;='Desc Stats'!$C$57),"Affordable",if(AND(B1478&gt;='Desc Stats'!$C$58,B1478&lt;='Desc Stats'!$C$59),"Luxury","None"))</f>
        <v>Affordable</v>
      </c>
    </row>
    <row r="1479">
      <c r="A1479" s="56" t="s">
        <v>123</v>
      </c>
      <c r="B1479" s="54">
        <v>850000.0</v>
      </c>
      <c r="C1479" s="7">
        <v>4.0</v>
      </c>
      <c r="D1479" s="7">
        <v>3.0</v>
      </c>
      <c r="E1479" s="7">
        <v>2.0</v>
      </c>
      <c r="F1479" s="7" t="s">
        <v>181</v>
      </c>
      <c r="G1479" s="7" t="s">
        <v>179</v>
      </c>
      <c r="H1479" s="54">
        <v>1.0</v>
      </c>
      <c r="I1479" s="54">
        <v>1760.0</v>
      </c>
      <c r="J1479" s="55" t="s">
        <v>27</v>
      </c>
      <c r="K1479" t="str">
        <f>if(and(B1479&gt;='Desc Stats'!$C$56,B1479&lt;='Desc Stats'!$C$57),"Affordable",if(AND(B1479&gt;='Desc Stats'!$C$58,B1479&lt;='Desc Stats'!$C$59),"Luxury","None"))</f>
        <v>Affordable</v>
      </c>
    </row>
    <row r="1480">
      <c r="A1480" s="56" t="s">
        <v>124</v>
      </c>
      <c r="B1480" s="54">
        <v>850000.0</v>
      </c>
      <c r="C1480" s="7">
        <v>2.0</v>
      </c>
      <c r="D1480" s="7">
        <v>1.0</v>
      </c>
      <c r="E1480" s="7">
        <v>2.0</v>
      </c>
      <c r="F1480" s="7" t="s">
        <v>36</v>
      </c>
      <c r="G1480" s="7" t="s">
        <v>172</v>
      </c>
      <c r="H1480" s="54">
        <v>2.0</v>
      </c>
      <c r="I1480" s="54">
        <v>1000.0</v>
      </c>
      <c r="J1480" s="55" t="s">
        <v>25</v>
      </c>
      <c r="K1480" t="str">
        <f>if(and(B1480&gt;='Desc Stats'!$C$56,B1480&lt;='Desc Stats'!$C$57),"Affordable",if(AND(B1480&gt;='Desc Stats'!$C$58,B1480&lt;='Desc Stats'!$C$59),"Luxury","None"))</f>
        <v>Affordable</v>
      </c>
    </row>
    <row r="1481">
      <c r="A1481" s="56" t="s">
        <v>126</v>
      </c>
      <c r="B1481" s="54">
        <v>850000.0</v>
      </c>
      <c r="C1481" s="7">
        <v>3.0</v>
      </c>
      <c r="D1481" s="7">
        <v>2.0</v>
      </c>
      <c r="E1481" s="7">
        <v>3.0</v>
      </c>
      <c r="F1481" s="7" t="s">
        <v>36</v>
      </c>
      <c r="G1481" s="7" t="s">
        <v>172</v>
      </c>
      <c r="H1481" s="54">
        <v>2.0</v>
      </c>
      <c r="I1481" s="54">
        <v>1050.0</v>
      </c>
      <c r="J1481" s="55" t="s">
        <v>27</v>
      </c>
      <c r="K1481" t="str">
        <f>if(and(B1481&gt;='Desc Stats'!$C$56,B1481&lt;='Desc Stats'!$C$57),"Affordable",if(AND(B1481&gt;='Desc Stats'!$C$58,B1481&lt;='Desc Stats'!$C$59),"Luxury","None"))</f>
        <v>Affordable</v>
      </c>
    </row>
    <row r="1482">
      <c r="A1482" s="56" t="s">
        <v>132</v>
      </c>
      <c r="B1482" s="54">
        <v>850000.0</v>
      </c>
      <c r="C1482" s="7">
        <v>2.0</v>
      </c>
      <c r="D1482" s="7">
        <v>2.0</v>
      </c>
      <c r="E1482" s="7">
        <v>3.0</v>
      </c>
      <c r="F1482" s="7" t="s">
        <v>36</v>
      </c>
      <c r="G1482" s="7" t="s">
        <v>172</v>
      </c>
      <c r="H1482" s="54">
        <v>2.0</v>
      </c>
      <c r="I1482" s="54">
        <v>937.0</v>
      </c>
      <c r="J1482" t="s">
        <v>25</v>
      </c>
      <c r="K1482" t="str">
        <f>if(and(B1482&gt;='Desc Stats'!$C$56,B1482&lt;='Desc Stats'!$C$57),"Affordable",if(AND(B1482&gt;='Desc Stats'!$C$58,B1482&lt;='Desc Stats'!$C$59),"Luxury","None"))</f>
        <v>Affordable</v>
      </c>
    </row>
    <row r="1483">
      <c r="A1483" s="56" t="s">
        <v>26</v>
      </c>
      <c r="B1483" s="54">
        <v>850000.0</v>
      </c>
      <c r="C1483" s="7">
        <v>4.0</v>
      </c>
      <c r="D1483" s="7">
        <v>3.0</v>
      </c>
      <c r="E1483" s="7">
        <v>2.0</v>
      </c>
      <c r="F1483" s="7" t="s">
        <v>24</v>
      </c>
      <c r="G1483" s="7" t="s">
        <v>172</v>
      </c>
      <c r="H1483" s="54">
        <v>2.0</v>
      </c>
      <c r="I1483" s="54">
        <v>1335.0</v>
      </c>
      <c r="J1483" s="55" t="s">
        <v>25</v>
      </c>
      <c r="K1483" t="str">
        <f>if(and(B1483&gt;='Desc Stats'!$C$56,B1483&lt;='Desc Stats'!$C$57),"Affordable",if(AND(B1483&gt;='Desc Stats'!$C$58,B1483&lt;='Desc Stats'!$C$59),"Luxury","None"))</f>
        <v>Affordable</v>
      </c>
    </row>
    <row r="1484">
      <c r="A1484" s="56" t="s">
        <v>26</v>
      </c>
      <c r="B1484" s="54">
        <v>850000.0</v>
      </c>
      <c r="C1484" s="7">
        <v>3.0</v>
      </c>
      <c r="D1484" s="7">
        <v>2.0</v>
      </c>
      <c r="E1484" s="7">
        <v>1.0</v>
      </c>
      <c r="F1484" s="7" t="s">
        <v>24</v>
      </c>
      <c r="G1484" s="7" t="s">
        <v>172</v>
      </c>
      <c r="H1484" s="54">
        <v>2.0</v>
      </c>
      <c r="I1484" s="54">
        <v>1335.0</v>
      </c>
      <c r="J1484" s="55" t="s">
        <v>25</v>
      </c>
      <c r="K1484" t="str">
        <f>if(and(B1484&gt;='Desc Stats'!$C$56,B1484&lt;='Desc Stats'!$C$57),"Affordable",if(AND(B1484&gt;='Desc Stats'!$C$58,B1484&lt;='Desc Stats'!$C$59),"Luxury","None"))</f>
        <v>Affordable</v>
      </c>
    </row>
    <row r="1485">
      <c r="A1485" s="56" t="s">
        <v>125</v>
      </c>
      <c r="B1485" s="54">
        <v>850000.0</v>
      </c>
      <c r="C1485" s="7">
        <v>5.0</v>
      </c>
      <c r="D1485" s="7">
        <v>2.0</v>
      </c>
      <c r="E1485" s="7">
        <v>4.0</v>
      </c>
      <c r="F1485" s="7" t="s">
        <v>181</v>
      </c>
      <c r="G1485" s="7" t="s">
        <v>179</v>
      </c>
      <c r="H1485" s="54">
        <v>1.0</v>
      </c>
      <c r="I1485" s="54">
        <v>1650.0</v>
      </c>
      <c r="J1485" s="55" t="s">
        <v>27</v>
      </c>
      <c r="K1485" t="str">
        <f>if(and(B1485&gt;='Desc Stats'!$C$56,B1485&lt;='Desc Stats'!$C$57),"Affordable",if(AND(B1485&gt;='Desc Stats'!$C$58,B1485&lt;='Desc Stats'!$C$59),"Luxury","None"))</f>
        <v>Affordable</v>
      </c>
    </row>
    <row r="1486">
      <c r="A1486" s="56" t="s">
        <v>125</v>
      </c>
      <c r="B1486" s="54">
        <v>850000.0</v>
      </c>
      <c r="C1486" s="7">
        <v>4.0</v>
      </c>
      <c r="D1486" s="7">
        <v>3.0</v>
      </c>
      <c r="E1486" s="7">
        <v>3.0</v>
      </c>
      <c r="F1486" s="7" t="s">
        <v>181</v>
      </c>
      <c r="G1486" s="7" t="s">
        <v>179</v>
      </c>
      <c r="H1486" s="54">
        <v>1.0</v>
      </c>
      <c r="I1486" s="54">
        <v>1870.0</v>
      </c>
      <c r="J1486" s="55" t="s">
        <v>27</v>
      </c>
      <c r="K1486" t="str">
        <f>if(and(B1486&gt;='Desc Stats'!$C$56,B1486&lt;='Desc Stats'!$C$57),"Affordable",if(AND(B1486&gt;='Desc Stats'!$C$58,B1486&lt;='Desc Stats'!$C$59),"Luxury","None"))</f>
        <v>Affordable</v>
      </c>
    </row>
    <row r="1487">
      <c r="A1487" s="56" t="s">
        <v>125</v>
      </c>
      <c r="B1487" s="54">
        <v>850000.0</v>
      </c>
      <c r="C1487" s="7">
        <v>4.0</v>
      </c>
      <c r="D1487" s="7">
        <v>3.0</v>
      </c>
      <c r="E1487" s="7">
        <v>2.0</v>
      </c>
      <c r="F1487" s="7" t="s">
        <v>181</v>
      </c>
      <c r="G1487" s="7" t="s">
        <v>172</v>
      </c>
      <c r="H1487" s="54">
        <v>2.0</v>
      </c>
      <c r="I1487" s="54">
        <v>1920.0</v>
      </c>
      <c r="J1487" s="55" t="s">
        <v>27</v>
      </c>
      <c r="K1487" t="str">
        <f>if(and(B1487&gt;='Desc Stats'!$C$56,B1487&lt;='Desc Stats'!$C$57),"Affordable",if(AND(B1487&gt;='Desc Stats'!$C$58,B1487&lt;='Desc Stats'!$C$59),"Luxury","None"))</f>
        <v>Affordable</v>
      </c>
    </row>
    <row r="1488">
      <c r="A1488" s="56" t="s">
        <v>125</v>
      </c>
      <c r="B1488" s="54">
        <v>850000.0</v>
      </c>
      <c r="C1488" s="7">
        <v>3.0</v>
      </c>
      <c r="D1488" s="7">
        <v>2.0</v>
      </c>
      <c r="E1488" s="7">
        <v>2.0</v>
      </c>
      <c r="F1488" s="7" t="s">
        <v>36</v>
      </c>
      <c r="G1488" s="7" t="s">
        <v>179</v>
      </c>
      <c r="H1488" s="54">
        <v>1.0</v>
      </c>
      <c r="I1488" s="54">
        <v>1252.0</v>
      </c>
      <c r="J1488" s="55" t="s">
        <v>25</v>
      </c>
      <c r="K1488" t="str">
        <f>if(and(B1488&gt;='Desc Stats'!$C$56,B1488&lt;='Desc Stats'!$C$57),"Affordable",if(AND(B1488&gt;='Desc Stats'!$C$58,B1488&lt;='Desc Stats'!$C$59),"Luxury","None"))</f>
        <v>Affordable</v>
      </c>
    </row>
    <row r="1489">
      <c r="A1489" s="57" t="s">
        <v>37</v>
      </c>
      <c r="B1489" s="54">
        <v>850000.0</v>
      </c>
      <c r="C1489" s="7">
        <v>2.0</v>
      </c>
      <c r="D1489" s="7">
        <v>3.0</v>
      </c>
      <c r="E1489" s="7">
        <v>3.0</v>
      </c>
      <c r="F1489" s="7" t="s">
        <v>24</v>
      </c>
      <c r="G1489" s="7" t="s">
        <v>172</v>
      </c>
      <c r="H1489" s="54">
        <v>2.0</v>
      </c>
      <c r="I1489" s="54">
        <v>1173.0</v>
      </c>
      <c r="J1489" s="55" t="s">
        <v>25</v>
      </c>
      <c r="K1489" t="str">
        <f>if(and(B1489&gt;='Desc Stats'!$C$56,B1489&lt;='Desc Stats'!$C$57),"Affordable",if(AND(B1489&gt;='Desc Stats'!$C$58,B1489&lt;='Desc Stats'!$C$59),"Luxury","None"))</f>
        <v>Affordable</v>
      </c>
    </row>
    <row r="1490">
      <c r="A1490" s="56" t="s">
        <v>127</v>
      </c>
      <c r="B1490" s="54">
        <v>850000.0</v>
      </c>
      <c r="C1490" s="7">
        <v>4.0</v>
      </c>
      <c r="D1490" s="7">
        <v>4.0</v>
      </c>
      <c r="E1490" s="7">
        <v>3.0</v>
      </c>
      <c r="F1490" s="7" t="s">
        <v>24</v>
      </c>
      <c r="G1490" s="7" t="s">
        <v>172</v>
      </c>
      <c r="H1490" s="54">
        <v>2.0</v>
      </c>
      <c r="I1490" s="54">
        <v>2111.0</v>
      </c>
      <c r="J1490" s="55" t="s">
        <v>25</v>
      </c>
      <c r="K1490" t="str">
        <f>if(and(B1490&gt;='Desc Stats'!$C$56,B1490&lt;='Desc Stats'!$C$57),"Affordable",if(AND(B1490&gt;='Desc Stats'!$C$58,B1490&lt;='Desc Stats'!$C$59),"Luxury","None"))</f>
        <v>Affordable</v>
      </c>
    </row>
    <row r="1491">
      <c r="A1491" s="56" t="s">
        <v>127</v>
      </c>
      <c r="B1491" s="54">
        <v>850000.0</v>
      </c>
      <c r="C1491" s="7">
        <v>1.0</v>
      </c>
      <c r="D1491" s="7">
        <v>1.0</v>
      </c>
      <c r="E1491" s="7">
        <v>2.0</v>
      </c>
      <c r="F1491" s="7" t="s">
        <v>36</v>
      </c>
      <c r="G1491" s="7" t="s">
        <v>172</v>
      </c>
      <c r="H1491" s="54">
        <v>2.0</v>
      </c>
      <c r="I1491" s="54">
        <v>672.0</v>
      </c>
      <c r="J1491" s="55" t="s">
        <v>27</v>
      </c>
      <c r="K1491" t="str">
        <f>if(and(B1491&gt;='Desc Stats'!$C$56,B1491&lt;='Desc Stats'!$C$57),"Affordable",if(AND(B1491&gt;='Desc Stats'!$C$58,B1491&lt;='Desc Stats'!$C$59),"Luxury","None"))</f>
        <v>Affordable</v>
      </c>
    </row>
    <row r="1492">
      <c r="A1492" s="56" t="s">
        <v>131</v>
      </c>
      <c r="B1492" s="54">
        <v>850000.0</v>
      </c>
      <c r="C1492" s="7">
        <v>4.0</v>
      </c>
      <c r="D1492" s="7">
        <v>3.0</v>
      </c>
      <c r="E1492" s="7">
        <v>6.0</v>
      </c>
      <c r="F1492" s="7" t="s">
        <v>181</v>
      </c>
      <c r="G1492" s="7" t="s">
        <v>179</v>
      </c>
      <c r="H1492" s="54">
        <v>1.0</v>
      </c>
      <c r="I1492" s="54">
        <v>1760.0</v>
      </c>
      <c r="J1492" s="55" t="s">
        <v>27</v>
      </c>
      <c r="K1492" t="str">
        <f>if(and(B1492&gt;='Desc Stats'!$C$56,B1492&lt;='Desc Stats'!$C$57),"Affordable",if(AND(B1492&gt;='Desc Stats'!$C$58,B1492&lt;='Desc Stats'!$C$59),"Luxury","None"))</f>
        <v>Affordable</v>
      </c>
    </row>
    <row r="1493">
      <c r="A1493" s="56" t="s">
        <v>28</v>
      </c>
      <c r="B1493" s="54">
        <v>850000.0</v>
      </c>
      <c r="C1493" s="7">
        <v>2.0</v>
      </c>
      <c r="D1493" s="7">
        <v>2.0</v>
      </c>
      <c r="E1493" s="7">
        <v>2.0</v>
      </c>
      <c r="F1493" s="7" t="s">
        <v>36</v>
      </c>
      <c r="G1493" s="7" t="s">
        <v>172</v>
      </c>
      <c r="H1493" s="54">
        <v>2.0</v>
      </c>
      <c r="I1493" s="54">
        <v>1149.0</v>
      </c>
      <c r="J1493" s="55" t="s">
        <v>25</v>
      </c>
      <c r="K1493" t="str">
        <f>if(and(B1493&gt;='Desc Stats'!$C$56,B1493&lt;='Desc Stats'!$C$57),"Affordable",if(AND(B1493&gt;='Desc Stats'!$C$58,B1493&lt;='Desc Stats'!$C$59),"Luxury","None"))</f>
        <v>Affordable</v>
      </c>
    </row>
    <row r="1494">
      <c r="A1494" s="56" t="s">
        <v>28</v>
      </c>
      <c r="B1494" s="54">
        <v>850000.0</v>
      </c>
      <c r="C1494" s="7">
        <v>2.0</v>
      </c>
      <c r="D1494" s="7">
        <v>1.0</v>
      </c>
      <c r="E1494" s="7">
        <v>2.0</v>
      </c>
      <c r="F1494" s="7" t="s">
        <v>36</v>
      </c>
      <c r="G1494" s="7" t="s">
        <v>172</v>
      </c>
      <c r="H1494" s="54">
        <v>2.0</v>
      </c>
      <c r="I1494" s="54">
        <v>608.0</v>
      </c>
      <c r="J1494" s="55" t="s">
        <v>25</v>
      </c>
      <c r="K1494" t="str">
        <f>if(and(B1494&gt;='Desc Stats'!$C$56,B1494&lt;='Desc Stats'!$C$57),"Affordable",if(AND(B1494&gt;='Desc Stats'!$C$58,B1494&lt;='Desc Stats'!$C$59),"Luxury","None"))</f>
        <v>Affordable</v>
      </c>
    </row>
    <row r="1495">
      <c r="A1495" s="56" t="s">
        <v>28</v>
      </c>
      <c r="B1495" s="54">
        <v>850000.0</v>
      </c>
      <c r="C1495" s="7">
        <v>1.0</v>
      </c>
      <c r="D1495" s="7">
        <v>2.0</v>
      </c>
      <c r="E1495" s="7">
        <v>1.0</v>
      </c>
      <c r="F1495" s="7" t="s">
        <v>36</v>
      </c>
      <c r="G1495" s="7" t="s">
        <v>172</v>
      </c>
      <c r="H1495" s="54">
        <v>2.0</v>
      </c>
      <c r="I1495" s="54">
        <v>761.0</v>
      </c>
      <c r="J1495" s="55" t="s">
        <v>25</v>
      </c>
      <c r="K1495" t="str">
        <f>if(and(B1495&gt;='Desc Stats'!$C$56,B1495&lt;='Desc Stats'!$C$57),"Affordable",if(AND(B1495&gt;='Desc Stats'!$C$58,B1495&lt;='Desc Stats'!$C$59),"Luxury","None"))</f>
        <v>Affordable</v>
      </c>
    </row>
    <row r="1496">
      <c r="A1496" s="56" t="s">
        <v>148</v>
      </c>
      <c r="B1496" s="54">
        <v>850000.0</v>
      </c>
      <c r="C1496" s="7">
        <v>4.0</v>
      </c>
      <c r="D1496" s="7">
        <v>3.0</v>
      </c>
      <c r="E1496" s="7">
        <v>2.0</v>
      </c>
      <c r="F1496" s="7" t="s">
        <v>24</v>
      </c>
      <c r="G1496" s="7" t="s">
        <v>172</v>
      </c>
      <c r="H1496" s="54">
        <v>2.0</v>
      </c>
      <c r="I1496" s="54">
        <v>1733.0</v>
      </c>
      <c r="J1496" s="55" t="s">
        <v>27</v>
      </c>
      <c r="K1496" t="str">
        <f>if(and(B1496&gt;='Desc Stats'!$C$56,B1496&lt;='Desc Stats'!$C$57),"Affordable",if(AND(B1496&gt;='Desc Stats'!$C$58,B1496&lt;='Desc Stats'!$C$59),"Luxury","None"))</f>
        <v>Affordable</v>
      </c>
    </row>
    <row r="1497">
      <c r="A1497" s="56" t="s">
        <v>23</v>
      </c>
      <c r="B1497" s="54">
        <v>850000.0</v>
      </c>
      <c r="C1497" s="7">
        <v>4.0</v>
      </c>
      <c r="D1497" s="7">
        <v>3.0</v>
      </c>
      <c r="E1497" s="7">
        <v>3.0</v>
      </c>
      <c r="F1497" s="7" t="s">
        <v>36</v>
      </c>
      <c r="G1497" s="7" t="s">
        <v>172</v>
      </c>
      <c r="H1497" s="54">
        <v>2.0</v>
      </c>
      <c r="I1497" s="54">
        <v>1428.0</v>
      </c>
      <c r="J1497" s="55" t="s">
        <v>25</v>
      </c>
      <c r="K1497" t="str">
        <f>if(and(B1497&gt;='Desc Stats'!$C$56,B1497&lt;='Desc Stats'!$C$57),"Affordable",if(AND(B1497&gt;='Desc Stats'!$C$58,B1497&lt;='Desc Stats'!$C$59),"Luxury","None"))</f>
        <v>Affordable</v>
      </c>
    </row>
    <row r="1498">
      <c r="A1498" s="56" t="s">
        <v>23</v>
      </c>
      <c r="B1498" s="54">
        <v>850000.0</v>
      </c>
      <c r="C1498" s="7">
        <v>4.0</v>
      </c>
      <c r="D1498" s="7">
        <v>3.0</v>
      </c>
      <c r="E1498" s="7">
        <v>2.0</v>
      </c>
      <c r="F1498" s="7" t="s">
        <v>24</v>
      </c>
      <c r="G1498" s="7" t="s">
        <v>172</v>
      </c>
      <c r="H1498" s="54">
        <v>2.0</v>
      </c>
      <c r="I1498" s="54">
        <v>1268.0</v>
      </c>
      <c r="J1498" s="55" t="s">
        <v>25</v>
      </c>
      <c r="K1498" t="str">
        <f>if(and(B1498&gt;='Desc Stats'!$C$56,B1498&lt;='Desc Stats'!$C$57),"Affordable",if(AND(B1498&gt;='Desc Stats'!$C$58,B1498&lt;='Desc Stats'!$C$59),"Luxury","None"))</f>
        <v>Affordable</v>
      </c>
    </row>
    <row r="1499">
      <c r="A1499" s="56" t="s">
        <v>23</v>
      </c>
      <c r="B1499" s="54">
        <v>850000.0</v>
      </c>
      <c r="C1499" s="7">
        <v>3.0</v>
      </c>
      <c r="D1499" s="7">
        <v>2.0</v>
      </c>
      <c r="E1499" s="7">
        <v>2.0</v>
      </c>
      <c r="F1499" s="7" t="s">
        <v>24</v>
      </c>
      <c r="G1499" s="7" t="s">
        <v>172</v>
      </c>
      <c r="H1499" s="54">
        <v>2.0</v>
      </c>
      <c r="I1499" s="54">
        <v>1408.0</v>
      </c>
      <c r="J1499" t="s">
        <v>27</v>
      </c>
      <c r="K1499" t="str">
        <f>if(and(B1499&gt;='Desc Stats'!$C$56,B1499&lt;='Desc Stats'!$C$57),"Affordable",if(AND(B1499&gt;='Desc Stats'!$C$58,B1499&lt;='Desc Stats'!$C$59),"Luxury","None"))</f>
        <v>Affordable</v>
      </c>
    </row>
    <row r="1500">
      <c r="A1500" s="56" t="s">
        <v>23</v>
      </c>
      <c r="B1500" s="54">
        <v>850000.0</v>
      </c>
      <c r="C1500" s="7">
        <v>3.0</v>
      </c>
      <c r="D1500" s="7">
        <v>2.0</v>
      </c>
      <c r="E1500" s="7">
        <v>2.0</v>
      </c>
      <c r="F1500" s="7" t="s">
        <v>24</v>
      </c>
      <c r="G1500" s="7" t="s">
        <v>172</v>
      </c>
      <c r="H1500" s="54">
        <v>2.0</v>
      </c>
      <c r="I1500" s="54">
        <v>1280.0</v>
      </c>
      <c r="J1500" s="55" t="s">
        <v>25</v>
      </c>
      <c r="K1500" t="str">
        <f>if(and(B1500&gt;='Desc Stats'!$C$56,B1500&lt;='Desc Stats'!$C$57),"Affordable",if(AND(B1500&gt;='Desc Stats'!$C$58,B1500&lt;='Desc Stats'!$C$59),"Luxury","None"))</f>
        <v>Affordable</v>
      </c>
    </row>
    <row r="1501">
      <c r="A1501" s="56" t="s">
        <v>23</v>
      </c>
      <c r="B1501" s="54">
        <v>850000.0</v>
      </c>
      <c r="C1501" s="7">
        <v>2.0</v>
      </c>
      <c r="D1501" s="7">
        <v>2.0</v>
      </c>
      <c r="E1501" s="7">
        <v>2.0</v>
      </c>
      <c r="F1501" s="7" t="s">
        <v>36</v>
      </c>
      <c r="G1501" s="7" t="s">
        <v>172</v>
      </c>
      <c r="H1501" s="54">
        <v>2.0</v>
      </c>
      <c r="I1501" s="54">
        <v>826.0</v>
      </c>
      <c r="J1501" s="55" t="s">
        <v>25</v>
      </c>
      <c r="K1501" t="str">
        <f>if(and(B1501&gt;='Desc Stats'!$C$56,B1501&lt;='Desc Stats'!$C$57),"Affordable",if(AND(B1501&gt;='Desc Stats'!$C$58,B1501&lt;='Desc Stats'!$C$59),"Luxury","None"))</f>
        <v>Affordable</v>
      </c>
    </row>
    <row r="1502">
      <c r="A1502" s="56" t="s">
        <v>23</v>
      </c>
      <c r="B1502" s="54">
        <v>850000.0</v>
      </c>
      <c r="C1502" s="7">
        <v>3.0</v>
      </c>
      <c r="D1502" s="7">
        <v>2.0</v>
      </c>
      <c r="E1502" s="7">
        <v>1.0</v>
      </c>
      <c r="F1502" s="7" t="s">
        <v>24</v>
      </c>
      <c r="G1502" s="7" t="s">
        <v>172</v>
      </c>
      <c r="H1502" s="54">
        <v>2.0</v>
      </c>
      <c r="I1502" s="54">
        <v>1690.0</v>
      </c>
      <c r="J1502" s="55" t="s">
        <v>27</v>
      </c>
      <c r="K1502" t="str">
        <f>if(and(B1502&gt;='Desc Stats'!$C$56,B1502&lt;='Desc Stats'!$C$57),"Affordable",if(AND(B1502&gt;='Desc Stats'!$C$58,B1502&lt;='Desc Stats'!$C$59),"Luxury","None"))</f>
        <v>Affordable</v>
      </c>
    </row>
    <row r="1503">
      <c r="A1503" s="56" t="s">
        <v>23</v>
      </c>
      <c r="B1503" s="54">
        <v>850000.0</v>
      </c>
      <c r="C1503" s="7">
        <v>3.0</v>
      </c>
      <c r="D1503" s="7">
        <v>2.0</v>
      </c>
      <c r="E1503" s="7">
        <v>1.0</v>
      </c>
      <c r="F1503" s="7" t="s">
        <v>24</v>
      </c>
      <c r="G1503" s="7" t="s">
        <v>172</v>
      </c>
      <c r="H1503" s="54">
        <v>2.0</v>
      </c>
      <c r="I1503" s="54">
        <v>1238.0</v>
      </c>
      <c r="J1503" s="55" t="s">
        <v>25</v>
      </c>
      <c r="K1503" t="str">
        <f>if(and(B1503&gt;='Desc Stats'!$C$56,B1503&lt;='Desc Stats'!$C$57),"Affordable",if(AND(B1503&gt;='Desc Stats'!$C$58,B1503&lt;='Desc Stats'!$C$59),"Luxury","None"))</f>
        <v>Affordable</v>
      </c>
    </row>
    <row r="1504">
      <c r="A1504" s="56" t="s">
        <v>23</v>
      </c>
      <c r="B1504" s="54">
        <v>850000.0</v>
      </c>
      <c r="C1504" s="7">
        <v>2.0</v>
      </c>
      <c r="D1504" s="7">
        <v>2.0</v>
      </c>
      <c r="E1504" s="7">
        <v>1.0</v>
      </c>
      <c r="F1504" s="7" t="s">
        <v>36</v>
      </c>
      <c r="G1504" s="7" t="s">
        <v>172</v>
      </c>
      <c r="H1504" s="54">
        <v>2.0</v>
      </c>
      <c r="I1504" s="54">
        <v>861.0</v>
      </c>
      <c r="J1504" s="55" t="s">
        <v>27</v>
      </c>
      <c r="K1504" t="str">
        <f>if(and(B1504&gt;='Desc Stats'!$C$56,B1504&lt;='Desc Stats'!$C$57),"Affordable",if(AND(B1504&gt;='Desc Stats'!$C$58,B1504&lt;='Desc Stats'!$C$59),"Luxury","None"))</f>
        <v>Affordable</v>
      </c>
    </row>
    <row r="1505">
      <c r="A1505" s="56" t="s">
        <v>154</v>
      </c>
      <c r="B1505" s="54">
        <v>850000.0</v>
      </c>
      <c r="C1505" s="7">
        <v>3.0</v>
      </c>
      <c r="D1505" s="7">
        <v>2.0</v>
      </c>
      <c r="E1505" s="7">
        <v>2.0</v>
      </c>
      <c r="F1505" s="7" t="s">
        <v>24</v>
      </c>
      <c r="G1505" s="7" t="s">
        <v>172</v>
      </c>
      <c r="H1505" s="54">
        <v>2.0</v>
      </c>
      <c r="I1505" s="54">
        <v>1306.0</v>
      </c>
      <c r="J1505" s="55" t="s">
        <v>27</v>
      </c>
      <c r="K1505" t="str">
        <f>if(and(B1505&gt;='Desc Stats'!$C$56,B1505&lt;='Desc Stats'!$C$57),"Affordable",if(AND(B1505&gt;='Desc Stats'!$C$58,B1505&lt;='Desc Stats'!$C$59),"Luxury","None"))</f>
        <v>Affordable</v>
      </c>
    </row>
    <row r="1506">
      <c r="A1506" s="56" t="s">
        <v>154</v>
      </c>
      <c r="B1506" s="54">
        <v>850000.0</v>
      </c>
      <c r="C1506" s="7">
        <v>3.0</v>
      </c>
      <c r="D1506" s="7">
        <v>2.0</v>
      </c>
      <c r="E1506" s="7">
        <v>1.0</v>
      </c>
      <c r="F1506" s="7" t="s">
        <v>24</v>
      </c>
      <c r="G1506" s="7" t="s">
        <v>172</v>
      </c>
      <c r="H1506" s="54">
        <v>2.0</v>
      </c>
      <c r="I1506" s="54">
        <v>1319.0</v>
      </c>
      <c r="J1506" s="55" t="s">
        <v>27</v>
      </c>
      <c r="K1506" t="str">
        <f>if(and(B1506&gt;='Desc Stats'!$C$56,B1506&lt;='Desc Stats'!$C$57),"Affordable",if(AND(B1506&gt;='Desc Stats'!$C$58,B1506&lt;='Desc Stats'!$C$59),"Luxury","None"))</f>
        <v>Affordable</v>
      </c>
    </row>
    <row r="1507">
      <c r="A1507" s="56" t="s">
        <v>129</v>
      </c>
      <c r="B1507" s="54">
        <v>850000.0</v>
      </c>
      <c r="C1507" s="7">
        <v>4.0</v>
      </c>
      <c r="D1507" s="7">
        <v>4.0</v>
      </c>
      <c r="E1507" s="7">
        <v>2.0</v>
      </c>
      <c r="F1507" s="7" t="s">
        <v>24</v>
      </c>
      <c r="G1507" s="7" t="s">
        <v>172</v>
      </c>
      <c r="H1507" s="54">
        <v>2.0</v>
      </c>
      <c r="I1507" s="54">
        <v>1381.0</v>
      </c>
      <c r="J1507" s="55" t="s">
        <v>27</v>
      </c>
      <c r="K1507" t="str">
        <f>if(and(B1507&gt;='Desc Stats'!$C$56,B1507&lt;='Desc Stats'!$C$57),"Affordable",if(AND(B1507&gt;='Desc Stats'!$C$58,B1507&lt;='Desc Stats'!$C$59),"Luxury","None"))</f>
        <v>Affordable</v>
      </c>
    </row>
    <row r="1508">
      <c r="A1508" s="56" t="s">
        <v>129</v>
      </c>
      <c r="B1508" s="54">
        <v>850000.0</v>
      </c>
      <c r="C1508" s="7">
        <v>3.0</v>
      </c>
      <c r="D1508" s="7">
        <v>2.0</v>
      </c>
      <c r="E1508" s="7">
        <v>2.0</v>
      </c>
      <c r="F1508" s="7" t="s">
        <v>24</v>
      </c>
      <c r="G1508" s="7" t="s">
        <v>172</v>
      </c>
      <c r="H1508" s="54">
        <v>2.0</v>
      </c>
      <c r="I1508" s="54">
        <v>1381.0</v>
      </c>
      <c r="J1508" s="55" t="s">
        <v>27</v>
      </c>
      <c r="K1508" t="str">
        <f>if(and(B1508&gt;='Desc Stats'!$C$56,B1508&lt;='Desc Stats'!$C$57),"Affordable",if(AND(B1508&gt;='Desc Stats'!$C$58,B1508&lt;='Desc Stats'!$C$59),"Luxury","None"))</f>
        <v>Affordable</v>
      </c>
    </row>
    <row r="1509">
      <c r="A1509" s="56" t="s">
        <v>129</v>
      </c>
      <c r="B1509" s="54">
        <v>850000.0</v>
      </c>
      <c r="C1509" s="7">
        <v>3.0</v>
      </c>
      <c r="D1509" s="7">
        <v>2.0</v>
      </c>
      <c r="E1509" s="7">
        <v>2.0</v>
      </c>
      <c r="F1509" s="7" t="s">
        <v>24</v>
      </c>
      <c r="G1509" s="7" t="s">
        <v>172</v>
      </c>
      <c r="H1509" s="54">
        <v>2.0</v>
      </c>
      <c r="I1509" s="54">
        <v>1273.0</v>
      </c>
      <c r="J1509" s="55" t="s">
        <v>27</v>
      </c>
      <c r="K1509" t="str">
        <f>if(and(B1509&gt;='Desc Stats'!$C$56,B1509&lt;='Desc Stats'!$C$57),"Affordable",if(AND(B1509&gt;='Desc Stats'!$C$58,B1509&lt;='Desc Stats'!$C$59),"Luxury","None"))</f>
        <v>Affordable</v>
      </c>
    </row>
    <row r="1510">
      <c r="A1510" s="56" t="s">
        <v>156</v>
      </c>
      <c r="B1510" s="54">
        <v>850000.0</v>
      </c>
      <c r="C1510" s="7">
        <v>4.0</v>
      </c>
      <c r="D1510" s="7">
        <v>4.0</v>
      </c>
      <c r="E1510" s="7">
        <v>3.0</v>
      </c>
      <c r="F1510" s="7" t="s">
        <v>181</v>
      </c>
      <c r="G1510" s="7" t="s">
        <v>179</v>
      </c>
      <c r="H1510" s="54">
        <v>1.0</v>
      </c>
      <c r="I1510" s="54">
        <v>1760.0</v>
      </c>
      <c r="J1510" s="55" t="s">
        <v>27</v>
      </c>
      <c r="K1510" t="str">
        <f>if(and(B1510&gt;='Desc Stats'!$C$56,B1510&lt;='Desc Stats'!$C$57),"Affordable",if(AND(B1510&gt;='Desc Stats'!$C$58,B1510&lt;='Desc Stats'!$C$59),"Luxury","None"))</f>
        <v>Affordable</v>
      </c>
    </row>
    <row r="1511">
      <c r="A1511" s="56" t="s">
        <v>26</v>
      </c>
      <c r="B1511" s="54">
        <v>855000.0</v>
      </c>
      <c r="C1511" s="7">
        <v>5.0</v>
      </c>
      <c r="D1511" s="7">
        <v>3.0</v>
      </c>
      <c r="E1511" s="7">
        <v>2.0</v>
      </c>
      <c r="F1511" s="7" t="s">
        <v>24</v>
      </c>
      <c r="G1511" s="7" t="s">
        <v>172</v>
      </c>
      <c r="H1511" s="54">
        <v>2.0</v>
      </c>
      <c r="I1511" s="54">
        <v>1513.0</v>
      </c>
      <c r="J1511" s="55" t="s">
        <v>184</v>
      </c>
      <c r="K1511" t="str">
        <f>if(and(B1511&gt;='Desc Stats'!$C$56,B1511&lt;='Desc Stats'!$C$57),"Affordable",if(AND(B1511&gt;='Desc Stats'!$C$58,B1511&lt;='Desc Stats'!$C$59),"Luxury","None"))</f>
        <v>Affordable</v>
      </c>
    </row>
    <row r="1512">
      <c r="A1512" s="56" t="s">
        <v>26</v>
      </c>
      <c r="B1512" s="54">
        <v>855000.0</v>
      </c>
      <c r="C1512" s="7">
        <v>4.0</v>
      </c>
      <c r="D1512" s="7">
        <v>3.0</v>
      </c>
      <c r="E1512" s="7">
        <v>1.0</v>
      </c>
      <c r="F1512" s="7" t="s">
        <v>24</v>
      </c>
      <c r="G1512" s="7" t="s">
        <v>179</v>
      </c>
      <c r="H1512" s="54">
        <v>1.0</v>
      </c>
      <c r="I1512" s="54">
        <v>1513.0</v>
      </c>
      <c r="J1512" s="55" t="s">
        <v>175</v>
      </c>
      <c r="K1512" t="str">
        <f>if(and(B1512&gt;='Desc Stats'!$C$56,B1512&lt;='Desc Stats'!$C$57),"Affordable",if(AND(B1512&gt;='Desc Stats'!$C$58,B1512&lt;='Desc Stats'!$C$59),"Luxury","None"))</f>
        <v>Affordable</v>
      </c>
    </row>
    <row r="1513">
      <c r="A1513" s="56" t="s">
        <v>26</v>
      </c>
      <c r="B1513" s="54">
        <v>855000.0</v>
      </c>
      <c r="C1513" s="7">
        <v>3.0</v>
      </c>
      <c r="D1513" s="7">
        <v>2.0</v>
      </c>
      <c r="E1513" s="7">
        <v>1.0</v>
      </c>
      <c r="F1513" s="7" t="s">
        <v>24</v>
      </c>
      <c r="G1513" s="7" t="s">
        <v>172</v>
      </c>
      <c r="H1513" s="54">
        <v>2.0</v>
      </c>
      <c r="I1513" s="54">
        <v>1513.0</v>
      </c>
      <c r="J1513" s="55" t="s">
        <v>27</v>
      </c>
      <c r="K1513" t="str">
        <f>if(and(B1513&gt;='Desc Stats'!$C$56,B1513&lt;='Desc Stats'!$C$57),"Affordable",if(AND(B1513&gt;='Desc Stats'!$C$58,B1513&lt;='Desc Stats'!$C$59),"Luxury","None"))</f>
        <v>Affordable</v>
      </c>
    </row>
    <row r="1514">
      <c r="A1514" s="56" t="s">
        <v>125</v>
      </c>
      <c r="B1514" s="54">
        <v>855000.0</v>
      </c>
      <c r="C1514" s="7">
        <v>4.0</v>
      </c>
      <c r="D1514" s="7">
        <v>3.0</v>
      </c>
      <c r="E1514" s="7">
        <v>1.0</v>
      </c>
      <c r="F1514" s="7" t="s">
        <v>24</v>
      </c>
      <c r="G1514" s="7" t="s">
        <v>172</v>
      </c>
      <c r="H1514" s="54">
        <v>2.0</v>
      </c>
      <c r="I1514" s="54">
        <v>1485.0</v>
      </c>
      <c r="J1514" s="55" t="s">
        <v>175</v>
      </c>
      <c r="K1514" t="str">
        <f>if(and(B1514&gt;='Desc Stats'!$C$56,B1514&lt;='Desc Stats'!$C$57),"Affordable",if(AND(B1514&gt;='Desc Stats'!$C$58,B1514&lt;='Desc Stats'!$C$59),"Luxury","None"))</f>
        <v>Affordable</v>
      </c>
    </row>
    <row r="1515">
      <c r="A1515" s="56" t="s">
        <v>147</v>
      </c>
      <c r="B1515" s="54">
        <v>855800.0</v>
      </c>
      <c r="C1515" s="7">
        <v>1.0</v>
      </c>
      <c r="D1515" s="7">
        <v>1.0</v>
      </c>
      <c r="E1515" s="7">
        <v>2.0</v>
      </c>
      <c r="F1515" s="7" t="s">
        <v>36</v>
      </c>
      <c r="G1515" s="7" t="s">
        <v>172</v>
      </c>
      <c r="H1515" s="54">
        <v>2.0</v>
      </c>
      <c r="I1515" s="54">
        <v>650.0</v>
      </c>
      <c r="J1515" s="55" t="s">
        <v>25</v>
      </c>
      <c r="K1515" t="str">
        <f>if(and(B1515&gt;='Desc Stats'!$C$56,B1515&lt;='Desc Stats'!$C$57),"Affordable",if(AND(B1515&gt;='Desc Stats'!$C$58,B1515&lt;='Desc Stats'!$C$59),"Luxury","None"))</f>
        <v>Affordable</v>
      </c>
    </row>
    <row r="1516">
      <c r="A1516" s="56" t="s">
        <v>126</v>
      </c>
      <c r="B1516" s="54">
        <v>860000.0</v>
      </c>
      <c r="C1516" s="7">
        <v>3.0</v>
      </c>
      <c r="D1516" s="7">
        <v>2.0</v>
      </c>
      <c r="E1516" s="7">
        <v>2.0</v>
      </c>
      <c r="F1516" s="7" t="s">
        <v>36</v>
      </c>
      <c r="G1516" s="7" t="s">
        <v>172</v>
      </c>
      <c r="H1516" s="54">
        <v>2.0</v>
      </c>
      <c r="I1516" s="54">
        <v>1090.0</v>
      </c>
      <c r="J1516" s="55" t="s">
        <v>25</v>
      </c>
      <c r="K1516" t="str">
        <f>if(and(B1516&gt;='Desc Stats'!$C$56,B1516&lt;='Desc Stats'!$C$57),"Affordable",if(AND(B1516&gt;='Desc Stats'!$C$58,B1516&lt;='Desc Stats'!$C$59),"Luxury","None"))</f>
        <v>Affordable</v>
      </c>
    </row>
    <row r="1517">
      <c r="A1517" s="56" t="s">
        <v>26</v>
      </c>
      <c r="B1517" s="54">
        <v>860000.0</v>
      </c>
      <c r="C1517" s="7">
        <v>2.0</v>
      </c>
      <c r="D1517" s="7">
        <v>1.0</v>
      </c>
      <c r="E1517" s="7">
        <v>2.0</v>
      </c>
      <c r="F1517" s="7" t="s">
        <v>36</v>
      </c>
      <c r="G1517" s="7" t="s">
        <v>172</v>
      </c>
      <c r="H1517" s="54">
        <v>2.0</v>
      </c>
      <c r="I1517" s="54">
        <v>933.0</v>
      </c>
      <c r="J1517" s="55" t="s">
        <v>25</v>
      </c>
      <c r="K1517" t="str">
        <f>if(and(B1517&gt;='Desc Stats'!$C$56,B1517&lt;='Desc Stats'!$C$57),"Affordable",if(AND(B1517&gt;='Desc Stats'!$C$58,B1517&lt;='Desc Stats'!$C$59),"Luxury","None"))</f>
        <v>Affordable</v>
      </c>
    </row>
    <row r="1518">
      <c r="A1518" s="56" t="s">
        <v>125</v>
      </c>
      <c r="B1518" s="54">
        <v>860000.0</v>
      </c>
      <c r="C1518" s="7">
        <v>4.0</v>
      </c>
      <c r="D1518" s="7">
        <v>2.0</v>
      </c>
      <c r="E1518" s="7">
        <v>2.0</v>
      </c>
      <c r="F1518" s="7" t="s">
        <v>36</v>
      </c>
      <c r="G1518" s="7" t="s">
        <v>172</v>
      </c>
      <c r="H1518" s="54">
        <v>2.0</v>
      </c>
      <c r="I1518" s="54">
        <v>1278.0</v>
      </c>
      <c r="J1518" s="55" t="s">
        <v>27</v>
      </c>
      <c r="K1518" t="str">
        <f>if(and(B1518&gt;='Desc Stats'!$C$56,B1518&lt;='Desc Stats'!$C$57),"Affordable",if(AND(B1518&gt;='Desc Stats'!$C$58,B1518&lt;='Desc Stats'!$C$59),"Luxury","None"))</f>
        <v>Affordable</v>
      </c>
    </row>
    <row r="1519">
      <c r="A1519" s="56" t="s">
        <v>125</v>
      </c>
      <c r="B1519" s="54">
        <v>860000.0</v>
      </c>
      <c r="C1519" s="7">
        <v>2.0</v>
      </c>
      <c r="D1519" s="7">
        <v>2.0</v>
      </c>
      <c r="E1519" s="7">
        <v>2.0</v>
      </c>
      <c r="F1519" s="7" t="s">
        <v>36</v>
      </c>
      <c r="G1519" s="7" t="s">
        <v>172</v>
      </c>
      <c r="H1519" s="54">
        <v>2.0</v>
      </c>
      <c r="I1519" s="54">
        <v>953.0</v>
      </c>
      <c r="J1519" s="55" t="s">
        <v>25</v>
      </c>
      <c r="K1519" t="str">
        <f>if(and(B1519&gt;='Desc Stats'!$C$56,B1519&lt;='Desc Stats'!$C$57),"Affordable",if(AND(B1519&gt;='Desc Stats'!$C$58,B1519&lt;='Desc Stats'!$C$59),"Luxury","None"))</f>
        <v>Affordable</v>
      </c>
    </row>
    <row r="1520">
      <c r="A1520" s="56" t="s">
        <v>125</v>
      </c>
      <c r="B1520" s="54">
        <v>860000.0</v>
      </c>
      <c r="C1520" s="7">
        <v>2.0</v>
      </c>
      <c r="D1520" s="7">
        <v>2.0</v>
      </c>
      <c r="E1520" s="7">
        <v>2.0</v>
      </c>
      <c r="F1520" s="7" t="s">
        <v>36</v>
      </c>
      <c r="G1520" s="7" t="s">
        <v>172</v>
      </c>
      <c r="H1520" s="54">
        <v>2.0</v>
      </c>
      <c r="I1520" s="54">
        <v>915.0</v>
      </c>
      <c r="J1520" s="55" t="s">
        <v>25</v>
      </c>
      <c r="K1520" t="str">
        <f>if(and(B1520&gt;='Desc Stats'!$C$56,B1520&lt;='Desc Stats'!$C$57),"Affordable",if(AND(B1520&gt;='Desc Stats'!$C$58,B1520&lt;='Desc Stats'!$C$59),"Luxury","None"))</f>
        <v>Affordable</v>
      </c>
    </row>
    <row r="1521">
      <c r="A1521" s="56" t="s">
        <v>125</v>
      </c>
      <c r="B1521" s="54">
        <v>860000.0</v>
      </c>
      <c r="C1521" s="7">
        <v>4.0</v>
      </c>
      <c r="D1521" s="7">
        <v>3.0</v>
      </c>
      <c r="E1521" s="7">
        <v>1.0</v>
      </c>
      <c r="F1521" s="7" t="s">
        <v>24</v>
      </c>
      <c r="G1521" s="7" t="s">
        <v>172</v>
      </c>
      <c r="H1521" s="54">
        <v>2.0</v>
      </c>
      <c r="I1521" s="54">
        <v>1485.0</v>
      </c>
      <c r="J1521" s="55" t="s">
        <v>175</v>
      </c>
      <c r="K1521" t="str">
        <f>if(and(B1521&gt;='Desc Stats'!$C$56,B1521&lt;='Desc Stats'!$C$57),"Affordable",if(AND(B1521&gt;='Desc Stats'!$C$58,B1521&lt;='Desc Stats'!$C$59),"Luxury","None"))</f>
        <v>Affordable</v>
      </c>
    </row>
    <row r="1522">
      <c r="A1522" s="56" t="s">
        <v>125</v>
      </c>
      <c r="B1522" s="54">
        <v>860000.0</v>
      </c>
      <c r="C1522" s="7">
        <v>2.0</v>
      </c>
      <c r="D1522" s="7">
        <v>2.0</v>
      </c>
      <c r="E1522" s="7">
        <v>1.0</v>
      </c>
      <c r="F1522" s="7" t="s">
        <v>36</v>
      </c>
      <c r="G1522" s="7" t="s">
        <v>172</v>
      </c>
      <c r="H1522" s="54">
        <v>2.0</v>
      </c>
      <c r="I1522" s="54">
        <v>1028.0</v>
      </c>
      <c r="J1522" s="55" t="s">
        <v>27</v>
      </c>
      <c r="K1522" t="str">
        <f>if(and(B1522&gt;='Desc Stats'!$C$56,B1522&lt;='Desc Stats'!$C$57),"Affordable",if(AND(B1522&gt;='Desc Stats'!$C$58,B1522&lt;='Desc Stats'!$C$59),"Luxury","None"))</f>
        <v>Affordable</v>
      </c>
    </row>
    <row r="1523">
      <c r="A1523" s="56" t="s">
        <v>136</v>
      </c>
      <c r="B1523" s="54">
        <v>860000.0</v>
      </c>
      <c r="C1523" s="7">
        <v>4.0</v>
      </c>
      <c r="D1523" s="7">
        <v>3.0</v>
      </c>
      <c r="E1523" s="7">
        <v>2.0</v>
      </c>
      <c r="F1523" s="7" t="s">
        <v>181</v>
      </c>
      <c r="G1523" s="7" t="s">
        <v>179</v>
      </c>
      <c r="H1523" s="54">
        <v>1.0</v>
      </c>
      <c r="I1523" s="54">
        <v>1540.0</v>
      </c>
      <c r="J1523" s="55" t="s">
        <v>175</v>
      </c>
      <c r="K1523" t="str">
        <f>if(and(B1523&gt;='Desc Stats'!$C$56,B1523&lt;='Desc Stats'!$C$57),"Affordable",if(AND(B1523&gt;='Desc Stats'!$C$58,B1523&lt;='Desc Stats'!$C$59),"Luxury","None"))</f>
        <v>Affordable</v>
      </c>
    </row>
    <row r="1524">
      <c r="A1524" s="56" t="s">
        <v>28</v>
      </c>
      <c r="B1524" s="54">
        <v>860000.0</v>
      </c>
      <c r="C1524" s="7">
        <v>3.0</v>
      </c>
      <c r="D1524" s="7">
        <v>2.0</v>
      </c>
      <c r="E1524" s="7">
        <v>4.0</v>
      </c>
      <c r="F1524" s="7" t="s">
        <v>36</v>
      </c>
      <c r="G1524" s="7" t="s">
        <v>172</v>
      </c>
      <c r="H1524" s="54">
        <v>2.0</v>
      </c>
      <c r="I1524" s="54">
        <v>777.0</v>
      </c>
      <c r="J1524" s="55" t="s">
        <v>25</v>
      </c>
      <c r="K1524" t="str">
        <f>if(and(B1524&gt;='Desc Stats'!$C$56,B1524&lt;='Desc Stats'!$C$57),"Affordable",if(AND(B1524&gt;='Desc Stats'!$C$58,B1524&lt;='Desc Stats'!$C$59),"Luxury","None"))</f>
        <v>Affordable</v>
      </c>
    </row>
    <row r="1525">
      <c r="A1525" s="56" t="s">
        <v>28</v>
      </c>
      <c r="B1525" s="54">
        <v>860000.0</v>
      </c>
      <c r="C1525" s="7">
        <v>1.0</v>
      </c>
      <c r="D1525" s="7">
        <v>1.0</v>
      </c>
      <c r="E1525" s="7">
        <v>3.0</v>
      </c>
      <c r="F1525" s="7" t="s">
        <v>36</v>
      </c>
      <c r="G1525" s="7" t="s">
        <v>172</v>
      </c>
      <c r="H1525" s="54">
        <v>2.0</v>
      </c>
      <c r="I1525" s="54">
        <v>473.0</v>
      </c>
      <c r="J1525" s="55" t="s">
        <v>25</v>
      </c>
      <c r="K1525" t="str">
        <f>if(and(B1525&gt;='Desc Stats'!$C$56,B1525&lt;='Desc Stats'!$C$57),"Affordable",if(AND(B1525&gt;='Desc Stats'!$C$58,B1525&lt;='Desc Stats'!$C$59),"Luxury","None"))</f>
        <v>Affordable</v>
      </c>
    </row>
    <row r="1526">
      <c r="A1526" s="56" t="s">
        <v>28</v>
      </c>
      <c r="B1526" s="54">
        <v>860000.0</v>
      </c>
      <c r="C1526" s="7">
        <v>3.0</v>
      </c>
      <c r="D1526" s="7">
        <v>2.0</v>
      </c>
      <c r="E1526" s="7">
        <v>2.0</v>
      </c>
      <c r="F1526" s="7" t="s">
        <v>36</v>
      </c>
      <c r="G1526" s="7" t="s">
        <v>172</v>
      </c>
      <c r="H1526" s="54">
        <v>2.0</v>
      </c>
      <c r="I1526" s="54">
        <v>777.0</v>
      </c>
      <c r="J1526" s="55" t="s">
        <v>25</v>
      </c>
      <c r="K1526" t="str">
        <f>if(and(B1526&gt;='Desc Stats'!$C$56,B1526&lt;='Desc Stats'!$C$57),"Affordable",if(AND(B1526&gt;='Desc Stats'!$C$58,B1526&lt;='Desc Stats'!$C$59),"Luxury","None"))</f>
        <v>Affordable</v>
      </c>
    </row>
    <row r="1527">
      <c r="A1527" s="56" t="s">
        <v>23</v>
      </c>
      <c r="B1527" s="54">
        <v>860000.0</v>
      </c>
      <c r="C1527" s="7">
        <v>3.0</v>
      </c>
      <c r="D1527" s="7">
        <v>3.0</v>
      </c>
      <c r="E1527" s="7">
        <v>2.0</v>
      </c>
      <c r="F1527" s="7" t="s">
        <v>24</v>
      </c>
      <c r="G1527" s="7" t="s">
        <v>172</v>
      </c>
      <c r="H1527" s="54">
        <v>2.0</v>
      </c>
      <c r="I1527" s="54">
        <v>1594.0</v>
      </c>
      <c r="J1527" s="55" t="s">
        <v>27</v>
      </c>
      <c r="K1527" t="str">
        <f>if(and(B1527&gt;='Desc Stats'!$C$56,B1527&lt;='Desc Stats'!$C$57),"Affordable",if(AND(B1527&gt;='Desc Stats'!$C$58,B1527&lt;='Desc Stats'!$C$59),"Luxury","None"))</f>
        <v>Affordable</v>
      </c>
    </row>
    <row r="1528">
      <c r="A1528" s="56" t="s">
        <v>23</v>
      </c>
      <c r="B1528" s="54">
        <v>860000.0</v>
      </c>
      <c r="C1528" s="7">
        <v>3.0</v>
      </c>
      <c r="D1528" s="7">
        <v>3.0</v>
      </c>
      <c r="E1528" s="7">
        <v>2.0</v>
      </c>
      <c r="F1528" s="7" t="s">
        <v>36</v>
      </c>
      <c r="G1528" s="7" t="s">
        <v>172</v>
      </c>
      <c r="H1528" s="54">
        <v>2.0</v>
      </c>
      <c r="I1528" s="54">
        <v>1380.0</v>
      </c>
      <c r="J1528" s="55" t="s">
        <v>25</v>
      </c>
      <c r="K1528" t="str">
        <f>if(and(B1528&gt;='Desc Stats'!$C$56,B1528&lt;='Desc Stats'!$C$57),"Affordable",if(AND(B1528&gt;='Desc Stats'!$C$58,B1528&lt;='Desc Stats'!$C$59),"Luxury","None"))</f>
        <v>Affordable</v>
      </c>
    </row>
    <row r="1529">
      <c r="A1529" s="56" t="s">
        <v>23</v>
      </c>
      <c r="B1529" s="54">
        <v>860000.0</v>
      </c>
      <c r="C1529" s="7">
        <v>2.0</v>
      </c>
      <c r="D1529" s="7">
        <v>3.0</v>
      </c>
      <c r="E1529" s="7">
        <v>2.0</v>
      </c>
      <c r="F1529" s="7" t="s">
        <v>24</v>
      </c>
      <c r="G1529" s="7" t="s">
        <v>172</v>
      </c>
      <c r="H1529" s="54">
        <v>2.0</v>
      </c>
      <c r="I1529" s="54">
        <v>1240.0</v>
      </c>
      <c r="J1529" s="55" t="s">
        <v>27</v>
      </c>
      <c r="K1529" t="str">
        <f>if(and(B1529&gt;='Desc Stats'!$C$56,B1529&lt;='Desc Stats'!$C$57),"Affordable",if(AND(B1529&gt;='Desc Stats'!$C$58,B1529&lt;='Desc Stats'!$C$59),"Luxury","None"))</f>
        <v>Affordable</v>
      </c>
    </row>
    <row r="1530">
      <c r="A1530" s="56" t="s">
        <v>23</v>
      </c>
      <c r="B1530" s="54">
        <v>860000.0</v>
      </c>
      <c r="C1530" s="7">
        <v>3.0</v>
      </c>
      <c r="D1530" s="7">
        <v>2.0</v>
      </c>
      <c r="E1530" s="7">
        <v>2.0</v>
      </c>
      <c r="F1530" s="7" t="s">
        <v>24</v>
      </c>
      <c r="G1530" s="7" t="s">
        <v>172</v>
      </c>
      <c r="H1530" s="54">
        <v>2.0</v>
      </c>
      <c r="I1530" s="54">
        <v>1268.0</v>
      </c>
      <c r="J1530" s="55" t="s">
        <v>25</v>
      </c>
      <c r="K1530" t="str">
        <f>if(and(B1530&gt;='Desc Stats'!$C$56,B1530&lt;='Desc Stats'!$C$57),"Affordable",if(AND(B1530&gt;='Desc Stats'!$C$58,B1530&lt;='Desc Stats'!$C$59),"Luxury","None"))</f>
        <v>Affordable</v>
      </c>
    </row>
    <row r="1531">
      <c r="A1531" s="56" t="s">
        <v>28</v>
      </c>
      <c r="B1531" s="54">
        <v>865000.0</v>
      </c>
      <c r="C1531" s="7">
        <v>4.0</v>
      </c>
      <c r="D1531" s="7">
        <v>2.0</v>
      </c>
      <c r="E1531" s="7">
        <v>1.0</v>
      </c>
      <c r="F1531" s="7" t="s">
        <v>36</v>
      </c>
      <c r="G1531" s="7" t="s">
        <v>172</v>
      </c>
      <c r="H1531" s="54">
        <v>2.0</v>
      </c>
      <c r="I1531" s="54">
        <v>1347.0</v>
      </c>
      <c r="J1531" s="55" t="s">
        <v>25</v>
      </c>
      <c r="K1531" t="str">
        <f>if(and(B1531&gt;='Desc Stats'!$C$56,B1531&lt;='Desc Stats'!$C$57),"Affordable",if(AND(B1531&gt;='Desc Stats'!$C$58,B1531&lt;='Desc Stats'!$C$59),"Luxury","None"))</f>
        <v>Affordable</v>
      </c>
    </row>
    <row r="1532">
      <c r="A1532" s="56" t="s">
        <v>125</v>
      </c>
      <c r="B1532" s="54">
        <v>868000.0</v>
      </c>
      <c r="C1532" s="7">
        <v>5.0</v>
      </c>
      <c r="D1532" s="7">
        <v>4.0</v>
      </c>
      <c r="E1532" s="7">
        <v>5.0</v>
      </c>
      <c r="F1532" s="7" t="s">
        <v>181</v>
      </c>
      <c r="G1532" s="7" t="s">
        <v>179</v>
      </c>
      <c r="H1532" s="54">
        <v>1.0</v>
      </c>
      <c r="I1532" s="54">
        <v>1725.0</v>
      </c>
      <c r="J1532" s="55" t="s">
        <v>27</v>
      </c>
      <c r="K1532" t="str">
        <f>if(and(B1532&gt;='Desc Stats'!$C$56,B1532&lt;='Desc Stats'!$C$57),"Affordable",if(AND(B1532&gt;='Desc Stats'!$C$58,B1532&lt;='Desc Stats'!$C$59),"Luxury","None"))</f>
        <v>Affordable</v>
      </c>
    </row>
    <row r="1533">
      <c r="A1533" s="56" t="s">
        <v>125</v>
      </c>
      <c r="B1533" s="54">
        <v>868000.0</v>
      </c>
      <c r="C1533" s="7">
        <v>5.0</v>
      </c>
      <c r="D1533" s="7">
        <v>4.0</v>
      </c>
      <c r="E1533" s="7">
        <v>3.0</v>
      </c>
      <c r="F1533" s="7" t="s">
        <v>181</v>
      </c>
      <c r="G1533" s="7" t="s">
        <v>179</v>
      </c>
      <c r="H1533" s="54">
        <v>1.0</v>
      </c>
      <c r="I1533" s="54">
        <v>1725.0</v>
      </c>
      <c r="J1533" s="55" t="s">
        <v>27</v>
      </c>
      <c r="K1533" t="str">
        <f>if(and(B1533&gt;='Desc Stats'!$C$56,B1533&lt;='Desc Stats'!$C$57),"Affordable",if(AND(B1533&gt;='Desc Stats'!$C$58,B1533&lt;='Desc Stats'!$C$59),"Luxury","None"))</f>
        <v>Affordable</v>
      </c>
    </row>
    <row r="1534">
      <c r="A1534" s="56" t="s">
        <v>133</v>
      </c>
      <c r="B1534" s="54">
        <v>870000.0</v>
      </c>
      <c r="C1534" s="7">
        <v>4.0</v>
      </c>
      <c r="D1534" s="7">
        <v>3.0</v>
      </c>
      <c r="E1534" s="7">
        <v>2.0</v>
      </c>
      <c r="F1534" s="7" t="s">
        <v>24</v>
      </c>
      <c r="G1534" s="7" t="s">
        <v>172</v>
      </c>
      <c r="H1534" s="54">
        <v>2.0</v>
      </c>
      <c r="I1534" s="54">
        <v>1620.0</v>
      </c>
      <c r="J1534" s="55" t="s">
        <v>27</v>
      </c>
      <c r="K1534" t="str">
        <f>if(and(B1534&gt;='Desc Stats'!$C$56,B1534&lt;='Desc Stats'!$C$57),"Affordable",if(AND(B1534&gt;='Desc Stats'!$C$58,B1534&lt;='Desc Stats'!$C$59),"Luxury","None"))</f>
        <v>Affordable</v>
      </c>
    </row>
    <row r="1535">
      <c r="A1535" s="56" t="s">
        <v>133</v>
      </c>
      <c r="B1535" s="54">
        <v>870000.0</v>
      </c>
      <c r="C1535" s="7">
        <v>4.0</v>
      </c>
      <c r="D1535" s="7">
        <v>3.0</v>
      </c>
      <c r="E1535" s="7">
        <v>2.0</v>
      </c>
      <c r="F1535" s="7" t="s">
        <v>24</v>
      </c>
      <c r="G1535" s="7" t="s">
        <v>172</v>
      </c>
      <c r="H1535" s="54">
        <v>2.0</v>
      </c>
      <c r="I1535" s="54">
        <v>1600.0</v>
      </c>
      <c r="J1535" s="55" t="s">
        <v>27</v>
      </c>
      <c r="K1535" t="str">
        <f>if(and(B1535&gt;='Desc Stats'!$C$56,B1535&lt;='Desc Stats'!$C$57),"Affordable",if(AND(B1535&gt;='Desc Stats'!$C$58,B1535&lt;='Desc Stats'!$C$59),"Luxury","None"))</f>
        <v>Affordable</v>
      </c>
    </row>
    <row r="1536">
      <c r="A1536" s="56" t="s">
        <v>28</v>
      </c>
      <c r="B1536" s="54">
        <v>870000.0</v>
      </c>
      <c r="C1536" s="7">
        <v>3.0</v>
      </c>
      <c r="D1536" s="7">
        <v>3.0</v>
      </c>
      <c r="E1536" s="7">
        <v>4.0</v>
      </c>
      <c r="F1536" s="7" t="s">
        <v>36</v>
      </c>
      <c r="G1536" s="7" t="s">
        <v>172</v>
      </c>
      <c r="H1536" s="54">
        <v>2.0</v>
      </c>
      <c r="I1536" s="54">
        <v>1055.0</v>
      </c>
      <c r="J1536" s="55" t="s">
        <v>25</v>
      </c>
      <c r="K1536" t="str">
        <f>if(and(B1536&gt;='Desc Stats'!$C$56,B1536&lt;='Desc Stats'!$C$57),"Affordable",if(AND(B1536&gt;='Desc Stats'!$C$58,B1536&lt;='Desc Stats'!$C$59),"Luxury","None"))</f>
        <v>Affordable</v>
      </c>
    </row>
    <row r="1537">
      <c r="A1537" s="56" t="s">
        <v>28</v>
      </c>
      <c r="B1537" s="54">
        <v>870000.0</v>
      </c>
      <c r="C1537" s="7">
        <v>2.0</v>
      </c>
      <c r="D1537" s="7">
        <v>2.0</v>
      </c>
      <c r="E1537" s="7">
        <v>2.0</v>
      </c>
      <c r="F1537" s="7" t="s">
        <v>24</v>
      </c>
      <c r="G1537" s="7" t="s">
        <v>172</v>
      </c>
      <c r="H1537" s="54">
        <v>2.0</v>
      </c>
      <c r="I1537" s="54">
        <v>1047.0</v>
      </c>
      <c r="J1537" s="55" t="s">
        <v>25</v>
      </c>
      <c r="K1537" t="str">
        <f>if(and(B1537&gt;='Desc Stats'!$C$56,B1537&lt;='Desc Stats'!$C$57),"Affordable",if(AND(B1537&gt;='Desc Stats'!$C$58,B1537&lt;='Desc Stats'!$C$59),"Luxury","None"))</f>
        <v>Affordable</v>
      </c>
    </row>
    <row r="1538">
      <c r="A1538" s="56" t="s">
        <v>23</v>
      </c>
      <c r="B1538" s="54">
        <v>870000.0</v>
      </c>
      <c r="C1538" s="7">
        <v>3.0</v>
      </c>
      <c r="D1538" s="7">
        <v>2.0</v>
      </c>
      <c r="E1538" s="7">
        <v>2.0</v>
      </c>
      <c r="F1538" s="7" t="s">
        <v>24</v>
      </c>
      <c r="G1538" s="7" t="s">
        <v>172</v>
      </c>
      <c r="H1538" s="54">
        <v>2.0</v>
      </c>
      <c r="I1538" s="54">
        <v>1208.0</v>
      </c>
      <c r="J1538" t="s">
        <v>27</v>
      </c>
      <c r="K1538" t="str">
        <f>if(and(B1538&gt;='Desc Stats'!$C$56,B1538&lt;='Desc Stats'!$C$57),"Affordable",if(AND(B1538&gt;='Desc Stats'!$C$58,B1538&lt;='Desc Stats'!$C$59),"Luxury","None"))</f>
        <v>Affordable</v>
      </c>
    </row>
    <row r="1539">
      <c r="A1539" s="56" t="s">
        <v>141</v>
      </c>
      <c r="B1539" s="54">
        <v>875000.0</v>
      </c>
      <c r="C1539" s="7">
        <v>4.0</v>
      </c>
      <c r="D1539" s="7">
        <v>2.0</v>
      </c>
      <c r="E1539" s="7">
        <v>1.0</v>
      </c>
      <c r="F1539" s="7" t="s">
        <v>181</v>
      </c>
      <c r="G1539" s="7" t="s">
        <v>179</v>
      </c>
      <c r="H1539" s="54">
        <v>1.0</v>
      </c>
      <c r="I1539" s="54">
        <f>20*65</f>
        <v>1300</v>
      </c>
      <c r="J1539" t="s">
        <v>27</v>
      </c>
      <c r="K1539" t="str">
        <f>if(and(B1539&gt;='Desc Stats'!$C$56,B1539&lt;='Desc Stats'!$C$57),"Affordable",if(AND(B1539&gt;='Desc Stats'!$C$58,B1539&lt;='Desc Stats'!$C$59),"Luxury","None"))</f>
        <v>Affordable</v>
      </c>
    </row>
    <row r="1540">
      <c r="A1540" s="56" t="s">
        <v>117</v>
      </c>
      <c r="B1540" s="54">
        <v>880000.0</v>
      </c>
      <c r="C1540" s="7">
        <v>4.0</v>
      </c>
      <c r="D1540" s="7">
        <v>4.0</v>
      </c>
      <c r="E1540" s="7">
        <v>3.0</v>
      </c>
      <c r="F1540" s="7" t="s">
        <v>181</v>
      </c>
      <c r="G1540" s="7" t="s">
        <v>179</v>
      </c>
      <c r="H1540" s="54">
        <v>1.0</v>
      </c>
      <c r="I1540" s="54">
        <v>1650.0</v>
      </c>
      <c r="J1540" s="55" t="s">
        <v>27</v>
      </c>
      <c r="K1540" t="str">
        <f>if(and(B1540&gt;='Desc Stats'!$C$56,B1540&lt;='Desc Stats'!$C$57),"Affordable",if(AND(B1540&gt;='Desc Stats'!$C$58,B1540&lt;='Desc Stats'!$C$59),"Luxury","None"))</f>
        <v>Affordable</v>
      </c>
    </row>
    <row r="1541">
      <c r="A1541" s="56" t="s">
        <v>119</v>
      </c>
      <c r="B1541" s="54">
        <v>880000.0</v>
      </c>
      <c r="C1541" s="7">
        <v>3.0</v>
      </c>
      <c r="D1541" s="7">
        <v>2.0</v>
      </c>
      <c r="E1541" s="7">
        <v>4.0</v>
      </c>
      <c r="F1541" s="7" t="s">
        <v>36</v>
      </c>
      <c r="G1541" s="7" t="s">
        <v>172</v>
      </c>
      <c r="H1541" s="54">
        <v>2.0</v>
      </c>
      <c r="I1541" s="54">
        <v>1066.0</v>
      </c>
      <c r="J1541" s="55" t="s">
        <v>27</v>
      </c>
      <c r="K1541" t="str">
        <f>if(and(B1541&gt;='Desc Stats'!$C$56,B1541&lt;='Desc Stats'!$C$57),"Affordable",if(AND(B1541&gt;='Desc Stats'!$C$58,B1541&lt;='Desc Stats'!$C$59),"Luxury","None"))</f>
        <v>Affordable</v>
      </c>
    </row>
    <row r="1542">
      <c r="A1542" s="56" t="s">
        <v>124</v>
      </c>
      <c r="B1542" s="54">
        <v>880000.0</v>
      </c>
      <c r="C1542" s="7">
        <v>4.0</v>
      </c>
      <c r="D1542" s="7">
        <v>3.0</v>
      </c>
      <c r="E1542" s="7">
        <v>2.0</v>
      </c>
      <c r="F1542" s="7" t="s">
        <v>24</v>
      </c>
      <c r="G1542" s="7" t="s">
        <v>172</v>
      </c>
      <c r="H1542" s="54">
        <v>2.0</v>
      </c>
      <c r="I1542" s="54">
        <v>1350.0</v>
      </c>
      <c r="J1542" s="55" t="s">
        <v>25</v>
      </c>
      <c r="K1542" t="str">
        <f>if(and(B1542&gt;='Desc Stats'!$C$56,B1542&lt;='Desc Stats'!$C$57),"Affordable",if(AND(B1542&gt;='Desc Stats'!$C$58,B1542&lt;='Desc Stats'!$C$59),"Luxury","None"))</f>
        <v>Affordable</v>
      </c>
    </row>
    <row r="1543">
      <c r="A1543" s="56" t="s">
        <v>130</v>
      </c>
      <c r="B1543" s="54">
        <v>880000.0</v>
      </c>
      <c r="C1543" s="7">
        <v>2.0</v>
      </c>
      <c r="D1543" s="7">
        <v>2.0</v>
      </c>
      <c r="E1543" s="7">
        <v>2.0</v>
      </c>
      <c r="F1543" s="7" t="s">
        <v>36</v>
      </c>
      <c r="G1543" s="7" t="s">
        <v>172</v>
      </c>
      <c r="H1543" s="54">
        <v>2.0</v>
      </c>
      <c r="I1543" s="54">
        <v>838.0</v>
      </c>
      <c r="J1543" s="55" t="s">
        <v>27</v>
      </c>
      <c r="K1543" t="str">
        <f>if(and(B1543&gt;='Desc Stats'!$C$56,B1543&lt;='Desc Stats'!$C$57),"Affordable",if(AND(B1543&gt;='Desc Stats'!$C$58,B1543&lt;='Desc Stats'!$C$59),"Luxury","None"))</f>
        <v>Affordable</v>
      </c>
    </row>
    <row r="1544">
      <c r="A1544" s="56" t="s">
        <v>132</v>
      </c>
      <c r="B1544" s="54">
        <v>880000.0</v>
      </c>
      <c r="C1544" s="7">
        <v>2.0</v>
      </c>
      <c r="D1544" s="7">
        <v>1.0</v>
      </c>
      <c r="E1544" s="7">
        <v>2.0</v>
      </c>
      <c r="F1544" s="7" t="s">
        <v>36</v>
      </c>
      <c r="G1544" s="7" t="s">
        <v>179</v>
      </c>
      <c r="H1544" s="54">
        <v>1.0</v>
      </c>
      <c r="I1544" s="54">
        <v>829.0</v>
      </c>
      <c r="J1544" s="55" t="s">
        <v>27</v>
      </c>
      <c r="K1544" t="str">
        <f>if(and(B1544&gt;='Desc Stats'!$C$56,B1544&lt;='Desc Stats'!$C$57),"Affordable",if(AND(B1544&gt;='Desc Stats'!$C$58,B1544&lt;='Desc Stats'!$C$59),"Luxury","None"))</f>
        <v>Affordable</v>
      </c>
    </row>
    <row r="1545">
      <c r="A1545" s="56" t="s">
        <v>134</v>
      </c>
      <c r="B1545" s="54">
        <v>880000.0</v>
      </c>
      <c r="C1545" s="7">
        <v>2.0</v>
      </c>
      <c r="D1545" s="7">
        <v>2.0</v>
      </c>
      <c r="E1545" s="7">
        <v>1.0</v>
      </c>
      <c r="F1545" s="7" t="s">
        <v>24</v>
      </c>
      <c r="G1545" s="7" t="s">
        <v>172</v>
      </c>
      <c r="H1545" s="54">
        <v>2.0</v>
      </c>
      <c r="I1545" s="54">
        <v>893.0</v>
      </c>
      <c r="J1545" s="55" t="s">
        <v>25</v>
      </c>
      <c r="K1545" t="str">
        <f>if(and(B1545&gt;='Desc Stats'!$C$56,B1545&lt;='Desc Stats'!$C$57),"Affordable",if(AND(B1545&gt;='Desc Stats'!$C$58,B1545&lt;='Desc Stats'!$C$59),"Luxury","None"))</f>
        <v>Affordable</v>
      </c>
    </row>
    <row r="1546">
      <c r="A1546" s="56" t="s">
        <v>125</v>
      </c>
      <c r="B1546" s="54">
        <v>880000.0</v>
      </c>
      <c r="C1546" s="7">
        <v>4.0</v>
      </c>
      <c r="D1546" s="7">
        <v>3.0</v>
      </c>
      <c r="E1546" s="7">
        <v>2.0</v>
      </c>
      <c r="F1546" s="7" t="s">
        <v>181</v>
      </c>
      <c r="G1546" s="7" t="s">
        <v>179</v>
      </c>
      <c r="H1546" s="54">
        <v>1.0</v>
      </c>
      <c r="I1546" s="54">
        <v>1650.0</v>
      </c>
      <c r="J1546" s="55" t="s">
        <v>27</v>
      </c>
      <c r="K1546" t="str">
        <f>if(and(B1546&gt;='Desc Stats'!$C$56,B1546&lt;='Desc Stats'!$C$57),"Affordable",if(AND(B1546&gt;='Desc Stats'!$C$58,B1546&lt;='Desc Stats'!$C$59),"Luxury","None"))</f>
        <v>Affordable</v>
      </c>
    </row>
    <row r="1547">
      <c r="A1547" s="56" t="s">
        <v>125</v>
      </c>
      <c r="B1547" s="54">
        <v>880000.0</v>
      </c>
      <c r="C1547" s="7">
        <v>5.0</v>
      </c>
      <c r="D1547" s="7">
        <v>4.0</v>
      </c>
      <c r="E1547" s="7">
        <v>1.0</v>
      </c>
      <c r="F1547" s="7" t="s">
        <v>181</v>
      </c>
      <c r="G1547" s="7" t="s">
        <v>179</v>
      </c>
      <c r="H1547" s="54">
        <v>1.0</v>
      </c>
      <c r="I1547" s="54">
        <v>1820.0</v>
      </c>
      <c r="J1547" s="55" t="s">
        <v>27</v>
      </c>
      <c r="K1547" t="str">
        <f>if(and(B1547&gt;='Desc Stats'!$C$56,B1547&lt;='Desc Stats'!$C$57),"Affordable",if(AND(B1547&gt;='Desc Stats'!$C$58,B1547&lt;='Desc Stats'!$C$59),"Luxury","None"))</f>
        <v>Affordable</v>
      </c>
    </row>
    <row r="1548">
      <c r="A1548" s="56" t="s">
        <v>138</v>
      </c>
      <c r="B1548" s="54">
        <v>880000.0</v>
      </c>
      <c r="C1548" s="7">
        <v>3.0</v>
      </c>
      <c r="D1548" s="7">
        <v>3.0</v>
      </c>
      <c r="E1548" s="7">
        <v>1.0</v>
      </c>
      <c r="F1548" s="7" t="s">
        <v>24</v>
      </c>
      <c r="G1548" s="7" t="s">
        <v>172</v>
      </c>
      <c r="H1548" s="54">
        <v>2.0</v>
      </c>
      <c r="I1548" s="54">
        <v>1516.0</v>
      </c>
      <c r="J1548" s="55" t="s">
        <v>25</v>
      </c>
      <c r="K1548" t="str">
        <f>if(and(B1548&gt;='Desc Stats'!$C$56,B1548&lt;='Desc Stats'!$C$57),"Affordable",if(AND(B1548&gt;='Desc Stats'!$C$58,B1548&lt;='Desc Stats'!$C$59),"Luxury","None"))</f>
        <v>Affordable</v>
      </c>
    </row>
    <row r="1549">
      <c r="A1549" s="56" t="s">
        <v>127</v>
      </c>
      <c r="B1549" s="54">
        <v>880000.0</v>
      </c>
      <c r="C1549" s="7">
        <v>3.0</v>
      </c>
      <c r="D1549" s="7">
        <v>3.0</v>
      </c>
      <c r="E1549" s="7">
        <v>2.0</v>
      </c>
      <c r="F1549" s="7" t="s">
        <v>24</v>
      </c>
      <c r="G1549" s="7" t="s">
        <v>172</v>
      </c>
      <c r="H1549" s="54">
        <v>2.0</v>
      </c>
      <c r="I1549" s="54">
        <v>1719.0</v>
      </c>
      <c r="J1549" t="s">
        <v>27</v>
      </c>
      <c r="K1549" t="str">
        <f>if(and(B1549&gt;='Desc Stats'!$C$56,B1549&lt;='Desc Stats'!$C$57),"Affordable",if(AND(B1549&gt;='Desc Stats'!$C$58,B1549&lt;='Desc Stats'!$C$59),"Luxury","None"))</f>
        <v>Affordable</v>
      </c>
    </row>
    <row r="1550">
      <c r="A1550" s="56" t="s">
        <v>127</v>
      </c>
      <c r="B1550" s="54">
        <v>880000.0</v>
      </c>
      <c r="C1550" s="7">
        <v>1.0</v>
      </c>
      <c r="D1550" s="7">
        <v>1.0</v>
      </c>
      <c r="E1550" s="7">
        <v>1.0</v>
      </c>
      <c r="F1550" s="7" t="s">
        <v>24</v>
      </c>
      <c r="G1550" s="7" t="s">
        <v>172</v>
      </c>
      <c r="H1550" s="54">
        <v>2.0</v>
      </c>
      <c r="I1550" s="54">
        <v>683.0</v>
      </c>
      <c r="J1550" s="55" t="s">
        <v>25</v>
      </c>
      <c r="K1550" t="str">
        <f>if(and(B1550&gt;='Desc Stats'!$C$56,B1550&lt;='Desc Stats'!$C$57),"Affordable",if(AND(B1550&gt;='Desc Stats'!$C$58,B1550&lt;='Desc Stats'!$C$59),"Luxury","None"))</f>
        <v>Affordable</v>
      </c>
    </row>
    <row r="1551">
      <c r="A1551" s="56" t="s">
        <v>133</v>
      </c>
      <c r="B1551" s="54">
        <v>880000.0</v>
      </c>
      <c r="C1551" s="7">
        <v>4.0</v>
      </c>
      <c r="D1551" s="7">
        <v>4.0</v>
      </c>
      <c r="E1551" s="7">
        <v>2.0</v>
      </c>
      <c r="F1551" s="7" t="s">
        <v>24</v>
      </c>
      <c r="G1551" s="7" t="s">
        <v>172</v>
      </c>
      <c r="H1551" s="54">
        <v>2.0</v>
      </c>
      <c r="I1551" s="54">
        <v>1535.0</v>
      </c>
      <c r="J1551" s="55" t="s">
        <v>25</v>
      </c>
      <c r="K1551" t="str">
        <f>if(and(B1551&gt;='Desc Stats'!$C$56,B1551&lt;='Desc Stats'!$C$57),"Affordable",if(AND(B1551&gt;='Desc Stats'!$C$58,B1551&lt;='Desc Stats'!$C$59),"Luxury","None"))</f>
        <v>Affordable</v>
      </c>
    </row>
    <row r="1552">
      <c r="A1552" s="56" t="s">
        <v>131</v>
      </c>
      <c r="B1552" s="54">
        <v>880000.0</v>
      </c>
      <c r="C1552" s="7">
        <v>4.0</v>
      </c>
      <c r="D1552" s="7">
        <v>3.0</v>
      </c>
      <c r="E1552" s="7">
        <v>3.0</v>
      </c>
      <c r="F1552" s="7" t="s">
        <v>181</v>
      </c>
      <c r="G1552" s="7" t="s">
        <v>179</v>
      </c>
      <c r="H1552" s="54">
        <v>1.0</v>
      </c>
      <c r="I1552" s="54">
        <v>1870.0</v>
      </c>
      <c r="J1552" s="55" t="s">
        <v>27</v>
      </c>
      <c r="K1552" t="str">
        <f>if(and(B1552&gt;='Desc Stats'!$C$56,B1552&lt;='Desc Stats'!$C$57),"Affordable",if(AND(B1552&gt;='Desc Stats'!$C$58,B1552&lt;='Desc Stats'!$C$59),"Luxury","None"))</f>
        <v>Affordable</v>
      </c>
    </row>
    <row r="1553">
      <c r="A1553" s="56" t="s">
        <v>145</v>
      </c>
      <c r="B1553" s="54">
        <v>880000.0</v>
      </c>
      <c r="C1553" s="7">
        <v>2.0</v>
      </c>
      <c r="D1553" s="7">
        <v>2.0</v>
      </c>
      <c r="E1553" s="7">
        <v>2.0</v>
      </c>
      <c r="F1553" s="7" t="s">
        <v>24</v>
      </c>
      <c r="G1553" s="7" t="s">
        <v>172</v>
      </c>
      <c r="H1553" s="54">
        <v>2.0</v>
      </c>
      <c r="I1553" s="54">
        <v>1056.0</v>
      </c>
      <c r="J1553" s="55" t="s">
        <v>25</v>
      </c>
      <c r="K1553" t="str">
        <f>if(and(B1553&gt;='Desc Stats'!$C$56,B1553&lt;='Desc Stats'!$C$57),"Affordable",if(AND(B1553&gt;='Desc Stats'!$C$58,B1553&lt;='Desc Stats'!$C$59),"Luxury","None"))</f>
        <v>Affordable</v>
      </c>
    </row>
    <row r="1554">
      <c r="A1554" s="56" t="s">
        <v>145</v>
      </c>
      <c r="B1554" s="54">
        <v>880000.0</v>
      </c>
      <c r="C1554" s="7">
        <v>2.0</v>
      </c>
      <c r="D1554" s="7">
        <v>2.0</v>
      </c>
      <c r="E1554" s="7">
        <v>2.0</v>
      </c>
      <c r="F1554" s="7" t="s">
        <v>24</v>
      </c>
      <c r="G1554" s="7" t="s">
        <v>172</v>
      </c>
      <c r="H1554" s="54">
        <v>2.0</v>
      </c>
      <c r="I1554" s="54">
        <v>1056.0</v>
      </c>
      <c r="J1554" s="55" t="s">
        <v>25</v>
      </c>
      <c r="K1554" t="str">
        <f>if(and(B1554&gt;='Desc Stats'!$C$56,B1554&lt;='Desc Stats'!$C$57),"Affordable",if(AND(B1554&gt;='Desc Stats'!$C$58,B1554&lt;='Desc Stats'!$C$59),"Luxury","None"))</f>
        <v>Affordable</v>
      </c>
    </row>
    <row r="1555">
      <c r="A1555" s="56" t="s">
        <v>28</v>
      </c>
      <c r="B1555" s="54">
        <v>880000.0</v>
      </c>
      <c r="C1555" s="7">
        <v>2.0</v>
      </c>
      <c r="D1555" s="7">
        <v>1.0</v>
      </c>
      <c r="E1555" s="7">
        <v>1.0</v>
      </c>
      <c r="F1555" s="7" t="s">
        <v>36</v>
      </c>
      <c r="G1555" s="7" t="s">
        <v>172</v>
      </c>
      <c r="H1555" s="54">
        <v>2.0</v>
      </c>
      <c r="I1555" s="54">
        <v>605.0</v>
      </c>
      <c r="J1555" s="55" t="s">
        <v>27</v>
      </c>
      <c r="K1555" t="str">
        <f>if(and(B1555&gt;='Desc Stats'!$C$56,B1555&lt;='Desc Stats'!$C$57),"Affordable",if(AND(B1555&gt;='Desc Stats'!$C$58,B1555&lt;='Desc Stats'!$C$59),"Luxury","None"))</f>
        <v>Affordable</v>
      </c>
    </row>
    <row r="1556">
      <c r="A1556" s="56" t="s">
        <v>28</v>
      </c>
      <c r="B1556" s="54">
        <v>880000.0</v>
      </c>
      <c r="C1556" s="7">
        <v>1.0</v>
      </c>
      <c r="D1556" s="7">
        <v>1.0</v>
      </c>
      <c r="E1556" s="7">
        <v>1.0</v>
      </c>
      <c r="F1556" s="7" t="s">
        <v>36</v>
      </c>
      <c r="G1556" s="7" t="s">
        <v>172</v>
      </c>
      <c r="H1556" s="54">
        <v>2.0</v>
      </c>
      <c r="I1556" s="54">
        <v>710.0</v>
      </c>
      <c r="J1556" s="55" t="s">
        <v>27</v>
      </c>
      <c r="K1556" t="str">
        <f>if(and(B1556&gt;='Desc Stats'!$C$56,B1556&lt;='Desc Stats'!$C$57),"Affordable",if(AND(B1556&gt;='Desc Stats'!$C$58,B1556&lt;='Desc Stats'!$C$59),"Luxury","None"))</f>
        <v>Affordable</v>
      </c>
    </row>
    <row r="1557">
      <c r="A1557" s="56" t="s">
        <v>154</v>
      </c>
      <c r="B1557" s="54">
        <v>880000.0</v>
      </c>
      <c r="C1557" s="7">
        <v>3.0</v>
      </c>
      <c r="D1557" s="7">
        <v>2.0</v>
      </c>
      <c r="E1557" s="7">
        <v>4.0</v>
      </c>
      <c r="F1557" s="7" t="s">
        <v>24</v>
      </c>
      <c r="G1557" s="7" t="s">
        <v>172</v>
      </c>
      <c r="H1557" s="54">
        <v>2.0</v>
      </c>
      <c r="I1557" s="54">
        <v>1306.0</v>
      </c>
      <c r="J1557" s="55" t="s">
        <v>27</v>
      </c>
      <c r="K1557" t="str">
        <f>if(and(B1557&gt;='Desc Stats'!$C$56,B1557&lt;='Desc Stats'!$C$57),"Affordable",if(AND(B1557&gt;='Desc Stats'!$C$58,B1557&lt;='Desc Stats'!$C$59),"Luxury","None"))</f>
        <v>Affordable</v>
      </c>
    </row>
    <row r="1558">
      <c r="A1558" s="56" t="s">
        <v>129</v>
      </c>
      <c r="B1558" s="54">
        <v>880900.0</v>
      </c>
      <c r="C1558" s="7">
        <v>3.0</v>
      </c>
      <c r="D1558" s="7">
        <v>3.0</v>
      </c>
      <c r="E1558" s="7">
        <v>2.0</v>
      </c>
      <c r="F1558" s="7" t="s">
        <v>24</v>
      </c>
      <c r="G1558" s="7" t="s">
        <v>172</v>
      </c>
      <c r="H1558" s="54">
        <v>2.0</v>
      </c>
      <c r="I1558" s="54">
        <v>1373.0</v>
      </c>
      <c r="J1558" s="55" t="s">
        <v>27</v>
      </c>
      <c r="K1558" t="str">
        <f>if(and(B1558&gt;='Desc Stats'!$C$56,B1558&lt;='Desc Stats'!$C$57),"Affordable",if(AND(B1558&gt;='Desc Stats'!$C$58,B1558&lt;='Desc Stats'!$C$59),"Luxury","None"))</f>
        <v>Affordable</v>
      </c>
    </row>
    <row r="1559">
      <c r="A1559" s="56" t="s">
        <v>154</v>
      </c>
      <c r="B1559" s="54">
        <v>881100.0</v>
      </c>
      <c r="C1559" s="7">
        <v>4.0</v>
      </c>
      <c r="D1559" s="7">
        <v>3.0</v>
      </c>
      <c r="E1559" s="7">
        <v>2.0</v>
      </c>
      <c r="F1559" s="7" t="s">
        <v>24</v>
      </c>
      <c r="G1559" s="7" t="s">
        <v>172</v>
      </c>
      <c r="H1559" s="54">
        <v>2.0</v>
      </c>
      <c r="I1559" s="54">
        <v>1475.0</v>
      </c>
      <c r="J1559" t="s">
        <v>27</v>
      </c>
      <c r="K1559" t="str">
        <f>if(and(B1559&gt;='Desc Stats'!$C$56,B1559&lt;='Desc Stats'!$C$57),"Affordable",if(AND(B1559&gt;='Desc Stats'!$C$58,B1559&lt;='Desc Stats'!$C$59),"Luxury","None"))</f>
        <v>Affordable</v>
      </c>
    </row>
    <row r="1560">
      <c r="A1560" s="57" t="s">
        <v>37</v>
      </c>
      <c r="B1560" s="54">
        <v>883000.0</v>
      </c>
      <c r="C1560" s="7">
        <v>3.0</v>
      </c>
      <c r="D1560" s="7">
        <v>2.0</v>
      </c>
      <c r="E1560" s="7">
        <v>2.0</v>
      </c>
      <c r="F1560" s="7" t="s">
        <v>24</v>
      </c>
      <c r="G1560" s="7" t="s">
        <v>172</v>
      </c>
      <c r="H1560" s="54">
        <v>2.0</v>
      </c>
      <c r="I1560" s="54">
        <v>1093.0</v>
      </c>
      <c r="J1560" s="55" t="s">
        <v>175</v>
      </c>
      <c r="K1560" t="str">
        <f>if(and(B1560&gt;='Desc Stats'!$C$56,B1560&lt;='Desc Stats'!$C$57),"Affordable",if(AND(B1560&gt;='Desc Stats'!$C$58,B1560&lt;='Desc Stats'!$C$59),"Luxury","None"))</f>
        <v>Affordable</v>
      </c>
    </row>
    <row r="1561">
      <c r="A1561" s="56" t="s">
        <v>133</v>
      </c>
      <c r="B1561" s="54">
        <v>883000.0</v>
      </c>
      <c r="C1561" s="7">
        <v>2.0</v>
      </c>
      <c r="D1561" s="7">
        <v>2.0</v>
      </c>
      <c r="E1561" s="7">
        <v>2.0</v>
      </c>
      <c r="F1561" s="7" t="s">
        <v>24</v>
      </c>
      <c r="G1561" s="7" t="s">
        <v>172</v>
      </c>
      <c r="H1561" s="54">
        <v>2.0</v>
      </c>
      <c r="I1561" s="54">
        <v>876.0</v>
      </c>
      <c r="J1561" s="55" t="s">
        <v>25</v>
      </c>
      <c r="K1561" t="str">
        <f>if(and(B1561&gt;='Desc Stats'!$C$56,B1561&lt;='Desc Stats'!$C$57),"Affordable",if(AND(B1561&gt;='Desc Stats'!$C$58,B1561&lt;='Desc Stats'!$C$59),"Luxury","None"))</f>
        <v>Affordable</v>
      </c>
    </row>
    <row r="1562">
      <c r="A1562" s="56" t="s">
        <v>129</v>
      </c>
      <c r="B1562" s="54">
        <v>885000.0</v>
      </c>
      <c r="C1562" s="7">
        <v>3.0</v>
      </c>
      <c r="D1562" s="7">
        <v>3.0</v>
      </c>
      <c r="E1562" s="7">
        <v>2.0</v>
      </c>
      <c r="F1562" s="7" t="s">
        <v>24</v>
      </c>
      <c r="G1562" s="7" t="s">
        <v>172</v>
      </c>
      <c r="H1562" s="54">
        <v>2.0</v>
      </c>
      <c r="I1562" s="54">
        <v>1330.0</v>
      </c>
      <c r="J1562" s="55" t="s">
        <v>27</v>
      </c>
      <c r="K1562" t="str">
        <f>if(and(B1562&gt;='Desc Stats'!$C$56,B1562&lt;='Desc Stats'!$C$57),"Affordable",if(AND(B1562&gt;='Desc Stats'!$C$58,B1562&lt;='Desc Stats'!$C$59),"Luxury","None"))</f>
        <v>Affordable</v>
      </c>
    </row>
    <row r="1563">
      <c r="A1563" s="56" t="s">
        <v>123</v>
      </c>
      <c r="B1563" s="54">
        <v>888000.0</v>
      </c>
      <c r="C1563" s="7">
        <v>5.0</v>
      </c>
      <c r="D1563" s="7">
        <v>3.0</v>
      </c>
      <c r="E1563" s="7">
        <v>4.0</v>
      </c>
      <c r="F1563" s="7" t="s">
        <v>181</v>
      </c>
      <c r="G1563" s="7" t="s">
        <v>179</v>
      </c>
      <c r="H1563" s="54">
        <v>1.0</v>
      </c>
      <c r="I1563" s="54">
        <v>1760.0</v>
      </c>
      <c r="J1563" s="55" t="s">
        <v>175</v>
      </c>
      <c r="K1563" t="str">
        <f>if(and(B1563&gt;='Desc Stats'!$C$56,B1563&lt;='Desc Stats'!$C$57),"Affordable",if(AND(B1563&gt;='Desc Stats'!$C$58,B1563&lt;='Desc Stats'!$C$59),"Luxury","None"))</f>
        <v>Affordable</v>
      </c>
    </row>
    <row r="1564">
      <c r="A1564" s="56" t="s">
        <v>26</v>
      </c>
      <c r="B1564" s="54">
        <v>888000.0</v>
      </c>
      <c r="C1564" s="7">
        <v>3.0</v>
      </c>
      <c r="D1564" s="7">
        <v>2.0</v>
      </c>
      <c r="E1564" s="7">
        <v>2.0</v>
      </c>
      <c r="F1564" s="7" t="s">
        <v>24</v>
      </c>
      <c r="G1564" s="7" t="s">
        <v>172</v>
      </c>
      <c r="H1564" s="54">
        <v>2.0</v>
      </c>
      <c r="I1564" s="54">
        <v>1407.0</v>
      </c>
      <c r="J1564" s="55" t="s">
        <v>27</v>
      </c>
      <c r="K1564" t="str">
        <f>if(and(B1564&gt;='Desc Stats'!$C$56,B1564&lt;='Desc Stats'!$C$57),"Affordable",if(AND(B1564&gt;='Desc Stats'!$C$58,B1564&lt;='Desc Stats'!$C$59),"Luxury","None"))</f>
        <v>Affordable</v>
      </c>
    </row>
    <row r="1565">
      <c r="A1565" s="56" t="s">
        <v>124</v>
      </c>
      <c r="B1565" s="54">
        <v>890000.0</v>
      </c>
      <c r="C1565" s="7">
        <v>2.0</v>
      </c>
      <c r="D1565" s="7">
        <v>1.0</v>
      </c>
      <c r="E1565" s="7">
        <v>2.0</v>
      </c>
      <c r="F1565" s="7" t="s">
        <v>24</v>
      </c>
      <c r="G1565" s="7" t="s">
        <v>172</v>
      </c>
      <c r="H1565" s="54">
        <v>2.0</v>
      </c>
      <c r="I1565" s="54">
        <v>1100.0</v>
      </c>
      <c r="J1565" s="55" t="s">
        <v>25</v>
      </c>
      <c r="K1565" t="str">
        <f>if(and(B1565&gt;='Desc Stats'!$C$56,B1565&lt;='Desc Stats'!$C$57),"Affordable",if(AND(B1565&gt;='Desc Stats'!$C$58,B1565&lt;='Desc Stats'!$C$59),"Luxury","None"))</f>
        <v>Affordable</v>
      </c>
    </row>
    <row r="1566">
      <c r="A1566" s="56" t="s">
        <v>126</v>
      </c>
      <c r="B1566" s="54">
        <v>890000.0</v>
      </c>
      <c r="C1566" s="7">
        <v>3.0</v>
      </c>
      <c r="D1566" s="7">
        <v>2.0</v>
      </c>
      <c r="E1566" s="7">
        <v>2.0</v>
      </c>
      <c r="F1566" s="7" t="s">
        <v>36</v>
      </c>
      <c r="G1566" s="7" t="s">
        <v>172</v>
      </c>
      <c r="H1566" s="54">
        <v>2.0</v>
      </c>
      <c r="I1566" s="54">
        <v>1119.0</v>
      </c>
      <c r="J1566" t="s">
        <v>25</v>
      </c>
      <c r="K1566" t="str">
        <f>if(and(B1566&gt;='Desc Stats'!$C$56,B1566&lt;='Desc Stats'!$C$57),"Affordable",if(AND(B1566&gt;='Desc Stats'!$C$58,B1566&lt;='Desc Stats'!$C$59),"Luxury","None"))</f>
        <v>Affordable</v>
      </c>
    </row>
    <row r="1567">
      <c r="A1567" s="56" t="s">
        <v>26</v>
      </c>
      <c r="B1567" s="54">
        <v>890000.0</v>
      </c>
      <c r="C1567" s="7">
        <v>4.0</v>
      </c>
      <c r="D1567" s="7">
        <v>3.0</v>
      </c>
      <c r="E1567" s="7">
        <v>2.0</v>
      </c>
      <c r="F1567" s="7" t="s">
        <v>181</v>
      </c>
      <c r="G1567" s="7" t="s">
        <v>179</v>
      </c>
      <c r="H1567" s="54">
        <v>1.0</v>
      </c>
      <c r="I1567" s="54">
        <v>1650.0</v>
      </c>
      <c r="J1567" s="55" t="s">
        <v>27</v>
      </c>
      <c r="K1567" t="str">
        <f>if(and(B1567&gt;='Desc Stats'!$C$56,B1567&lt;='Desc Stats'!$C$57),"Affordable",if(AND(B1567&gt;='Desc Stats'!$C$58,B1567&lt;='Desc Stats'!$C$59),"Luxury","None"))</f>
        <v>Affordable</v>
      </c>
    </row>
    <row r="1568">
      <c r="A1568" s="56" t="s">
        <v>26</v>
      </c>
      <c r="B1568" s="54">
        <v>890000.0</v>
      </c>
      <c r="C1568" s="7">
        <v>4.0</v>
      </c>
      <c r="D1568" s="7">
        <v>3.0</v>
      </c>
      <c r="E1568" s="7">
        <v>2.0</v>
      </c>
      <c r="F1568" s="7" t="s">
        <v>24</v>
      </c>
      <c r="G1568" s="7" t="s">
        <v>172</v>
      </c>
      <c r="H1568" s="54">
        <v>2.0</v>
      </c>
      <c r="I1568" s="54">
        <v>1450.0</v>
      </c>
      <c r="J1568" s="55" t="s">
        <v>27</v>
      </c>
      <c r="K1568" t="str">
        <f>if(and(B1568&gt;='Desc Stats'!$C$56,B1568&lt;='Desc Stats'!$C$57),"Affordable",if(AND(B1568&gt;='Desc Stats'!$C$58,B1568&lt;='Desc Stats'!$C$59),"Luxury","None"))</f>
        <v>Affordable</v>
      </c>
    </row>
    <row r="1569">
      <c r="A1569" s="56" t="s">
        <v>26</v>
      </c>
      <c r="B1569" s="54">
        <v>890000.0</v>
      </c>
      <c r="C1569" s="7">
        <v>3.0</v>
      </c>
      <c r="D1569" s="7">
        <v>2.0</v>
      </c>
      <c r="E1569" s="7">
        <v>2.0</v>
      </c>
      <c r="F1569" s="7" t="s">
        <v>36</v>
      </c>
      <c r="G1569" s="7" t="s">
        <v>172</v>
      </c>
      <c r="H1569" s="54">
        <v>2.0</v>
      </c>
      <c r="I1569" s="54">
        <v>1170.0</v>
      </c>
      <c r="J1569" t="s">
        <v>27</v>
      </c>
      <c r="K1569" t="str">
        <f>if(and(B1569&gt;='Desc Stats'!$C$56,B1569&lt;='Desc Stats'!$C$57),"Affordable",if(AND(B1569&gt;='Desc Stats'!$C$58,B1569&lt;='Desc Stats'!$C$59),"Luxury","None"))</f>
        <v>Affordable</v>
      </c>
    </row>
    <row r="1570">
      <c r="A1570" s="56" t="s">
        <v>125</v>
      </c>
      <c r="B1570" s="54">
        <v>890000.0</v>
      </c>
      <c r="C1570" s="7">
        <v>6.0</v>
      </c>
      <c r="D1570" s="7">
        <v>4.0</v>
      </c>
      <c r="E1570" s="7">
        <v>1.0</v>
      </c>
      <c r="F1570" s="7" t="s">
        <v>38</v>
      </c>
      <c r="G1570" s="7" t="s">
        <v>172</v>
      </c>
      <c r="H1570" s="54">
        <v>2.0</v>
      </c>
      <c r="I1570" s="54">
        <v>4200.0</v>
      </c>
      <c r="J1570" s="55" t="s">
        <v>27</v>
      </c>
      <c r="K1570" t="str">
        <f>if(and(B1570&gt;='Desc Stats'!$C$56,B1570&lt;='Desc Stats'!$C$57),"Affordable",if(AND(B1570&gt;='Desc Stats'!$C$58,B1570&lt;='Desc Stats'!$C$59),"Luxury","None"))</f>
        <v>Affordable</v>
      </c>
    </row>
    <row r="1571">
      <c r="A1571" s="57" t="s">
        <v>37</v>
      </c>
      <c r="B1571" s="54">
        <v>890000.0</v>
      </c>
      <c r="C1571" s="7">
        <v>2.0</v>
      </c>
      <c r="D1571" s="7">
        <v>1.0</v>
      </c>
      <c r="E1571" s="7">
        <v>2.0</v>
      </c>
      <c r="F1571" s="7" t="s">
        <v>24</v>
      </c>
      <c r="G1571" s="7" t="s">
        <v>172</v>
      </c>
      <c r="H1571" s="54">
        <v>2.0</v>
      </c>
      <c r="I1571" s="54">
        <v>969.0</v>
      </c>
      <c r="J1571" s="55" t="s">
        <v>25</v>
      </c>
      <c r="K1571" t="str">
        <f>if(and(B1571&gt;='Desc Stats'!$C$56,B1571&lt;='Desc Stats'!$C$57),"Affordable",if(AND(B1571&gt;='Desc Stats'!$C$58,B1571&lt;='Desc Stats'!$C$59),"Luxury","None"))</f>
        <v>Affordable</v>
      </c>
    </row>
    <row r="1572">
      <c r="A1572" s="56" t="s">
        <v>127</v>
      </c>
      <c r="B1572" s="54">
        <v>890000.0</v>
      </c>
      <c r="C1572" s="7">
        <v>5.0</v>
      </c>
      <c r="D1572" s="7">
        <v>5.0</v>
      </c>
      <c r="E1572" s="7">
        <v>2.0</v>
      </c>
      <c r="F1572" s="7" t="s">
        <v>24</v>
      </c>
      <c r="G1572" s="7" t="s">
        <v>172</v>
      </c>
      <c r="H1572" s="54">
        <v>2.0</v>
      </c>
      <c r="I1572" s="54">
        <v>2700.0</v>
      </c>
      <c r="J1572" s="55" t="s">
        <v>27</v>
      </c>
      <c r="K1572" t="str">
        <f>if(and(B1572&gt;='Desc Stats'!$C$56,B1572&lt;='Desc Stats'!$C$57),"Affordable",if(AND(B1572&gt;='Desc Stats'!$C$58,B1572&lt;='Desc Stats'!$C$59),"Luxury","None"))</f>
        <v>Affordable</v>
      </c>
    </row>
    <row r="1573">
      <c r="A1573" s="56" t="s">
        <v>133</v>
      </c>
      <c r="B1573" s="54">
        <v>890000.0</v>
      </c>
      <c r="C1573" s="7">
        <v>4.0</v>
      </c>
      <c r="D1573" s="7">
        <v>3.0</v>
      </c>
      <c r="E1573" s="7">
        <v>2.0</v>
      </c>
      <c r="F1573" s="7" t="s">
        <v>181</v>
      </c>
      <c r="G1573" s="7" t="s">
        <v>179</v>
      </c>
      <c r="H1573" s="54">
        <v>1.0</v>
      </c>
      <c r="I1573" s="54">
        <v>1650.0</v>
      </c>
      <c r="J1573" s="55" t="s">
        <v>175</v>
      </c>
      <c r="K1573" t="str">
        <f>if(and(B1573&gt;='Desc Stats'!$C$56,B1573&lt;='Desc Stats'!$C$57),"Affordable",if(AND(B1573&gt;='Desc Stats'!$C$58,B1573&lt;='Desc Stats'!$C$59),"Luxury","None"))</f>
        <v>Affordable</v>
      </c>
    </row>
    <row r="1574">
      <c r="A1574" s="56" t="s">
        <v>133</v>
      </c>
      <c r="B1574" s="54">
        <v>890000.0</v>
      </c>
      <c r="C1574" s="7">
        <v>4.0</v>
      </c>
      <c r="D1574" s="7">
        <v>3.0</v>
      </c>
      <c r="E1574" s="7">
        <v>2.0</v>
      </c>
      <c r="F1574" s="7" t="s">
        <v>24</v>
      </c>
      <c r="G1574" s="7" t="s">
        <v>172</v>
      </c>
      <c r="H1574" s="54">
        <v>2.0</v>
      </c>
      <c r="I1574" s="54">
        <v>1578.0</v>
      </c>
      <c r="J1574" s="55" t="s">
        <v>27</v>
      </c>
      <c r="K1574" t="str">
        <f>if(and(B1574&gt;='Desc Stats'!$C$56,B1574&lt;='Desc Stats'!$C$57),"Affordable",if(AND(B1574&gt;='Desc Stats'!$C$58,B1574&lt;='Desc Stats'!$C$59),"Luxury","None"))</f>
        <v>Affordable</v>
      </c>
    </row>
    <row r="1575">
      <c r="A1575" s="56" t="s">
        <v>144</v>
      </c>
      <c r="B1575" s="54">
        <v>890000.0</v>
      </c>
      <c r="C1575" s="7">
        <v>4.0</v>
      </c>
      <c r="D1575" s="7">
        <v>4.0</v>
      </c>
      <c r="E1575" s="7">
        <v>2.0</v>
      </c>
      <c r="F1575" s="7" t="s">
        <v>24</v>
      </c>
      <c r="G1575" s="7" t="s">
        <v>172</v>
      </c>
      <c r="H1575" s="54">
        <v>2.0</v>
      </c>
      <c r="I1575" s="54">
        <v>1700.0</v>
      </c>
      <c r="J1575" s="55" t="s">
        <v>25</v>
      </c>
      <c r="K1575" t="str">
        <f>if(and(B1575&gt;='Desc Stats'!$C$56,B1575&lt;='Desc Stats'!$C$57),"Affordable",if(AND(B1575&gt;='Desc Stats'!$C$58,B1575&lt;='Desc Stats'!$C$59),"Luxury","None"))</f>
        <v>Affordable</v>
      </c>
    </row>
    <row r="1576">
      <c r="A1576" s="56" t="s">
        <v>28</v>
      </c>
      <c r="B1576" s="54">
        <v>890000.0</v>
      </c>
      <c r="C1576" s="7">
        <v>3.0</v>
      </c>
      <c r="D1576" s="7">
        <v>3.0</v>
      </c>
      <c r="E1576" s="7">
        <v>3.0</v>
      </c>
      <c r="F1576" s="7" t="s">
        <v>36</v>
      </c>
      <c r="G1576" s="7" t="s">
        <v>172</v>
      </c>
      <c r="H1576" s="54">
        <v>2.0</v>
      </c>
      <c r="I1576" s="54">
        <v>1055.0</v>
      </c>
      <c r="J1576" s="55" t="s">
        <v>27</v>
      </c>
      <c r="K1576" t="str">
        <f>if(and(B1576&gt;='Desc Stats'!$C$56,B1576&lt;='Desc Stats'!$C$57),"Affordable",if(AND(B1576&gt;='Desc Stats'!$C$58,B1576&lt;='Desc Stats'!$C$59),"Luxury","None"))</f>
        <v>Affordable</v>
      </c>
    </row>
    <row r="1577">
      <c r="A1577" s="56" t="s">
        <v>129</v>
      </c>
      <c r="B1577" s="54">
        <v>890000.0</v>
      </c>
      <c r="C1577" s="7">
        <v>3.0</v>
      </c>
      <c r="D1577" s="7">
        <v>2.0</v>
      </c>
      <c r="E1577" s="7">
        <v>2.0</v>
      </c>
      <c r="F1577" s="7" t="s">
        <v>24</v>
      </c>
      <c r="G1577" s="7" t="s">
        <v>172</v>
      </c>
      <c r="H1577" s="54">
        <v>2.0</v>
      </c>
      <c r="I1577" s="54">
        <v>1400.0</v>
      </c>
      <c r="J1577" s="55" t="s">
        <v>27</v>
      </c>
      <c r="K1577" t="str">
        <f>if(and(B1577&gt;='Desc Stats'!$C$56,B1577&lt;='Desc Stats'!$C$57),"Affordable",if(AND(B1577&gt;='Desc Stats'!$C$58,B1577&lt;='Desc Stats'!$C$59),"Luxury","None"))</f>
        <v>Affordable</v>
      </c>
    </row>
    <row r="1578">
      <c r="A1578" s="56" t="s">
        <v>156</v>
      </c>
      <c r="B1578" s="54">
        <v>895000.0</v>
      </c>
      <c r="C1578" s="7">
        <v>4.0</v>
      </c>
      <c r="D1578" s="7">
        <v>3.0</v>
      </c>
      <c r="E1578" s="7">
        <v>1.0</v>
      </c>
      <c r="F1578" s="7" t="s">
        <v>24</v>
      </c>
      <c r="G1578" s="7" t="s">
        <v>172</v>
      </c>
      <c r="H1578" s="54">
        <v>2.0</v>
      </c>
      <c r="I1578" s="54">
        <v>1590.0</v>
      </c>
      <c r="J1578" s="55" t="s">
        <v>27</v>
      </c>
      <c r="K1578" t="str">
        <f>if(and(B1578&gt;='Desc Stats'!$C$56,B1578&lt;='Desc Stats'!$C$57),"Affordable",if(AND(B1578&gt;='Desc Stats'!$C$58,B1578&lt;='Desc Stats'!$C$59),"Luxury","None"))</f>
        <v>Affordable</v>
      </c>
    </row>
    <row r="1579">
      <c r="A1579" s="56" t="s">
        <v>23</v>
      </c>
      <c r="B1579" s="54">
        <v>898000.0</v>
      </c>
      <c r="C1579" s="7">
        <v>3.0</v>
      </c>
      <c r="D1579" s="7">
        <v>3.0</v>
      </c>
      <c r="E1579" s="7">
        <v>2.0</v>
      </c>
      <c r="F1579" s="7" t="s">
        <v>36</v>
      </c>
      <c r="G1579" s="7" t="s">
        <v>172</v>
      </c>
      <c r="H1579" s="54">
        <v>2.0</v>
      </c>
      <c r="I1579" s="54">
        <v>1134.0</v>
      </c>
      <c r="J1579" t="s">
        <v>25</v>
      </c>
      <c r="K1579" t="str">
        <f>if(and(B1579&gt;='Desc Stats'!$C$56,B1579&lt;='Desc Stats'!$C$57),"Affordable",if(AND(B1579&gt;='Desc Stats'!$C$58,B1579&lt;='Desc Stats'!$C$59),"Luxury","None"))</f>
        <v>Affordable</v>
      </c>
    </row>
    <row r="1580">
      <c r="A1580" s="56" t="s">
        <v>129</v>
      </c>
      <c r="B1580" s="54">
        <v>898000.0</v>
      </c>
      <c r="C1580" s="7">
        <v>4.0</v>
      </c>
      <c r="D1580" s="7">
        <v>4.0</v>
      </c>
      <c r="E1580" s="7">
        <v>4.0</v>
      </c>
      <c r="F1580" s="7" t="s">
        <v>24</v>
      </c>
      <c r="G1580" s="7" t="s">
        <v>172</v>
      </c>
      <c r="H1580" s="54">
        <v>2.0</v>
      </c>
      <c r="I1580" s="54">
        <v>1381.0</v>
      </c>
      <c r="J1580" s="55" t="s">
        <v>25</v>
      </c>
      <c r="K1580" t="str">
        <f>if(and(B1580&gt;='Desc Stats'!$C$56,B1580&lt;='Desc Stats'!$C$57),"Affordable",if(AND(B1580&gt;='Desc Stats'!$C$58,B1580&lt;='Desc Stats'!$C$59),"Luxury","None"))</f>
        <v>Affordable</v>
      </c>
    </row>
    <row r="1581">
      <c r="A1581" s="56" t="s">
        <v>155</v>
      </c>
      <c r="B1581" s="54">
        <v>898380.0</v>
      </c>
      <c r="C1581" s="7">
        <v>3.0</v>
      </c>
      <c r="D1581" s="7">
        <v>2.0</v>
      </c>
      <c r="E1581" s="7">
        <v>2.0</v>
      </c>
      <c r="F1581" s="7" t="s">
        <v>24</v>
      </c>
      <c r="G1581" s="7" t="s">
        <v>172</v>
      </c>
      <c r="H1581" s="54">
        <v>2.0</v>
      </c>
      <c r="I1581" s="54">
        <v>1087.0</v>
      </c>
      <c r="J1581" s="55" t="s">
        <v>27</v>
      </c>
      <c r="K1581" t="str">
        <f>if(and(B1581&gt;='Desc Stats'!$C$56,B1581&lt;='Desc Stats'!$C$57),"Affordable",if(AND(B1581&gt;='Desc Stats'!$C$58,B1581&lt;='Desc Stats'!$C$59),"Luxury","None"))</f>
        <v>Affordable</v>
      </c>
    </row>
    <row r="1582">
      <c r="A1582" s="56" t="s">
        <v>155</v>
      </c>
      <c r="B1582" s="54">
        <v>898380.0</v>
      </c>
      <c r="C1582" s="7">
        <v>3.0</v>
      </c>
      <c r="D1582" s="7">
        <v>2.0</v>
      </c>
      <c r="E1582" s="7">
        <v>2.0</v>
      </c>
      <c r="F1582" s="7" t="s">
        <v>24</v>
      </c>
      <c r="G1582" s="7" t="s">
        <v>172</v>
      </c>
      <c r="H1582" s="54">
        <v>2.0</v>
      </c>
      <c r="I1582" s="54">
        <v>1087.0</v>
      </c>
      <c r="J1582" s="55" t="s">
        <v>27</v>
      </c>
      <c r="K1582" t="str">
        <f>if(and(B1582&gt;='Desc Stats'!$C$56,B1582&lt;='Desc Stats'!$C$57),"Affordable",if(AND(B1582&gt;='Desc Stats'!$C$58,B1582&lt;='Desc Stats'!$C$59),"Luxury","None"))</f>
        <v>Affordable</v>
      </c>
    </row>
    <row r="1583">
      <c r="A1583" s="56" t="s">
        <v>28</v>
      </c>
      <c r="B1583" s="54">
        <v>899000.0</v>
      </c>
      <c r="C1583" s="7">
        <v>2.0</v>
      </c>
      <c r="D1583" s="7">
        <v>2.0</v>
      </c>
      <c r="E1583" s="7">
        <v>2.0</v>
      </c>
      <c r="F1583" s="7" t="s">
        <v>36</v>
      </c>
      <c r="G1583" s="7" t="s">
        <v>172</v>
      </c>
      <c r="H1583" s="54">
        <v>2.0</v>
      </c>
      <c r="I1583" s="54">
        <v>1055.0</v>
      </c>
      <c r="J1583" s="55" t="s">
        <v>25</v>
      </c>
      <c r="K1583" t="str">
        <f>if(and(B1583&gt;='Desc Stats'!$C$56,B1583&lt;='Desc Stats'!$C$57),"Affordable",if(AND(B1583&gt;='Desc Stats'!$C$58,B1583&lt;='Desc Stats'!$C$59),"Luxury","None"))</f>
        <v>Affordable</v>
      </c>
    </row>
    <row r="1584">
      <c r="A1584" s="56" t="s">
        <v>130</v>
      </c>
      <c r="B1584" s="54">
        <v>900000.0</v>
      </c>
      <c r="C1584" s="7">
        <v>3.0</v>
      </c>
      <c r="D1584" s="7">
        <v>2.0</v>
      </c>
      <c r="E1584" s="7">
        <v>6.0</v>
      </c>
      <c r="F1584" s="7" t="s">
        <v>36</v>
      </c>
      <c r="G1584" s="7" t="s">
        <v>172</v>
      </c>
      <c r="H1584" s="54">
        <v>2.0</v>
      </c>
      <c r="I1584" s="54">
        <v>838.0</v>
      </c>
      <c r="J1584" s="55" t="s">
        <v>25</v>
      </c>
      <c r="K1584" t="str">
        <f>if(and(B1584&gt;='Desc Stats'!$C$56,B1584&lt;='Desc Stats'!$C$57),"Affordable",if(AND(B1584&gt;='Desc Stats'!$C$58,B1584&lt;='Desc Stats'!$C$59),"Luxury","None"))</f>
        <v>Affordable</v>
      </c>
    </row>
    <row r="1585">
      <c r="A1585" s="56" t="s">
        <v>132</v>
      </c>
      <c r="B1585" s="54">
        <v>900000.0</v>
      </c>
      <c r="C1585" s="7">
        <v>3.0</v>
      </c>
      <c r="D1585" s="7">
        <v>3.0</v>
      </c>
      <c r="E1585" s="7">
        <v>3.0</v>
      </c>
      <c r="F1585" s="7" t="s">
        <v>36</v>
      </c>
      <c r="G1585" s="7" t="s">
        <v>172</v>
      </c>
      <c r="H1585" s="54">
        <v>2.0</v>
      </c>
      <c r="I1585" s="54">
        <v>1063.0</v>
      </c>
      <c r="J1585" t="s">
        <v>25</v>
      </c>
      <c r="K1585" t="str">
        <f>if(and(B1585&gt;='Desc Stats'!$C$56,B1585&lt;='Desc Stats'!$C$57),"Affordable",if(AND(B1585&gt;='Desc Stats'!$C$58,B1585&lt;='Desc Stats'!$C$59),"Luxury","None"))</f>
        <v>Affordable</v>
      </c>
    </row>
    <row r="1586">
      <c r="A1586" s="56" t="s">
        <v>132</v>
      </c>
      <c r="B1586" s="54">
        <v>900000.0</v>
      </c>
      <c r="C1586" s="7">
        <v>3.0</v>
      </c>
      <c r="D1586" s="7">
        <v>3.0</v>
      </c>
      <c r="E1586" s="7">
        <v>2.0</v>
      </c>
      <c r="F1586" s="7" t="s">
        <v>36</v>
      </c>
      <c r="G1586" s="7" t="s">
        <v>172</v>
      </c>
      <c r="H1586" s="54">
        <v>2.0</v>
      </c>
      <c r="I1586" s="54">
        <v>1063.0</v>
      </c>
      <c r="J1586" s="55" t="s">
        <v>25</v>
      </c>
      <c r="K1586" t="str">
        <f>if(and(B1586&gt;='Desc Stats'!$C$56,B1586&lt;='Desc Stats'!$C$57),"Affordable",if(AND(B1586&gt;='Desc Stats'!$C$58,B1586&lt;='Desc Stats'!$C$59),"Luxury","None"))</f>
        <v>Affordable</v>
      </c>
    </row>
    <row r="1587">
      <c r="A1587" s="56" t="s">
        <v>26</v>
      </c>
      <c r="B1587" s="54">
        <v>900000.0</v>
      </c>
      <c r="C1587" s="7">
        <v>5.0</v>
      </c>
      <c r="D1587" s="7">
        <v>3.0</v>
      </c>
      <c r="E1587" s="7">
        <v>4.0</v>
      </c>
      <c r="F1587" s="7" t="s">
        <v>24</v>
      </c>
      <c r="G1587" s="7" t="s">
        <v>172</v>
      </c>
      <c r="H1587" s="54">
        <v>2.0</v>
      </c>
      <c r="I1587" s="54">
        <v>1513.0</v>
      </c>
      <c r="J1587" s="55" t="s">
        <v>27</v>
      </c>
      <c r="K1587" t="str">
        <f>if(and(B1587&gt;='Desc Stats'!$C$56,B1587&lt;='Desc Stats'!$C$57),"Affordable",if(AND(B1587&gt;='Desc Stats'!$C$58,B1587&lt;='Desc Stats'!$C$59),"Luxury","None"))</f>
        <v>Affordable</v>
      </c>
    </row>
    <row r="1588">
      <c r="A1588" s="56" t="s">
        <v>26</v>
      </c>
      <c r="B1588" s="54">
        <v>900000.0</v>
      </c>
      <c r="C1588" s="7">
        <v>5.0</v>
      </c>
      <c r="D1588" s="7">
        <v>4.0</v>
      </c>
      <c r="E1588" s="7">
        <v>3.0</v>
      </c>
      <c r="F1588" s="7" t="s">
        <v>24</v>
      </c>
      <c r="G1588" s="7" t="s">
        <v>172</v>
      </c>
      <c r="H1588" s="54">
        <v>2.0</v>
      </c>
      <c r="I1588" s="54">
        <v>1513.0</v>
      </c>
      <c r="J1588" t="s">
        <v>27</v>
      </c>
      <c r="K1588" t="str">
        <f>if(and(B1588&gt;='Desc Stats'!$C$56,B1588&lt;='Desc Stats'!$C$57),"Affordable",if(AND(B1588&gt;='Desc Stats'!$C$58,B1588&lt;='Desc Stats'!$C$59),"Luxury","None"))</f>
        <v>Affordable</v>
      </c>
    </row>
    <row r="1589">
      <c r="A1589" s="56" t="s">
        <v>26</v>
      </c>
      <c r="B1589" s="54">
        <v>900000.0</v>
      </c>
      <c r="C1589" s="7">
        <v>5.0</v>
      </c>
      <c r="D1589" s="7">
        <v>4.0</v>
      </c>
      <c r="E1589" s="7">
        <v>2.0</v>
      </c>
      <c r="F1589" s="7" t="s">
        <v>24</v>
      </c>
      <c r="G1589" s="7" t="s">
        <v>172</v>
      </c>
      <c r="H1589" s="54">
        <v>2.0</v>
      </c>
      <c r="I1589" s="54">
        <v>1513.0</v>
      </c>
      <c r="J1589" s="55" t="s">
        <v>27</v>
      </c>
      <c r="K1589" t="str">
        <f>if(and(B1589&gt;='Desc Stats'!$C$56,B1589&lt;='Desc Stats'!$C$57),"Affordable",if(AND(B1589&gt;='Desc Stats'!$C$58,B1589&lt;='Desc Stats'!$C$59),"Luxury","None"))</f>
        <v>Affordable</v>
      </c>
    </row>
    <row r="1590">
      <c r="A1590" s="56" t="s">
        <v>26</v>
      </c>
      <c r="B1590" s="54">
        <v>900000.0</v>
      </c>
      <c r="C1590" s="7">
        <v>5.0</v>
      </c>
      <c r="D1590" s="7">
        <v>3.0</v>
      </c>
      <c r="E1590" s="7">
        <v>2.0</v>
      </c>
      <c r="F1590" s="7" t="s">
        <v>24</v>
      </c>
      <c r="G1590" s="7" t="s">
        <v>172</v>
      </c>
      <c r="H1590" s="54">
        <v>2.0</v>
      </c>
      <c r="I1590" s="54">
        <v>1513.0</v>
      </c>
      <c r="J1590" s="55" t="s">
        <v>27</v>
      </c>
      <c r="K1590" t="str">
        <f>if(and(B1590&gt;='Desc Stats'!$C$56,B1590&lt;='Desc Stats'!$C$57),"Affordable",if(AND(B1590&gt;='Desc Stats'!$C$58,B1590&lt;='Desc Stats'!$C$59),"Luxury","None"))</f>
        <v>Affordable</v>
      </c>
    </row>
    <row r="1591">
      <c r="A1591" s="56" t="s">
        <v>26</v>
      </c>
      <c r="B1591" s="54">
        <v>900000.0</v>
      </c>
      <c r="C1591" s="7">
        <v>5.0</v>
      </c>
      <c r="D1591" s="7">
        <v>3.0</v>
      </c>
      <c r="E1591" s="7">
        <v>2.0</v>
      </c>
      <c r="F1591" s="7" t="s">
        <v>24</v>
      </c>
      <c r="G1591" s="7" t="s">
        <v>172</v>
      </c>
      <c r="H1591" s="54">
        <v>2.0</v>
      </c>
      <c r="I1591" s="54">
        <v>1513.0</v>
      </c>
      <c r="J1591" s="55" t="s">
        <v>27</v>
      </c>
      <c r="K1591" t="str">
        <f>if(and(B1591&gt;='Desc Stats'!$C$56,B1591&lt;='Desc Stats'!$C$57),"Affordable",if(AND(B1591&gt;='Desc Stats'!$C$58,B1591&lt;='Desc Stats'!$C$59),"Luxury","None"))</f>
        <v>Affordable</v>
      </c>
    </row>
    <row r="1592">
      <c r="A1592" s="56" t="s">
        <v>26</v>
      </c>
      <c r="B1592" s="54">
        <v>900000.0</v>
      </c>
      <c r="C1592" s="7">
        <v>5.0</v>
      </c>
      <c r="D1592" s="7">
        <v>3.0</v>
      </c>
      <c r="E1592" s="7">
        <v>2.0</v>
      </c>
      <c r="F1592" s="7" t="s">
        <v>24</v>
      </c>
      <c r="G1592" s="7" t="s">
        <v>172</v>
      </c>
      <c r="H1592" s="54">
        <v>2.0</v>
      </c>
      <c r="I1592" s="54">
        <v>1513.0</v>
      </c>
      <c r="J1592" s="55" t="s">
        <v>27</v>
      </c>
      <c r="K1592" t="str">
        <f>if(and(B1592&gt;='Desc Stats'!$C$56,B1592&lt;='Desc Stats'!$C$57),"Affordable",if(AND(B1592&gt;='Desc Stats'!$C$58,B1592&lt;='Desc Stats'!$C$59),"Luxury","None"))</f>
        <v>Affordable</v>
      </c>
    </row>
    <row r="1593">
      <c r="A1593" s="56" t="s">
        <v>26</v>
      </c>
      <c r="B1593" s="54">
        <v>900000.0</v>
      </c>
      <c r="C1593" s="7">
        <v>4.0</v>
      </c>
      <c r="D1593" s="7">
        <v>3.0</v>
      </c>
      <c r="E1593" s="7">
        <v>2.0</v>
      </c>
      <c r="F1593" s="7" t="s">
        <v>24</v>
      </c>
      <c r="G1593" s="7" t="s">
        <v>172</v>
      </c>
      <c r="H1593" s="54">
        <v>2.0</v>
      </c>
      <c r="I1593" s="54">
        <v>1513.0</v>
      </c>
      <c r="J1593" s="55" t="s">
        <v>27</v>
      </c>
      <c r="K1593" t="str">
        <f>if(and(B1593&gt;='Desc Stats'!$C$56,B1593&lt;='Desc Stats'!$C$57),"Affordable",if(AND(B1593&gt;='Desc Stats'!$C$58,B1593&lt;='Desc Stats'!$C$59),"Luxury","None"))</f>
        <v>Affordable</v>
      </c>
    </row>
    <row r="1594">
      <c r="A1594" s="56" t="s">
        <v>26</v>
      </c>
      <c r="B1594" s="54">
        <v>900000.0</v>
      </c>
      <c r="C1594" s="7">
        <v>3.0</v>
      </c>
      <c r="D1594" s="7">
        <v>2.0</v>
      </c>
      <c r="E1594" s="7">
        <v>2.0</v>
      </c>
      <c r="F1594" s="7" t="s">
        <v>36</v>
      </c>
      <c r="G1594" s="7" t="s">
        <v>172</v>
      </c>
      <c r="H1594" s="54">
        <v>2.0</v>
      </c>
      <c r="I1594" s="54">
        <v>1218.0</v>
      </c>
      <c r="J1594" s="55" t="s">
        <v>25</v>
      </c>
      <c r="K1594" t="str">
        <f>if(and(B1594&gt;='Desc Stats'!$C$56,B1594&lt;='Desc Stats'!$C$57),"Affordable",if(AND(B1594&gt;='Desc Stats'!$C$58,B1594&lt;='Desc Stats'!$C$59),"Luxury","None"))</f>
        <v>Affordable</v>
      </c>
    </row>
    <row r="1595">
      <c r="A1595" s="56" t="s">
        <v>26</v>
      </c>
      <c r="B1595" s="54">
        <v>900000.0</v>
      </c>
      <c r="C1595" s="7">
        <v>3.0</v>
      </c>
      <c r="D1595" s="7">
        <v>2.0</v>
      </c>
      <c r="E1595" s="7">
        <v>2.0</v>
      </c>
      <c r="F1595" s="7" t="s">
        <v>36</v>
      </c>
      <c r="G1595" s="7" t="s">
        <v>172</v>
      </c>
      <c r="H1595" s="54">
        <v>2.0</v>
      </c>
      <c r="I1595" s="54">
        <v>1170.0</v>
      </c>
      <c r="J1595" s="55" t="s">
        <v>25</v>
      </c>
      <c r="K1595" t="str">
        <f>if(and(B1595&gt;='Desc Stats'!$C$56,B1595&lt;='Desc Stats'!$C$57),"Affordable",if(AND(B1595&gt;='Desc Stats'!$C$58,B1595&lt;='Desc Stats'!$C$59),"Luxury","None"))</f>
        <v>Affordable</v>
      </c>
    </row>
    <row r="1596">
      <c r="A1596" s="56" t="s">
        <v>26</v>
      </c>
      <c r="B1596" s="54">
        <v>900000.0</v>
      </c>
      <c r="C1596" s="7">
        <v>5.0</v>
      </c>
      <c r="D1596" s="7">
        <v>3.0</v>
      </c>
      <c r="E1596" s="7">
        <v>1.0</v>
      </c>
      <c r="F1596" s="7" t="s">
        <v>24</v>
      </c>
      <c r="G1596" s="7" t="s">
        <v>172</v>
      </c>
      <c r="H1596" s="54">
        <v>2.0</v>
      </c>
      <c r="I1596" s="54">
        <v>1513.0</v>
      </c>
      <c r="J1596" s="55" t="s">
        <v>27</v>
      </c>
      <c r="K1596" t="str">
        <f>if(and(B1596&gt;='Desc Stats'!$C$56,B1596&lt;='Desc Stats'!$C$57),"Affordable",if(AND(B1596&gt;='Desc Stats'!$C$58,B1596&lt;='Desc Stats'!$C$59),"Luxury","None"))</f>
        <v>Affordable</v>
      </c>
    </row>
    <row r="1597">
      <c r="A1597" s="56" t="s">
        <v>125</v>
      </c>
      <c r="B1597" s="54">
        <v>900000.0</v>
      </c>
      <c r="C1597" s="7">
        <v>5.0</v>
      </c>
      <c r="D1597" s="7">
        <v>2.0</v>
      </c>
      <c r="E1597" s="7">
        <v>2.0</v>
      </c>
      <c r="F1597" s="7" t="s">
        <v>36</v>
      </c>
      <c r="G1597" s="7" t="s">
        <v>172</v>
      </c>
      <c r="H1597" s="54">
        <v>2.0</v>
      </c>
      <c r="I1597" s="54">
        <v>953.0</v>
      </c>
      <c r="J1597" s="55" t="s">
        <v>25</v>
      </c>
      <c r="K1597" t="str">
        <f>if(and(B1597&gt;='Desc Stats'!$C$56,B1597&lt;='Desc Stats'!$C$57),"Affordable",if(AND(B1597&gt;='Desc Stats'!$C$58,B1597&lt;='Desc Stats'!$C$59),"Luxury","None"))</f>
        <v>Affordable</v>
      </c>
    </row>
    <row r="1598">
      <c r="A1598" s="56" t="s">
        <v>125</v>
      </c>
      <c r="B1598" s="54">
        <v>900000.0</v>
      </c>
      <c r="C1598" s="7">
        <v>4.0</v>
      </c>
      <c r="D1598" s="7">
        <v>3.0</v>
      </c>
      <c r="E1598" s="7">
        <v>1.0</v>
      </c>
      <c r="F1598" s="7" t="s">
        <v>181</v>
      </c>
      <c r="G1598" s="7" t="s">
        <v>179</v>
      </c>
      <c r="H1598" s="54">
        <v>1.0</v>
      </c>
      <c r="I1598" s="54">
        <v>1870.0</v>
      </c>
      <c r="J1598" s="55" t="s">
        <v>27</v>
      </c>
      <c r="K1598" t="str">
        <f>if(and(B1598&gt;='Desc Stats'!$C$56,B1598&lt;='Desc Stats'!$C$57),"Affordable",if(AND(B1598&gt;='Desc Stats'!$C$58,B1598&lt;='Desc Stats'!$C$59),"Luxury","None"))</f>
        <v>Affordable</v>
      </c>
    </row>
    <row r="1599">
      <c r="A1599" s="57" t="s">
        <v>37</v>
      </c>
      <c r="B1599" s="54">
        <v>900000.0</v>
      </c>
      <c r="C1599" s="7">
        <v>2.0</v>
      </c>
      <c r="D1599" s="7">
        <v>1.0</v>
      </c>
      <c r="E1599" s="7">
        <v>2.0</v>
      </c>
      <c r="F1599" s="7" t="s">
        <v>24</v>
      </c>
      <c r="G1599" s="7" t="s">
        <v>172</v>
      </c>
      <c r="H1599" s="54">
        <v>2.0</v>
      </c>
      <c r="I1599" s="54">
        <v>969.0</v>
      </c>
      <c r="J1599" s="55" t="s">
        <v>25</v>
      </c>
      <c r="K1599" t="str">
        <f>if(and(B1599&gt;='Desc Stats'!$C$56,B1599&lt;='Desc Stats'!$C$57),"Affordable",if(AND(B1599&gt;='Desc Stats'!$C$58,B1599&lt;='Desc Stats'!$C$59),"Luxury","None"))</f>
        <v>Affordable</v>
      </c>
    </row>
    <row r="1600">
      <c r="A1600" s="57" t="s">
        <v>37</v>
      </c>
      <c r="B1600" s="54">
        <v>900000.0</v>
      </c>
      <c r="C1600" s="7">
        <v>2.0</v>
      </c>
      <c r="D1600" s="7">
        <v>1.0</v>
      </c>
      <c r="E1600" s="7">
        <v>2.0</v>
      </c>
      <c r="F1600" s="7" t="s">
        <v>24</v>
      </c>
      <c r="G1600" s="7" t="s">
        <v>172</v>
      </c>
      <c r="H1600" s="54">
        <v>2.0</v>
      </c>
      <c r="I1600" s="54">
        <v>915.0</v>
      </c>
      <c r="J1600" s="55" t="s">
        <v>25</v>
      </c>
      <c r="K1600" t="str">
        <f>if(and(B1600&gt;='Desc Stats'!$C$56,B1600&lt;='Desc Stats'!$C$57),"Affordable",if(AND(B1600&gt;='Desc Stats'!$C$58,B1600&lt;='Desc Stats'!$C$59),"Luxury","None"))</f>
        <v>Affordable</v>
      </c>
    </row>
    <row r="1601">
      <c r="A1601" s="56" t="s">
        <v>131</v>
      </c>
      <c r="B1601" s="54">
        <v>900000.0</v>
      </c>
      <c r="C1601" s="7">
        <v>4.0</v>
      </c>
      <c r="D1601" s="7">
        <v>3.0</v>
      </c>
      <c r="E1601" s="7">
        <v>2.0</v>
      </c>
      <c r="F1601" s="7" t="s">
        <v>181</v>
      </c>
      <c r="G1601" s="7" t="s">
        <v>179</v>
      </c>
      <c r="H1601" s="54">
        <v>1.0</v>
      </c>
      <c r="I1601" s="54">
        <v>1470.0</v>
      </c>
      <c r="J1601" s="55" t="s">
        <v>27</v>
      </c>
      <c r="K1601" t="str">
        <f>if(and(B1601&gt;='Desc Stats'!$C$56,B1601&lt;='Desc Stats'!$C$57),"Affordable",if(AND(B1601&gt;='Desc Stats'!$C$58,B1601&lt;='Desc Stats'!$C$59),"Luxury","None"))</f>
        <v>Affordable</v>
      </c>
    </row>
    <row r="1602">
      <c r="A1602" s="56" t="s">
        <v>144</v>
      </c>
      <c r="B1602" s="54">
        <v>900000.0</v>
      </c>
      <c r="C1602" s="7">
        <v>4.0</v>
      </c>
      <c r="D1602" s="7">
        <v>3.0</v>
      </c>
      <c r="E1602" s="7">
        <v>2.0</v>
      </c>
      <c r="F1602" s="7" t="s">
        <v>24</v>
      </c>
      <c r="G1602" s="7" t="s">
        <v>172</v>
      </c>
      <c r="H1602" s="54">
        <v>2.0</v>
      </c>
      <c r="I1602" s="54">
        <v>1800.0</v>
      </c>
      <c r="J1602" s="55" t="s">
        <v>27</v>
      </c>
      <c r="K1602" t="str">
        <f>if(and(B1602&gt;='Desc Stats'!$C$56,B1602&lt;='Desc Stats'!$C$57),"Affordable",if(AND(B1602&gt;='Desc Stats'!$C$58,B1602&lt;='Desc Stats'!$C$59),"Luxury","None"))</f>
        <v>Affordable</v>
      </c>
    </row>
    <row r="1603">
      <c r="A1603" s="56" t="s">
        <v>145</v>
      </c>
      <c r="B1603" s="54">
        <v>900000.0</v>
      </c>
      <c r="C1603" s="7">
        <v>2.0</v>
      </c>
      <c r="D1603" s="7">
        <v>2.0</v>
      </c>
      <c r="E1603" s="7">
        <v>2.0</v>
      </c>
      <c r="F1603" s="7" t="s">
        <v>24</v>
      </c>
      <c r="G1603" s="7" t="s">
        <v>172</v>
      </c>
      <c r="H1603" s="54">
        <v>2.0</v>
      </c>
      <c r="I1603" s="54">
        <v>1180.0</v>
      </c>
      <c r="J1603" s="55" t="s">
        <v>25</v>
      </c>
      <c r="K1603" t="str">
        <f>if(and(B1603&gt;='Desc Stats'!$C$56,B1603&lt;='Desc Stats'!$C$57),"Affordable",if(AND(B1603&gt;='Desc Stats'!$C$58,B1603&lt;='Desc Stats'!$C$59),"Luxury","None"))</f>
        <v>Affordable</v>
      </c>
    </row>
    <row r="1604">
      <c r="A1604" s="56" t="s">
        <v>145</v>
      </c>
      <c r="B1604" s="54">
        <v>900000.0</v>
      </c>
      <c r="C1604" s="7">
        <v>2.0</v>
      </c>
      <c r="D1604" s="7">
        <v>2.0</v>
      </c>
      <c r="E1604" s="7">
        <v>1.0</v>
      </c>
      <c r="F1604" s="7" t="s">
        <v>36</v>
      </c>
      <c r="G1604" s="7" t="s">
        <v>172</v>
      </c>
      <c r="H1604" s="54">
        <v>2.0</v>
      </c>
      <c r="I1604" s="54">
        <v>861.0</v>
      </c>
      <c r="J1604" s="55" t="s">
        <v>175</v>
      </c>
      <c r="K1604" t="str">
        <f>if(and(B1604&gt;='Desc Stats'!$C$56,B1604&lt;='Desc Stats'!$C$57),"Affordable",if(AND(B1604&gt;='Desc Stats'!$C$58,B1604&lt;='Desc Stats'!$C$59),"Luxury","None"))</f>
        <v>Affordable</v>
      </c>
    </row>
    <row r="1605">
      <c r="A1605" s="56" t="s">
        <v>146</v>
      </c>
      <c r="B1605" s="54">
        <v>900000.0</v>
      </c>
      <c r="C1605" s="7">
        <v>1.0</v>
      </c>
      <c r="D1605" s="7">
        <v>1.0</v>
      </c>
      <c r="E1605" s="7">
        <v>3.0</v>
      </c>
      <c r="F1605" s="7" t="s">
        <v>24</v>
      </c>
      <c r="G1605" s="7" t="s">
        <v>172</v>
      </c>
      <c r="H1605" s="54">
        <v>2.0</v>
      </c>
      <c r="I1605" s="54">
        <v>657.0</v>
      </c>
      <c r="J1605" s="55" t="s">
        <v>25</v>
      </c>
      <c r="K1605" t="str">
        <f>if(and(B1605&gt;='Desc Stats'!$C$56,B1605&lt;='Desc Stats'!$C$57),"Affordable",if(AND(B1605&gt;='Desc Stats'!$C$58,B1605&lt;='Desc Stats'!$C$59),"Luxury","None"))</f>
        <v>Affordable</v>
      </c>
    </row>
    <row r="1606">
      <c r="A1606" s="56" t="s">
        <v>28</v>
      </c>
      <c r="B1606" s="54">
        <v>900000.0</v>
      </c>
      <c r="C1606" s="7">
        <v>3.0</v>
      </c>
      <c r="D1606" s="7">
        <v>3.0</v>
      </c>
      <c r="E1606" s="7">
        <v>3.0</v>
      </c>
      <c r="F1606" s="7" t="s">
        <v>36</v>
      </c>
      <c r="G1606" s="7" t="s">
        <v>172</v>
      </c>
      <c r="H1606" s="54">
        <v>2.0</v>
      </c>
      <c r="I1606" s="54">
        <v>1055.0</v>
      </c>
      <c r="J1606" s="55" t="s">
        <v>25</v>
      </c>
      <c r="K1606" t="str">
        <f>if(and(B1606&gt;='Desc Stats'!$C$56,B1606&lt;='Desc Stats'!$C$57),"Affordable",if(AND(B1606&gt;='Desc Stats'!$C$58,B1606&lt;='Desc Stats'!$C$59),"Luxury","None"))</f>
        <v>Affordable</v>
      </c>
    </row>
    <row r="1607">
      <c r="A1607" s="56" t="s">
        <v>28</v>
      </c>
      <c r="B1607" s="54">
        <v>900000.0</v>
      </c>
      <c r="C1607" s="7">
        <v>3.0</v>
      </c>
      <c r="D1607" s="7">
        <v>2.0</v>
      </c>
      <c r="E1607" s="7">
        <v>2.0</v>
      </c>
      <c r="F1607" s="7" t="s">
        <v>36</v>
      </c>
      <c r="G1607" s="7" t="s">
        <v>172</v>
      </c>
      <c r="H1607" s="54">
        <v>2.0</v>
      </c>
      <c r="I1607" s="54">
        <v>744.0</v>
      </c>
      <c r="J1607" s="55" t="s">
        <v>25</v>
      </c>
      <c r="K1607" t="str">
        <f>if(and(B1607&gt;='Desc Stats'!$C$56,B1607&lt;='Desc Stats'!$C$57),"Affordable",if(AND(B1607&gt;='Desc Stats'!$C$58,B1607&lt;='Desc Stats'!$C$59),"Luxury","None"))</f>
        <v>Affordable</v>
      </c>
    </row>
    <row r="1608">
      <c r="A1608" s="56" t="s">
        <v>28</v>
      </c>
      <c r="B1608" s="54">
        <v>900000.0</v>
      </c>
      <c r="C1608" s="7">
        <v>3.0</v>
      </c>
      <c r="D1608" s="7">
        <v>2.0</v>
      </c>
      <c r="E1608" s="7">
        <v>1.0</v>
      </c>
      <c r="F1608" s="7" t="s">
        <v>24</v>
      </c>
      <c r="G1608" s="7" t="s">
        <v>172</v>
      </c>
      <c r="H1608" s="54">
        <v>2.0</v>
      </c>
      <c r="I1608" s="54">
        <v>1182.0</v>
      </c>
      <c r="J1608" s="55" t="s">
        <v>25</v>
      </c>
      <c r="K1608" t="str">
        <f>if(and(B1608&gt;='Desc Stats'!$C$56,B1608&lt;='Desc Stats'!$C$57),"Affordable",if(AND(B1608&gt;='Desc Stats'!$C$58,B1608&lt;='Desc Stats'!$C$59),"Luxury","None"))</f>
        <v>Affordable</v>
      </c>
    </row>
    <row r="1609">
      <c r="A1609" s="56" t="s">
        <v>28</v>
      </c>
      <c r="B1609" s="54">
        <v>900000.0</v>
      </c>
      <c r="C1609" s="7">
        <v>3.0</v>
      </c>
      <c r="D1609" s="7">
        <v>2.0</v>
      </c>
      <c r="E1609" s="7">
        <v>1.0</v>
      </c>
      <c r="F1609" s="7" t="s">
        <v>36</v>
      </c>
      <c r="G1609" s="7" t="s">
        <v>172</v>
      </c>
      <c r="H1609" s="54">
        <v>2.0</v>
      </c>
      <c r="I1609" s="54">
        <v>811.0</v>
      </c>
      <c r="J1609" s="55" t="s">
        <v>25</v>
      </c>
      <c r="K1609" t="str">
        <f>if(and(B1609&gt;='Desc Stats'!$C$56,B1609&lt;='Desc Stats'!$C$57),"Affordable",if(AND(B1609&gt;='Desc Stats'!$C$58,B1609&lt;='Desc Stats'!$C$59),"Luxury","None"))</f>
        <v>Affordable</v>
      </c>
    </row>
    <row r="1610">
      <c r="A1610" s="56" t="s">
        <v>28</v>
      </c>
      <c r="B1610" s="54">
        <v>900000.0</v>
      </c>
      <c r="C1610" s="7">
        <v>2.0</v>
      </c>
      <c r="D1610" s="7">
        <v>2.0</v>
      </c>
      <c r="E1610" s="7">
        <v>1.0</v>
      </c>
      <c r="F1610" s="7" t="s">
        <v>36</v>
      </c>
      <c r="G1610" s="7" t="s">
        <v>172</v>
      </c>
      <c r="H1610" s="54">
        <v>2.0</v>
      </c>
      <c r="I1610" s="54">
        <v>1133.0</v>
      </c>
      <c r="J1610" s="55" t="s">
        <v>27</v>
      </c>
      <c r="K1610" t="str">
        <f>if(and(B1610&gt;='Desc Stats'!$C$56,B1610&lt;='Desc Stats'!$C$57),"Affordable",if(AND(B1610&gt;='Desc Stats'!$C$58,B1610&lt;='Desc Stats'!$C$59),"Luxury","None"))</f>
        <v>Affordable</v>
      </c>
    </row>
    <row r="1611">
      <c r="A1611" s="56" t="s">
        <v>23</v>
      </c>
      <c r="B1611" s="54">
        <v>900000.0</v>
      </c>
      <c r="C1611" s="7">
        <v>3.0</v>
      </c>
      <c r="D1611" s="7">
        <v>3.0</v>
      </c>
      <c r="E1611" s="7">
        <v>2.0</v>
      </c>
      <c r="F1611" s="7" t="s">
        <v>24</v>
      </c>
      <c r="G1611" s="7" t="s">
        <v>172</v>
      </c>
      <c r="H1611" s="54">
        <v>2.0</v>
      </c>
      <c r="I1611" s="54">
        <v>1828.0</v>
      </c>
      <c r="J1611" s="55" t="s">
        <v>27</v>
      </c>
      <c r="K1611" t="str">
        <f>if(and(B1611&gt;='Desc Stats'!$C$56,B1611&lt;='Desc Stats'!$C$57),"Affordable",if(AND(B1611&gt;='Desc Stats'!$C$58,B1611&lt;='Desc Stats'!$C$59),"Luxury","None"))</f>
        <v>Affordable</v>
      </c>
    </row>
    <row r="1612">
      <c r="A1612" s="56" t="s">
        <v>23</v>
      </c>
      <c r="B1612" s="54">
        <v>900000.0</v>
      </c>
      <c r="C1612" s="7">
        <v>3.0</v>
      </c>
      <c r="D1612" s="7">
        <v>2.0</v>
      </c>
      <c r="E1612" s="7">
        <v>2.0</v>
      </c>
      <c r="F1612" s="7" t="s">
        <v>24</v>
      </c>
      <c r="G1612" s="7" t="s">
        <v>172</v>
      </c>
      <c r="H1612" s="54">
        <v>2.0</v>
      </c>
      <c r="I1612" s="54">
        <v>1208.0</v>
      </c>
      <c r="J1612" s="55" t="s">
        <v>25</v>
      </c>
      <c r="K1612" t="str">
        <f>if(and(B1612&gt;='Desc Stats'!$C$56,B1612&lt;='Desc Stats'!$C$57),"Affordable",if(AND(B1612&gt;='Desc Stats'!$C$58,B1612&lt;='Desc Stats'!$C$59),"Luxury","None"))</f>
        <v>Affordable</v>
      </c>
    </row>
    <row r="1613">
      <c r="A1613" s="56" t="s">
        <v>23</v>
      </c>
      <c r="B1613" s="54">
        <v>900000.0</v>
      </c>
      <c r="C1613" s="7">
        <v>2.0</v>
      </c>
      <c r="D1613" s="7">
        <v>2.0</v>
      </c>
      <c r="E1613" s="7">
        <v>2.0</v>
      </c>
      <c r="F1613" s="7" t="s">
        <v>36</v>
      </c>
      <c r="G1613" s="7" t="s">
        <v>172</v>
      </c>
      <c r="H1613" s="54">
        <v>2.0</v>
      </c>
      <c r="I1613" s="54">
        <v>861.0</v>
      </c>
      <c r="J1613" s="55" t="s">
        <v>27</v>
      </c>
      <c r="K1613" t="str">
        <f>if(and(B1613&gt;='Desc Stats'!$C$56,B1613&lt;='Desc Stats'!$C$57),"Affordable",if(AND(B1613&gt;='Desc Stats'!$C$58,B1613&lt;='Desc Stats'!$C$59),"Luxury","None"))</f>
        <v>Affordable</v>
      </c>
    </row>
    <row r="1614">
      <c r="A1614" s="56" t="s">
        <v>153</v>
      </c>
      <c r="B1614" s="54">
        <v>900000.0</v>
      </c>
      <c r="C1614" s="7">
        <v>6.0</v>
      </c>
      <c r="D1614" s="7">
        <v>6.0</v>
      </c>
      <c r="E1614" s="7">
        <v>3.0</v>
      </c>
      <c r="F1614" s="7" t="s">
        <v>38</v>
      </c>
      <c r="G1614" s="7" t="s">
        <v>172</v>
      </c>
      <c r="H1614" s="54">
        <v>2.0</v>
      </c>
      <c r="I1614" s="54">
        <v>3600.0</v>
      </c>
      <c r="J1614" s="55" t="s">
        <v>25</v>
      </c>
      <c r="K1614" t="str">
        <f>if(and(B1614&gt;='Desc Stats'!$C$56,B1614&lt;='Desc Stats'!$C$57),"Affordable",if(AND(B1614&gt;='Desc Stats'!$C$58,B1614&lt;='Desc Stats'!$C$59),"Luxury","None"))</f>
        <v>Affordable</v>
      </c>
    </row>
    <row r="1615">
      <c r="A1615" s="56" t="s">
        <v>129</v>
      </c>
      <c r="B1615" s="54">
        <v>900000.0</v>
      </c>
      <c r="C1615" s="7">
        <v>4.0</v>
      </c>
      <c r="D1615" s="7">
        <v>4.0</v>
      </c>
      <c r="E1615" s="7">
        <v>2.0</v>
      </c>
      <c r="F1615" s="7" t="s">
        <v>24</v>
      </c>
      <c r="G1615" s="7" t="s">
        <v>172</v>
      </c>
      <c r="H1615" s="54">
        <v>2.0</v>
      </c>
      <c r="I1615" s="54">
        <v>1381.0</v>
      </c>
      <c r="J1615" t="s">
        <v>27</v>
      </c>
      <c r="K1615" t="str">
        <f>if(and(B1615&gt;='Desc Stats'!$C$56,B1615&lt;='Desc Stats'!$C$57),"Affordable",if(AND(B1615&gt;='Desc Stats'!$C$58,B1615&lt;='Desc Stats'!$C$59),"Luxury","None"))</f>
        <v>Affordable</v>
      </c>
    </row>
    <row r="1616">
      <c r="A1616" s="56" t="s">
        <v>158</v>
      </c>
      <c r="B1616" s="54">
        <v>900000.0</v>
      </c>
      <c r="C1616" s="7">
        <v>6.0</v>
      </c>
      <c r="D1616" s="7">
        <v>5.0</v>
      </c>
      <c r="E1616" s="7">
        <v>2.0</v>
      </c>
      <c r="F1616" s="7" t="s">
        <v>38</v>
      </c>
      <c r="G1616" s="7" t="s">
        <v>179</v>
      </c>
      <c r="H1616" s="54">
        <v>1.0</v>
      </c>
      <c r="I1616" s="54">
        <v>1600.0</v>
      </c>
      <c r="J1616" s="55" t="s">
        <v>25</v>
      </c>
      <c r="K1616" t="str">
        <f>if(and(B1616&gt;='Desc Stats'!$C$56,B1616&lt;='Desc Stats'!$C$57),"Affordable",if(AND(B1616&gt;='Desc Stats'!$C$58,B1616&lt;='Desc Stats'!$C$59),"Luxury","None"))</f>
        <v>Affordable</v>
      </c>
    </row>
    <row r="1617">
      <c r="A1617" s="56" t="s">
        <v>162</v>
      </c>
      <c r="B1617" s="54">
        <v>900000.0</v>
      </c>
      <c r="C1617" s="7">
        <v>3.0</v>
      </c>
      <c r="D1617" s="7">
        <v>2.0</v>
      </c>
      <c r="E1617" s="7">
        <v>5.0</v>
      </c>
      <c r="F1617" s="7" t="s">
        <v>24</v>
      </c>
      <c r="G1617" s="7" t="s">
        <v>172</v>
      </c>
      <c r="H1617" s="54">
        <v>2.0</v>
      </c>
      <c r="I1617" s="54">
        <v>1400.0</v>
      </c>
      <c r="J1617" s="55" t="s">
        <v>27</v>
      </c>
      <c r="K1617" t="str">
        <f>if(and(B1617&gt;='Desc Stats'!$C$56,B1617&lt;='Desc Stats'!$C$57),"Affordable",if(AND(B1617&gt;='Desc Stats'!$C$58,B1617&lt;='Desc Stats'!$C$59),"Luxury","None"))</f>
        <v>Affordable</v>
      </c>
    </row>
    <row r="1618">
      <c r="A1618" s="56" t="s">
        <v>162</v>
      </c>
      <c r="B1618" s="54">
        <v>900000.0</v>
      </c>
      <c r="C1618" s="7">
        <v>3.0</v>
      </c>
      <c r="D1618" s="7">
        <v>2.0</v>
      </c>
      <c r="E1618" s="7">
        <v>2.0</v>
      </c>
      <c r="F1618" s="7" t="s">
        <v>24</v>
      </c>
      <c r="G1618" s="7" t="s">
        <v>172</v>
      </c>
      <c r="H1618" s="54">
        <v>2.0</v>
      </c>
      <c r="I1618" s="54">
        <v>1475.0</v>
      </c>
      <c r="J1618" s="55" t="s">
        <v>27</v>
      </c>
      <c r="K1618" t="str">
        <f>if(and(B1618&gt;='Desc Stats'!$C$56,B1618&lt;='Desc Stats'!$C$57),"Affordable",if(AND(B1618&gt;='Desc Stats'!$C$58,B1618&lt;='Desc Stats'!$C$59),"Luxury","None"))</f>
        <v>Affordable</v>
      </c>
    </row>
    <row r="1619">
      <c r="A1619" s="56" t="s">
        <v>164</v>
      </c>
      <c r="B1619" s="54">
        <v>900000.0</v>
      </c>
      <c r="C1619" s="7">
        <v>4.0</v>
      </c>
      <c r="D1619" s="7">
        <v>3.0</v>
      </c>
      <c r="E1619" s="7">
        <v>2.0</v>
      </c>
      <c r="F1619" s="7" t="s">
        <v>24</v>
      </c>
      <c r="G1619" s="7" t="s">
        <v>172</v>
      </c>
      <c r="H1619" s="54">
        <v>2.0</v>
      </c>
      <c r="I1619" s="54">
        <v>1828.0</v>
      </c>
      <c r="J1619" s="55" t="s">
        <v>27</v>
      </c>
      <c r="K1619" t="str">
        <f>if(and(B1619&gt;='Desc Stats'!$C$56,B1619&lt;='Desc Stats'!$C$57),"Affordable",if(AND(B1619&gt;='Desc Stats'!$C$58,B1619&lt;='Desc Stats'!$C$59),"Luxury","None"))</f>
        <v>Affordable</v>
      </c>
    </row>
    <row r="1620">
      <c r="A1620" s="56" t="s">
        <v>164</v>
      </c>
      <c r="B1620" s="54">
        <v>900000.0</v>
      </c>
      <c r="C1620" s="7">
        <v>4.0</v>
      </c>
      <c r="D1620" s="7">
        <v>3.0</v>
      </c>
      <c r="E1620" s="7">
        <v>2.0</v>
      </c>
      <c r="F1620" s="7" t="s">
        <v>24</v>
      </c>
      <c r="G1620" s="7" t="s">
        <v>172</v>
      </c>
      <c r="H1620" s="54">
        <v>2.0</v>
      </c>
      <c r="I1620" s="54">
        <v>1529.0</v>
      </c>
      <c r="J1620" s="55" t="s">
        <v>27</v>
      </c>
      <c r="K1620" t="str">
        <f>if(and(B1620&gt;='Desc Stats'!$C$56,B1620&lt;='Desc Stats'!$C$57),"Affordable",if(AND(B1620&gt;='Desc Stats'!$C$58,B1620&lt;='Desc Stats'!$C$59),"Luxury","None"))</f>
        <v>Affordable</v>
      </c>
    </row>
    <row r="1621">
      <c r="A1621" s="56" t="s">
        <v>164</v>
      </c>
      <c r="B1621" s="54">
        <v>900000.0</v>
      </c>
      <c r="C1621" s="7">
        <v>5.0</v>
      </c>
      <c r="D1621" s="7">
        <v>3.0</v>
      </c>
      <c r="E1621" s="7">
        <v>1.0</v>
      </c>
      <c r="F1621" s="7" t="s">
        <v>181</v>
      </c>
      <c r="G1621" s="7" t="s">
        <v>179</v>
      </c>
      <c r="H1621" s="54">
        <v>1.0</v>
      </c>
      <c r="I1621" s="54">
        <v>1620.0</v>
      </c>
      <c r="J1621" s="55" t="s">
        <v>27</v>
      </c>
      <c r="K1621" t="str">
        <f>if(and(B1621&gt;='Desc Stats'!$C$56,B1621&lt;='Desc Stats'!$C$57),"Affordable",if(AND(B1621&gt;='Desc Stats'!$C$58,B1621&lt;='Desc Stats'!$C$59),"Luxury","None"))</f>
        <v>Affordable</v>
      </c>
    </row>
    <row r="1622">
      <c r="A1622" s="56" t="s">
        <v>125</v>
      </c>
      <c r="B1622" s="54">
        <v>905000.0</v>
      </c>
      <c r="C1622" s="7">
        <v>5.0</v>
      </c>
      <c r="D1622" s="7">
        <v>3.0</v>
      </c>
      <c r="E1622" s="7">
        <v>1.0</v>
      </c>
      <c r="F1622" s="7" t="s">
        <v>181</v>
      </c>
      <c r="G1622" s="7" t="s">
        <v>179</v>
      </c>
      <c r="H1622" s="54">
        <v>1.0</v>
      </c>
      <c r="I1622" s="54">
        <v>1540.0</v>
      </c>
      <c r="J1622" s="55" t="s">
        <v>27</v>
      </c>
      <c r="K1622" t="str">
        <f>if(and(B1622&gt;='Desc Stats'!$C$56,B1622&lt;='Desc Stats'!$C$57),"Affordable",if(AND(B1622&gt;='Desc Stats'!$C$58,B1622&lt;='Desc Stats'!$C$59),"Luxury","None"))</f>
        <v>Affordable</v>
      </c>
    </row>
    <row r="1623">
      <c r="A1623" s="56" t="s">
        <v>127</v>
      </c>
      <c r="B1623" s="54">
        <v>908000.0</v>
      </c>
      <c r="C1623" s="7">
        <v>4.0</v>
      </c>
      <c r="D1623" s="7">
        <v>2.0</v>
      </c>
      <c r="E1623" s="7">
        <v>1.0</v>
      </c>
      <c r="F1623" s="7" t="s">
        <v>24</v>
      </c>
      <c r="G1623" s="7" t="s">
        <v>172</v>
      </c>
      <c r="H1623" s="54">
        <v>2.0</v>
      </c>
      <c r="I1623" s="54">
        <v>1451.0</v>
      </c>
      <c r="J1623" t="s">
        <v>27</v>
      </c>
      <c r="K1623" t="str">
        <f>if(and(B1623&gt;='Desc Stats'!$C$56,B1623&lt;='Desc Stats'!$C$57),"Affordable",if(AND(B1623&gt;='Desc Stats'!$C$58,B1623&lt;='Desc Stats'!$C$59),"Luxury","None"))</f>
        <v>Affordable</v>
      </c>
    </row>
    <row r="1624">
      <c r="A1624" s="56" t="s">
        <v>23</v>
      </c>
      <c r="B1624" s="54">
        <v>908000.0</v>
      </c>
      <c r="C1624" s="7">
        <v>2.0</v>
      </c>
      <c r="D1624" s="7">
        <v>2.0</v>
      </c>
      <c r="E1624" s="7">
        <v>4.0</v>
      </c>
      <c r="F1624" s="7" t="s">
        <v>36</v>
      </c>
      <c r="G1624" s="7" t="s">
        <v>172</v>
      </c>
      <c r="H1624" s="54">
        <v>2.0</v>
      </c>
      <c r="I1624" s="54">
        <v>873.0</v>
      </c>
      <c r="J1624" s="55" t="s">
        <v>25</v>
      </c>
      <c r="K1624" t="str">
        <f>if(and(B1624&gt;='Desc Stats'!$C$56,B1624&lt;='Desc Stats'!$C$57),"Affordable",if(AND(B1624&gt;='Desc Stats'!$C$58,B1624&lt;='Desc Stats'!$C$59),"Luxury","None"))</f>
        <v>Affordable</v>
      </c>
    </row>
    <row r="1625">
      <c r="A1625" s="56" t="s">
        <v>126</v>
      </c>
      <c r="B1625" s="54">
        <v>910000.0</v>
      </c>
      <c r="C1625" s="7">
        <v>3.0</v>
      </c>
      <c r="D1625" s="7">
        <v>2.0</v>
      </c>
      <c r="E1625" s="7">
        <v>2.0</v>
      </c>
      <c r="F1625" s="7" t="s">
        <v>36</v>
      </c>
      <c r="G1625" s="7" t="s">
        <v>172</v>
      </c>
      <c r="H1625" s="54">
        <v>2.0</v>
      </c>
      <c r="I1625" s="54">
        <v>1119.0</v>
      </c>
      <c r="J1625" s="55" t="s">
        <v>25</v>
      </c>
      <c r="K1625" t="str">
        <f>if(and(B1625&gt;='Desc Stats'!$C$56,B1625&lt;='Desc Stats'!$C$57),"Affordable",if(AND(B1625&gt;='Desc Stats'!$C$58,B1625&lt;='Desc Stats'!$C$59),"Luxury","None"))</f>
        <v>Affordable</v>
      </c>
    </row>
    <row r="1626">
      <c r="A1626" s="56" t="s">
        <v>26</v>
      </c>
      <c r="B1626" s="54">
        <v>910000.0</v>
      </c>
      <c r="C1626" s="7">
        <v>3.0</v>
      </c>
      <c r="D1626" s="7">
        <v>2.0</v>
      </c>
      <c r="E1626" s="7">
        <v>2.0</v>
      </c>
      <c r="F1626" s="7" t="s">
        <v>36</v>
      </c>
      <c r="G1626" s="7" t="s">
        <v>172</v>
      </c>
      <c r="H1626" s="54">
        <v>2.0</v>
      </c>
      <c r="I1626" s="54">
        <v>1218.0</v>
      </c>
      <c r="J1626" s="55" t="s">
        <v>25</v>
      </c>
      <c r="K1626" t="str">
        <f>if(and(B1626&gt;='Desc Stats'!$C$56,B1626&lt;='Desc Stats'!$C$57),"Affordable",if(AND(B1626&gt;='Desc Stats'!$C$58,B1626&lt;='Desc Stats'!$C$59),"Luxury","None"))</f>
        <v>Affordable</v>
      </c>
    </row>
    <row r="1627">
      <c r="A1627" s="56" t="s">
        <v>26</v>
      </c>
      <c r="B1627" s="54">
        <v>910000.0</v>
      </c>
      <c r="C1627" s="7">
        <v>3.0</v>
      </c>
      <c r="D1627" s="7">
        <v>2.0</v>
      </c>
      <c r="E1627" s="7">
        <v>2.0</v>
      </c>
      <c r="F1627" s="7" t="s">
        <v>36</v>
      </c>
      <c r="G1627" s="7" t="s">
        <v>172</v>
      </c>
      <c r="H1627" s="54">
        <v>2.0</v>
      </c>
      <c r="I1627" s="54">
        <v>1218.0</v>
      </c>
      <c r="J1627" t="s">
        <v>27</v>
      </c>
      <c r="K1627" t="str">
        <f>if(and(B1627&gt;='Desc Stats'!$C$56,B1627&lt;='Desc Stats'!$C$57),"Affordable",if(AND(B1627&gt;='Desc Stats'!$C$58,B1627&lt;='Desc Stats'!$C$59),"Luxury","None"))</f>
        <v>Affordable</v>
      </c>
    </row>
    <row r="1628">
      <c r="A1628" s="56" t="s">
        <v>136</v>
      </c>
      <c r="B1628" s="54">
        <v>910000.0</v>
      </c>
      <c r="C1628" s="7">
        <v>4.0</v>
      </c>
      <c r="D1628" s="7">
        <v>4.0</v>
      </c>
      <c r="E1628" s="7">
        <v>2.0</v>
      </c>
      <c r="F1628" s="7" t="s">
        <v>24</v>
      </c>
      <c r="G1628" s="7" t="s">
        <v>172</v>
      </c>
      <c r="H1628" s="54">
        <v>2.0</v>
      </c>
      <c r="I1628" s="54">
        <v>1626.0</v>
      </c>
      <c r="J1628" s="55" t="s">
        <v>25</v>
      </c>
      <c r="K1628" t="str">
        <f>if(and(B1628&gt;='Desc Stats'!$C$56,B1628&lt;='Desc Stats'!$C$57),"Affordable",if(AND(B1628&gt;='Desc Stats'!$C$58,B1628&lt;='Desc Stats'!$C$59),"Luxury","None"))</f>
        <v>Affordable</v>
      </c>
    </row>
    <row r="1629">
      <c r="A1629" s="57" t="s">
        <v>37</v>
      </c>
      <c r="B1629" s="54">
        <v>910000.0</v>
      </c>
      <c r="C1629" s="7">
        <v>1.0</v>
      </c>
      <c r="D1629" s="7">
        <v>1.0</v>
      </c>
      <c r="E1629" s="7">
        <v>2.0</v>
      </c>
      <c r="F1629" s="7" t="s">
        <v>36</v>
      </c>
      <c r="G1629" s="7" t="s">
        <v>172</v>
      </c>
      <c r="H1629" s="54">
        <v>2.0</v>
      </c>
      <c r="I1629" s="54">
        <v>880.0</v>
      </c>
      <c r="J1629" s="55" t="s">
        <v>27</v>
      </c>
      <c r="K1629" t="str">
        <f>if(and(B1629&gt;='Desc Stats'!$C$56,B1629&lt;='Desc Stats'!$C$57),"Affordable",if(AND(B1629&gt;='Desc Stats'!$C$58,B1629&lt;='Desc Stats'!$C$59),"Luxury","None"))</f>
        <v>Affordable</v>
      </c>
    </row>
    <row r="1630">
      <c r="A1630" s="56" t="s">
        <v>131</v>
      </c>
      <c r="B1630" s="54">
        <v>910000.0</v>
      </c>
      <c r="C1630" s="7">
        <v>4.0</v>
      </c>
      <c r="D1630" s="7">
        <v>3.0</v>
      </c>
      <c r="E1630" s="7">
        <v>2.0</v>
      </c>
      <c r="F1630" s="7" t="s">
        <v>181</v>
      </c>
      <c r="G1630" s="7" t="s">
        <v>179</v>
      </c>
      <c r="H1630" s="54">
        <v>1.0</v>
      </c>
      <c r="I1630" s="54">
        <v>1650.0</v>
      </c>
      <c r="J1630" s="55" t="s">
        <v>27</v>
      </c>
      <c r="K1630" t="str">
        <f>if(and(B1630&gt;='Desc Stats'!$C$56,B1630&lt;='Desc Stats'!$C$57),"Affordable",if(AND(B1630&gt;='Desc Stats'!$C$58,B1630&lt;='Desc Stats'!$C$59),"Luxury","None"))</f>
        <v>Affordable</v>
      </c>
    </row>
    <row r="1631">
      <c r="A1631" s="56" t="s">
        <v>129</v>
      </c>
      <c r="B1631" s="54">
        <v>910000.0</v>
      </c>
      <c r="C1631" s="7">
        <v>3.0</v>
      </c>
      <c r="D1631" s="7">
        <v>3.0</v>
      </c>
      <c r="E1631" s="7">
        <v>2.0</v>
      </c>
      <c r="F1631" s="7" t="s">
        <v>24</v>
      </c>
      <c r="G1631" s="7" t="s">
        <v>172</v>
      </c>
      <c r="H1631" s="54">
        <v>2.0</v>
      </c>
      <c r="I1631" s="54">
        <v>1186.0</v>
      </c>
      <c r="J1631" s="55" t="s">
        <v>27</v>
      </c>
      <c r="K1631" t="str">
        <f>if(and(B1631&gt;='Desc Stats'!$C$56,B1631&lt;='Desc Stats'!$C$57),"Affordable",if(AND(B1631&gt;='Desc Stats'!$C$58,B1631&lt;='Desc Stats'!$C$59),"Luxury","None"))</f>
        <v>Affordable</v>
      </c>
    </row>
    <row r="1632">
      <c r="A1632" s="56" t="s">
        <v>164</v>
      </c>
      <c r="B1632" s="54">
        <v>914160.0</v>
      </c>
      <c r="C1632" s="7">
        <v>2.0</v>
      </c>
      <c r="D1632" s="7">
        <v>2.0</v>
      </c>
      <c r="E1632" s="7">
        <v>2.0</v>
      </c>
      <c r="F1632" s="7" t="s">
        <v>24</v>
      </c>
      <c r="G1632" s="7" t="s">
        <v>172</v>
      </c>
      <c r="H1632" s="54">
        <v>2.0</v>
      </c>
      <c r="I1632" s="54">
        <v>1033.0</v>
      </c>
      <c r="J1632" s="55" t="s">
        <v>27</v>
      </c>
      <c r="K1632" t="str">
        <f>if(and(B1632&gt;='Desc Stats'!$C$56,B1632&lt;='Desc Stats'!$C$57),"Affordable",if(AND(B1632&gt;='Desc Stats'!$C$58,B1632&lt;='Desc Stats'!$C$59),"Luxury","None"))</f>
        <v>Affordable</v>
      </c>
    </row>
    <row r="1633">
      <c r="A1633" s="56" t="s">
        <v>154</v>
      </c>
      <c r="B1633" s="54">
        <v>915000.0</v>
      </c>
      <c r="C1633" s="7">
        <v>4.0</v>
      </c>
      <c r="D1633" s="7">
        <v>3.0</v>
      </c>
      <c r="E1633" s="7">
        <v>3.0</v>
      </c>
      <c r="F1633" s="7" t="s">
        <v>181</v>
      </c>
      <c r="G1633" s="7" t="s">
        <v>179</v>
      </c>
      <c r="H1633" s="54">
        <v>1.0</v>
      </c>
      <c r="I1633" s="54">
        <v>1760.0</v>
      </c>
      <c r="J1633" s="55" t="s">
        <v>27</v>
      </c>
      <c r="K1633" t="str">
        <f>if(and(B1633&gt;='Desc Stats'!$C$56,B1633&lt;='Desc Stats'!$C$57),"Affordable",if(AND(B1633&gt;='Desc Stats'!$C$58,B1633&lt;='Desc Stats'!$C$59),"Luxury","None"))</f>
        <v>Affordable</v>
      </c>
    </row>
    <row r="1634">
      <c r="A1634" s="56" t="s">
        <v>136</v>
      </c>
      <c r="B1634" s="54">
        <v>916000.0</v>
      </c>
      <c r="C1634" s="7">
        <v>1.0</v>
      </c>
      <c r="D1634" s="7">
        <v>1.0</v>
      </c>
      <c r="E1634" s="7">
        <v>3.0</v>
      </c>
      <c r="F1634" s="7" t="s">
        <v>24</v>
      </c>
      <c r="G1634" s="7" t="s">
        <v>172</v>
      </c>
      <c r="H1634" s="54">
        <v>2.0</v>
      </c>
      <c r="I1634" s="54">
        <v>1119.0</v>
      </c>
      <c r="J1634" s="55" t="s">
        <v>25</v>
      </c>
      <c r="K1634" t="str">
        <f>if(and(B1634&gt;='Desc Stats'!$C$56,B1634&lt;='Desc Stats'!$C$57),"Affordable",if(AND(B1634&gt;='Desc Stats'!$C$58,B1634&lt;='Desc Stats'!$C$59),"Luxury","None"))</f>
        <v>Affordable</v>
      </c>
    </row>
    <row r="1635">
      <c r="A1635" s="56" t="s">
        <v>125</v>
      </c>
      <c r="B1635" s="54">
        <v>918000.0</v>
      </c>
      <c r="C1635" s="7">
        <v>8.0</v>
      </c>
      <c r="D1635" s="7">
        <v>3.0</v>
      </c>
      <c r="E1635" s="7">
        <v>3.0</v>
      </c>
      <c r="F1635" s="7" t="s">
        <v>181</v>
      </c>
      <c r="G1635" s="7" t="s">
        <v>179</v>
      </c>
      <c r="H1635" s="54">
        <v>1.0</v>
      </c>
      <c r="I1635" s="54">
        <v>1650.0</v>
      </c>
      <c r="J1635" s="55" t="s">
        <v>175</v>
      </c>
      <c r="K1635" t="str">
        <f>if(and(B1635&gt;='Desc Stats'!$C$56,B1635&lt;='Desc Stats'!$C$57),"Affordable",if(AND(B1635&gt;='Desc Stats'!$C$58,B1635&lt;='Desc Stats'!$C$59),"Luxury","None"))</f>
        <v>Affordable</v>
      </c>
    </row>
    <row r="1636">
      <c r="A1636" s="56" t="s">
        <v>131</v>
      </c>
      <c r="B1636" s="54">
        <v>918000.0</v>
      </c>
      <c r="C1636" s="7">
        <v>4.0</v>
      </c>
      <c r="D1636" s="7">
        <v>3.0</v>
      </c>
      <c r="E1636" s="7">
        <v>3.0</v>
      </c>
      <c r="F1636" s="7" t="s">
        <v>181</v>
      </c>
      <c r="G1636" s="7" t="s">
        <v>179</v>
      </c>
      <c r="H1636" s="54">
        <v>1.0</v>
      </c>
      <c r="I1636" s="54">
        <v>1400.0</v>
      </c>
      <c r="J1636" s="55" t="s">
        <v>27</v>
      </c>
      <c r="K1636" t="str">
        <f>if(and(B1636&gt;='Desc Stats'!$C$56,B1636&lt;='Desc Stats'!$C$57),"Affordable",if(AND(B1636&gt;='Desc Stats'!$C$58,B1636&lt;='Desc Stats'!$C$59),"Luxury","None"))</f>
        <v>Affordable</v>
      </c>
    </row>
    <row r="1637">
      <c r="A1637" s="56" t="s">
        <v>28</v>
      </c>
      <c r="B1637" s="54">
        <v>918000.0</v>
      </c>
      <c r="C1637" s="7">
        <v>1.0</v>
      </c>
      <c r="D1637" s="7">
        <v>1.0</v>
      </c>
      <c r="E1637" s="7">
        <v>2.0</v>
      </c>
      <c r="F1637" s="7" t="s">
        <v>36</v>
      </c>
      <c r="G1637" s="7" t="s">
        <v>172</v>
      </c>
      <c r="H1637" s="54">
        <v>2.0</v>
      </c>
      <c r="I1637" s="54">
        <v>764.0</v>
      </c>
      <c r="J1637" s="55" t="s">
        <v>25</v>
      </c>
      <c r="K1637" t="str">
        <f>if(and(B1637&gt;='Desc Stats'!$C$56,B1637&lt;='Desc Stats'!$C$57),"Affordable",if(AND(B1637&gt;='Desc Stats'!$C$58,B1637&lt;='Desc Stats'!$C$59),"Luxury","None"))</f>
        <v>Affordable</v>
      </c>
    </row>
    <row r="1638">
      <c r="A1638" s="56" t="s">
        <v>126</v>
      </c>
      <c r="B1638" s="54">
        <v>920000.0</v>
      </c>
      <c r="C1638" s="7">
        <v>3.0</v>
      </c>
      <c r="D1638" s="7">
        <v>2.0</v>
      </c>
      <c r="E1638" s="7">
        <v>2.0</v>
      </c>
      <c r="F1638" s="7" t="s">
        <v>36</v>
      </c>
      <c r="G1638" s="7" t="s">
        <v>172</v>
      </c>
      <c r="H1638" s="54">
        <v>2.0</v>
      </c>
      <c r="I1638" s="54">
        <v>1087.0</v>
      </c>
      <c r="J1638" s="55" t="s">
        <v>27</v>
      </c>
      <c r="K1638" t="str">
        <f>if(and(B1638&gt;='Desc Stats'!$C$56,B1638&lt;='Desc Stats'!$C$57),"Affordable",if(AND(B1638&gt;='Desc Stats'!$C$58,B1638&lt;='Desc Stats'!$C$59),"Luxury","None"))</f>
        <v>Affordable</v>
      </c>
    </row>
    <row r="1639">
      <c r="A1639" s="56" t="s">
        <v>26</v>
      </c>
      <c r="B1639" s="54">
        <v>920000.0</v>
      </c>
      <c r="C1639" s="7">
        <v>5.0</v>
      </c>
      <c r="D1639" s="7">
        <v>3.0</v>
      </c>
      <c r="E1639" s="7">
        <v>3.0</v>
      </c>
      <c r="F1639" s="7" t="s">
        <v>24</v>
      </c>
      <c r="G1639" s="7" t="s">
        <v>172</v>
      </c>
      <c r="H1639" s="54">
        <v>2.0</v>
      </c>
      <c r="I1639" s="54">
        <v>1513.0</v>
      </c>
      <c r="J1639" s="55" t="s">
        <v>27</v>
      </c>
      <c r="K1639" t="str">
        <f>if(and(B1639&gt;='Desc Stats'!$C$56,B1639&lt;='Desc Stats'!$C$57),"Affordable",if(AND(B1639&gt;='Desc Stats'!$C$58,B1639&lt;='Desc Stats'!$C$59),"Luxury","None"))</f>
        <v>Affordable</v>
      </c>
    </row>
    <row r="1640">
      <c r="A1640" s="56" t="s">
        <v>26</v>
      </c>
      <c r="B1640" s="54">
        <v>920000.0</v>
      </c>
      <c r="C1640" s="7">
        <v>4.0</v>
      </c>
      <c r="D1640" s="7">
        <v>3.0</v>
      </c>
      <c r="E1640" s="7">
        <v>3.0</v>
      </c>
      <c r="F1640" s="7" t="s">
        <v>24</v>
      </c>
      <c r="G1640" s="7" t="s">
        <v>172</v>
      </c>
      <c r="H1640" s="54">
        <v>2.0</v>
      </c>
      <c r="I1640" s="54">
        <v>1415.0</v>
      </c>
      <c r="J1640" s="55" t="s">
        <v>25</v>
      </c>
      <c r="K1640" t="str">
        <f>if(and(B1640&gt;='Desc Stats'!$C$56,B1640&lt;='Desc Stats'!$C$57),"Affordable",if(AND(B1640&gt;='Desc Stats'!$C$58,B1640&lt;='Desc Stats'!$C$59),"Luxury","None"))</f>
        <v>Affordable</v>
      </c>
    </row>
    <row r="1641">
      <c r="A1641" s="56" t="s">
        <v>26</v>
      </c>
      <c r="B1641" s="54">
        <v>920000.0</v>
      </c>
      <c r="C1641" s="7">
        <v>4.0</v>
      </c>
      <c r="D1641" s="7">
        <v>3.0</v>
      </c>
      <c r="E1641" s="7">
        <v>2.0</v>
      </c>
      <c r="F1641" s="7" t="s">
        <v>24</v>
      </c>
      <c r="G1641" s="7" t="s">
        <v>172</v>
      </c>
      <c r="H1641" s="54">
        <v>2.0</v>
      </c>
      <c r="I1641" s="54">
        <v>1513.0</v>
      </c>
      <c r="J1641" s="55" t="s">
        <v>27</v>
      </c>
      <c r="K1641" t="str">
        <f>if(and(B1641&gt;='Desc Stats'!$C$56,B1641&lt;='Desc Stats'!$C$57),"Affordable",if(AND(B1641&gt;='Desc Stats'!$C$58,B1641&lt;='Desc Stats'!$C$59),"Luxury","None"))</f>
        <v>Affordable</v>
      </c>
    </row>
    <row r="1642">
      <c r="A1642" s="56" t="s">
        <v>26</v>
      </c>
      <c r="B1642" s="54">
        <v>920000.0</v>
      </c>
      <c r="C1642" s="7">
        <v>4.0</v>
      </c>
      <c r="D1642" s="7">
        <v>3.0</v>
      </c>
      <c r="E1642" s="7">
        <v>2.0</v>
      </c>
      <c r="F1642" s="7" t="s">
        <v>24</v>
      </c>
      <c r="G1642" s="7" t="s">
        <v>172</v>
      </c>
      <c r="H1642" s="54">
        <v>2.0</v>
      </c>
      <c r="I1642" s="54">
        <v>1335.0</v>
      </c>
      <c r="J1642" s="55" t="s">
        <v>27</v>
      </c>
      <c r="K1642" t="str">
        <f>if(and(B1642&gt;='Desc Stats'!$C$56,B1642&lt;='Desc Stats'!$C$57),"Affordable",if(AND(B1642&gt;='Desc Stats'!$C$58,B1642&lt;='Desc Stats'!$C$59),"Luxury","None"))</f>
        <v>Affordable</v>
      </c>
    </row>
    <row r="1643">
      <c r="A1643" s="56" t="s">
        <v>26</v>
      </c>
      <c r="B1643" s="54">
        <v>920000.0</v>
      </c>
      <c r="C1643" s="7">
        <v>3.0</v>
      </c>
      <c r="D1643" s="7">
        <v>2.0</v>
      </c>
      <c r="E1643" s="7">
        <v>2.0</v>
      </c>
      <c r="F1643" s="7" t="s">
        <v>36</v>
      </c>
      <c r="G1643" s="7" t="s">
        <v>172</v>
      </c>
      <c r="H1643" s="54">
        <v>2.0</v>
      </c>
      <c r="I1643" s="54">
        <v>1170.0</v>
      </c>
      <c r="J1643" s="55" t="s">
        <v>175</v>
      </c>
      <c r="K1643" t="str">
        <f>if(and(B1643&gt;='Desc Stats'!$C$56,B1643&lt;='Desc Stats'!$C$57),"Affordable",if(AND(B1643&gt;='Desc Stats'!$C$58,B1643&lt;='Desc Stats'!$C$59),"Luxury","None"))</f>
        <v>Affordable</v>
      </c>
    </row>
    <row r="1644">
      <c r="A1644" s="56" t="s">
        <v>133</v>
      </c>
      <c r="B1644" s="54">
        <v>920000.0</v>
      </c>
      <c r="C1644" s="7">
        <v>4.0</v>
      </c>
      <c r="D1644" s="7">
        <v>4.0</v>
      </c>
      <c r="E1644" s="7">
        <v>2.0</v>
      </c>
      <c r="F1644" s="7" t="s">
        <v>24</v>
      </c>
      <c r="G1644" s="7" t="s">
        <v>172</v>
      </c>
      <c r="H1644" s="54">
        <v>2.0</v>
      </c>
      <c r="I1644" s="54">
        <v>1710.0</v>
      </c>
      <c r="J1644" s="55" t="s">
        <v>25</v>
      </c>
      <c r="K1644" t="str">
        <f>if(and(B1644&gt;='Desc Stats'!$C$56,B1644&lt;='Desc Stats'!$C$57),"Affordable",if(AND(B1644&gt;='Desc Stats'!$C$58,B1644&lt;='Desc Stats'!$C$59),"Luxury","None"))</f>
        <v>Affordable</v>
      </c>
    </row>
    <row r="1645">
      <c r="A1645" s="56" t="s">
        <v>133</v>
      </c>
      <c r="B1645" s="54">
        <v>920000.0</v>
      </c>
      <c r="C1645" s="7">
        <v>5.0</v>
      </c>
      <c r="D1645" s="7">
        <v>4.0</v>
      </c>
      <c r="E1645" s="7">
        <v>1.0</v>
      </c>
      <c r="F1645" s="7" t="s">
        <v>24</v>
      </c>
      <c r="G1645" s="7" t="s">
        <v>172</v>
      </c>
      <c r="H1645" s="54">
        <v>2.0</v>
      </c>
      <c r="I1645" s="54">
        <v>1710.0</v>
      </c>
      <c r="J1645" s="55" t="s">
        <v>27</v>
      </c>
      <c r="K1645" t="str">
        <f>if(and(B1645&gt;='Desc Stats'!$C$56,B1645&lt;='Desc Stats'!$C$57),"Affordable",if(AND(B1645&gt;='Desc Stats'!$C$58,B1645&lt;='Desc Stats'!$C$59),"Luxury","None"))</f>
        <v>Affordable</v>
      </c>
    </row>
    <row r="1646">
      <c r="A1646" s="56" t="s">
        <v>131</v>
      </c>
      <c r="B1646" s="54">
        <v>920000.0</v>
      </c>
      <c r="C1646" s="7">
        <v>5.0</v>
      </c>
      <c r="D1646" s="7">
        <v>3.0</v>
      </c>
      <c r="E1646" s="7">
        <v>2.0</v>
      </c>
      <c r="F1646" s="7" t="s">
        <v>181</v>
      </c>
      <c r="G1646" s="7" t="s">
        <v>179</v>
      </c>
      <c r="H1646" s="54">
        <v>1.0</v>
      </c>
      <c r="I1646" s="54">
        <v>1600.0</v>
      </c>
      <c r="J1646" s="55" t="s">
        <v>27</v>
      </c>
      <c r="K1646" t="str">
        <f>if(and(B1646&gt;='Desc Stats'!$C$56,B1646&lt;='Desc Stats'!$C$57),"Affordable",if(AND(B1646&gt;='Desc Stats'!$C$58,B1646&lt;='Desc Stats'!$C$59),"Luxury","None"))</f>
        <v>Affordable</v>
      </c>
    </row>
    <row r="1647">
      <c r="A1647" s="56" t="s">
        <v>131</v>
      </c>
      <c r="B1647" s="54">
        <v>920000.0</v>
      </c>
      <c r="C1647" s="7">
        <v>4.0</v>
      </c>
      <c r="D1647" s="7">
        <v>3.0</v>
      </c>
      <c r="E1647" s="7">
        <v>2.0</v>
      </c>
      <c r="F1647" s="7" t="s">
        <v>181</v>
      </c>
      <c r="G1647" s="7" t="s">
        <v>179</v>
      </c>
      <c r="H1647" s="54">
        <v>1.0</v>
      </c>
      <c r="I1647" s="54">
        <v>1540.0</v>
      </c>
      <c r="J1647" s="55" t="s">
        <v>27</v>
      </c>
      <c r="K1647" t="str">
        <f>if(and(B1647&gt;='Desc Stats'!$C$56,B1647&lt;='Desc Stats'!$C$57),"Affordable",if(AND(B1647&gt;='Desc Stats'!$C$58,B1647&lt;='Desc Stats'!$C$59),"Luxury","None"))</f>
        <v>Affordable</v>
      </c>
    </row>
    <row r="1648">
      <c r="A1648" s="56" t="s">
        <v>131</v>
      </c>
      <c r="B1648" s="54">
        <v>920000.0</v>
      </c>
      <c r="C1648" s="7">
        <v>4.0</v>
      </c>
      <c r="D1648" s="7">
        <v>3.0</v>
      </c>
      <c r="E1648" s="7">
        <v>2.0</v>
      </c>
      <c r="F1648" s="7" t="s">
        <v>181</v>
      </c>
      <c r="G1648" s="7" t="s">
        <v>179</v>
      </c>
      <c r="H1648" s="54">
        <v>1.0</v>
      </c>
      <c r="I1648" s="54">
        <v>1400.0</v>
      </c>
      <c r="J1648" s="55" t="s">
        <v>27</v>
      </c>
      <c r="K1648" t="str">
        <f>if(and(B1648&gt;='Desc Stats'!$C$56,B1648&lt;='Desc Stats'!$C$57),"Affordable",if(AND(B1648&gt;='Desc Stats'!$C$58,B1648&lt;='Desc Stats'!$C$59),"Luxury","None"))</f>
        <v>Affordable</v>
      </c>
    </row>
    <row r="1649">
      <c r="A1649" s="56" t="s">
        <v>131</v>
      </c>
      <c r="B1649" s="54">
        <v>920000.0</v>
      </c>
      <c r="C1649" s="7">
        <v>4.0</v>
      </c>
      <c r="D1649" s="7">
        <v>3.0</v>
      </c>
      <c r="E1649" s="7">
        <v>1.0</v>
      </c>
      <c r="F1649" s="7" t="s">
        <v>181</v>
      </c>
      <c r="G1649" s="7" t="s">
        <v>179</v>
      </c>
      <c r="H1649" s="54">
        <v>1.0</v>
      </c>
      <c r="I1649" s="54">
        <v>1540.0</v>
      </c>
      <c r="J1649" s="55" t="s">
        <v>27</v>
      </c>
      <c r="K1649" t="str">
        <f>if(and(B1649&gt;='Desc Stats'!$C$56,B1649&lt;='Desc Stats'!$C$57),"Affordable",if(AND(B1649&gt;='Desc Stats'!$C$58,B1649&lt;='Desc Stats'!$C$59),"Luxury","None"))</f>
        <v>Affordable</v>
      </c>
    </row>
    <row r="1650">
      <c r="A1650" s="56" t="s">
        <v>28</v>
      </c>
      <c r="B1650" s="54">
        <v>920000.0</v>
      </c>
      <c r="C1650" s="7">
        <v>1.0</v>
      </c>
      <c r="D1650" s="7">
        <v>1.0</v>
      </c>
      <c r="E1650" s="7">
        <v>4.0</v>
      </c>
      <c r="F1650" s="7" t="s">
        <v>36</v>
      </c>
      <c r="G1650" s="7" t="s">
        <v>172</v>
      </c>
      <c r="H1650" s="54">
        <v>2.0</v>
      </c>
      <c r="I1650" s="54">
        <v>764.0</v>
      </c>
      <c r="J1650" s="55" t="s">
        <v>25</v>
      </c>
      <c r="K1650" t="str">
        <f>if(and(B1650&gt;='Desc Stats'!$C$56,B1650&lt;='Desc Stats'!$C$57),"Affordable",if(AND(B1650&gt;='Desc Stats'!$C$58,B1650&lt;='Desc Stats'!$C$59),"Luxury","None"))</f>
        <v>Affordable</v>
      </c>
    </row>
    <row r="1651">
      <c r="A1651" s="56" t="s">
        <v>23</v>
      </c>
      <c r="B1651" s="54">
        <v>920000.0</v>
      </c>
      <c r="C1651" s="7">
        <v>4.0</v>
      </c>
      <c r="D1651" s="7">
        <v>2.0</v>
      </c>
      <c r="E1651" s="7">
        <v>2.0</v>
      </c>
      <c r="F1651" s="7" t="s">
        <v>24</v>
      </c>
      <c r="G1651" s="7" t="s">
        <v>172</v>
      </c>
      <c r="H1651" s="54">
        <v>2.0</v>
      </c>
      <c r="I1651" s="54">
        <v>1448.0</v>
      </c>
      <c r="J1651" s="55" t="s">
        <v>27</v>
      </c>
      <c r="K1651" t="str">
        <f>if(and(B1651&gt;='Desc Stats'!$C$56,B1651&lt;='Desc Stats'!$C$57),"Affordable",if(AND(B1651&gt;='Desc Stats'!$C$58,B1651&lt;='Desc Stats'!$C$59),"Luxury","None"))</f>
        <v>Affordable</v>
      </c>
    </row>
    <row r="1652">
      <c r="A1652" s="56" t="s">
        <v>23</v>
      </c>
      <c r="B1652" s="54">
        <v>920000.0</v>
      </c>
      <c r="C1652" s="7">
        <v>3.0</v>
      </c>
      <c r="D1652" s="7">
        <v>2.0</v>
      </c>
      <c r="E1652" s="7">
        <v>2.0</v>
      </c>
      <c r="F1652" s="7" t="s">
        <v>24</v>
      </c>
      <c r="G1652" s="7" t="s">
        <v>172</v>
      </c>
      <c r="H1652" s="54">
        <v>2.0</v>
      </c>
      <c r="I1652" s="54">
        <v>1432.0</v>
      </c>
      <c r="J1652" s="55" t="s">
        <v>25</v>
      </c>
      <c r="K1652" t="str">
        <f>if(and(B1652&gt;='Desc Stats'!$C$56,B1652&lt;='Desc Stats'!$C$57),"Affordable",if(AND(B1652&gt;='Desc Stats'!$C$58,B1652&lt;='Desc Stats'!$C$59),"Luxury","None"))</f>
        <v>Affordable</v>
      </c>
    </row>
    <row r="1653">
      <c r="A1653" s="56" t="s">
        <v>156</v>
      </c>
      <c r="B1653" s="54">
        <v>920000.0</v>
      </c>
      <c r="C1653" s="7">
        <v>3.0</v>
      </c>
      <c r="D1653" s="7">
        <v>3.0</v>
      </c>
      <c r="E1653" s="7">
        <v>2.0</v>
      </c>
      <c r="F1653" s="7" t="s">
        <v>24</v>
      </c>
      <c r="G1653" s="7" t="s">
        <v>172</v>
      </c>
      <c r="H1653" s="54">
        <v>2.0</v>
      </c>
      <c r="I1653" s="54">
        <v>1554.0</v>
      </c>
      <c r="J1653" s="55" t="s">
        <v>175</v>
      </c>
      <c r="K1653" t="str">
        <f>if(and(B1653&gt;='Desc Stats'!$C$56,B1653&lt;='Desc Stats'!$C$57),"Affordable",if(AND(B1653&gt;='Desc Stats'!$C$58,B1653&lt;='Desc Stats'!$C$59),"Luxury","None"))</f>
        <v>Affordable</v>
      </c>
    </row>
    <row r="1654">
      <c r="A1654" s="56" t="s">
        <v>125</v>
      </c>
      <c r="B1654" s="54">
        <v>925000.0</v>
      </c>
      <c r="C1654" s="7">
        <v>4.0</v>
      </c>
      <c r="D1654" s="7">
        <v>4.0</v>
      </c>
      <c r="E1654" s="7">
        <v>1.0</v>
      </c>
      <c r="F1654" s="7" t="s">
        <v>24</v>
      </c>
      <c r="G1654" s="7" t="s">
        <v>172</v>
      </c>
      <c r="H1654" s="54">
        <v>2.0</v>
      </c>
      <c r="I1654" s="54">
        <v>1808.0</v>
      </c>
      <c r="J1654" s="55" t="s">
        <v>25</v>
      </c>
      <c r="K1654" t="str">
        <f>if(and(B1654&gt;='Desc Stats'!$C$56,B1654&lt;='Desc Stats'!$C$57),"Affordable",if(AND(B1654&gt;='Desc Stats'!$C$58,B1654&lt;='Desc Stats'!$C$59),"Luxury","None"))</f>
        <v>Affordable</v>
      </c>
    </row>
    <row r="1655">
      <c r="A1655" s="56" t="s">
        <v>162</v>
      </c>
      <c r="B1655" s="54">
        <v>925000.0</v>
      </c>
      <c r="C1655" s="7">
        <v>3.0</v>
      </c>
      <c r="D1655" s="7">
        <v>2.0</v>
      </c>
      <c r="E1655" s="7">
        <v>3.0</v>
      </c>
      <c r="F1655" s="7" t="s">
        <v>36</v>
      </c>
      <c r="G1655" s="7" t="s">
        <v>172</v>
      </c>
      <c r="H1655" s="54">
        <v>2.0</v>
      </c>
      <c r="I1655" s="54">
        <v>1022.0</v>
      </c>
      <c r="J1655" s="55" t="s">
        <v>27</v>
      </c>
      <c r="K1655" t="str">
        <f>if(and(B1655&gt;='Desc Stats'!$C$56,B1655&lt;='Desc Stats'!$C$57),"Affordable",if(AND(B1655&gt;='Desc Stats'!$C$58,B1655&lt;='Desc Stats'!$C$59),"Luxury","None"))</f>
        <v>Affordable</v>
      </c>
    </row>
    <row r="1656">
      <c r="A1656" s="56" t="s">
        <v>26</v>
      </c>
      <c r="B1656" s="54">
        <v>928000.0</v>
      </c>
      <c r="C1656" s="7">
        <v>4.0</v>
      </c>
      <c r="D1656" s="7">
        <v>3.0</v>
      </c>
      <c r="E1656" s="7">
        <v>2.0</v>
      </c>
      <c r="F1656" s="7" t="s">
        <v>24</v>
      </c>
      <c r="G1656" s="7" t="s">
        <v>172</v>
      </c>
      <c r="H1656" s="54">
        <v>2.0</v>
      </c>
      <c r="I1656" s="54">
        <v>1513.0</v>
      </c>
      <c r="J1656" s="55" t="s">
        <v>27</v>
      </c>
      <c r="K1656" t="str">
        <f>if(and(B1656&gt;='Desc Stats'!$C$56,B1656&lt;='Desc Stats'!$C$57),"Affordable",if(AND(B1656&gt;='Desc Stats'!$C$58,B1656&lt;='Desc Stats'!$C$59),"Luxury","None"))</f>
        <v>Affordable</v>
      </c>
    </row>
    <row r="1657">
      <c r="A1657" s="56" t="s">
        <v>26</v>
      </c>
      <c r="B1657" s="54">
        <v>928000.0</v>
      </c>
      <c r="C1657" s="7">
        <v>5.0</v>
      </c>
      <c r="D1657" s="7">
        <v>3.0</v>
      </c>
      <c r="E1657" s="7">
        <v>1.0</v>
      </c>
      <c r="F1657" s="7" t="s">
        <v>24</v>
      </c>
      <c r="G1657" s="7" t="s">
        <v>172</v>
      </c>
      <c r="H1657" s="54">
        <v>2.0</v>
      </c>
      <c r="I1657" s="54">
        <v>1513.0</v>
      </c>
      <c r="J1657" s="55" t="s">
        <v>27</v>
      </c>
      <c r="K1657" t="str">
        <f>if(and(B1657&gt;='Desc Stats'!$C$56,B1657&lt;='Desc Stats'!$C$57),"Affordable",if(AND(B1657&gt;='Desc Stats'!$C$58,B1657&lt;='Desc Stats'!$C$59),"Luxury","None"))</f>
        <v>Affordable</v>
      </c>
    </row>
    <row r="1658">
      <c r="A1658" s="56" t="s">
        <v>133</v>
      </c>
      <c r="B1658" s="54">
        <v>928000.0</v>
      </c>
      <c r="C1658" s="7">
        <v>4.0</v>
      </c>
      <c r="D1658" s="7">
        <v>2.0</v>
      </c>
      <c r="E1658" s="7">
        <v>4.0</v>
      </c>
      <c r="F1658" s="7" t="s">
        <v>24</v>
      </c>
      <c r="G1658" s="7" t="s">
        <v>172</v>
      </c>
      <c r="H1658" s="54">
        <v>2.0</v>
      </c>
      <c r="I1658" s="54">
        <v>1523.0</v>
      </c>
      <c r="J1658" s="55" t="s">
        <v>175</v>
      </c>
      <c r="K1658" t="str">
        <f>if(and(B1658&gt;='Desc Stats'!$C$56,B1658&lt;='Desc Stats'!$C$57),"Affordable",if(AND(B1658&gt;='Desc Stats'!$C$58,B1658&lt;='Desc Stats'!$C$59),"Luxury","None"))</f>
        <v>Affordable</v>
      </c>
    </row>
    <row r="1659">
      <c r="A1659" s="56" t="s">
        <v>133</v>
      </c>
      <c r="B1659" s="54">
        <v>928000.0</v>
      </c>
      <c r="C1659" s="7">
        <v>3.0</v>
      </c>
      <c r="D1659" s="7">
        <v>3.0</v>
      </c>
      <c r="E1659" s="7">
        <v>1.0</v>
      </c>
      <c r="F1659" s="7" t="s">
        <v>24</v>
      </c>
      <c r="G1659" s="7" t="s">
        <v>172</v>
      </c>
      <c r="H1659" s="54">
        <v>2.0</v>
      </c>
      <c r="I1659" s="54">
        <v>1523.0</v>
      </c>
      <c r="J1659" s="55" t="s">
        <v>27</v>
      </c>
      <c r="K1659" t="str">
        <f>if(and(B1659&gt;='Desc Stats'!$C$56,B1659&lt;='Desc Stats'!$C$57),"Affordable",if(AND(B1659&gt;='Desc Stats'!$C$58,B1659&lt;='Desc Stats'!$C$59),"Luxury","None"))</f>
        <v>Affordable</v>
      </c>
    </row>
    <row r="1660">
      <c r="A1660" s="56" t="s">
        <v>119</v>
      </c>
      <c r="B1660" s="54">
        <v>930000.0</v>
      </c>
      <c r="C1660" s="7">
        <v>5.0</v>
      </c>
      <c r="D1660" s="7">
        <v>5.0</v>
      </c>
      <c r="E1660" s="7">
        <v>2.0</v>
      </c>
      <c r="F1660" s="7" t="s">
        <v>24</v>
      </c>
      <c r="G1660" s="7" t="s">
        <v>172</v>
      </c>
      <c r="H1660" s="54">
        <v>2.0</v>
      </c>
      <c r="I1660" s="54">
        <v>2300.0</v>
      </c>
      <c r="J1660" s="55" t="s">
        <v>27</v>
      </c>
      <c r="K1660" t="str">
        <f>if(and(B1660&gt;='Desc Stats'!$C$56,B1660&lt;='Desc Stats'!$C$57),"Affordable",if(AND(B1660&gt;='Desc Stats'!$C$58,B1660&lt;='Desc Stats'!$C$59),"Luxury","None"))</f>
        <v>Affordable</v>
      </c>
    </row>
    <row r="1661">
      <c r="A1661" s="56" t="s">
        <v>130</v>
      </c>
      <c r="B1661" s="54">
        <v>930000.0</v>
      </c>
      <c r="C1661" s="7">
        <v>3.0</v>
      </c>
      <c r="D1661" s="7">
        <v>2.0</v>
      </c>
      <c r="E1661" s="7">
        <v>2.0</v>
      </c>
      <c r="F1661" s="7" t="s">
        <v>36</v>
      </c>
      <c r="G1661" s="7" t="s">
        <v>172</v>
      </c>
      <c r="H1661" s="54">
        <v>2.0</v>
      </c>
      <c r="I1661" s="54">
        <v>838.0</v>
      </c>
      <c r="J1661" s="55" t="s">
        <v>27</v>
      </c>
      <c r="K1661" t="str">
        <f>if(and(B1661&gt;='Desc Stats'!$C$56,B1661&lt;='Desc Stats'!$C$57),"Affordable",if(AND(B1661&gt;='Desc Stats'!$C$58,B1661&lt;='Desc Stats'!$C$59),"Luxury","None"))</f>
        <v>Affordable</v>
      </c>
    </row>
    <row r="1662">
      <c r="A1662" s="56" t="s">
        <v>26</v>
      </c>
      <c r="B1662" s="54">
        <v>930000.0</v>
      </c>
      <c r="C1662" s="7">
        <v>5.0</v>
      </c>
      <c r="D1662" s="7">
        <v>3.0</v>
      </c>
      <c r="E1662" s="7">
        <v>3.0</v>
      </c>
      <c r="F1662" s="7" t="s">
        <v>24</v>
      </c>
      <c r="G1662" s="7" t="s">
        <v>172</v>
      </c>
      <c r="H1662" s="54">
        <v>2.0</v>
      </c>
      <c r="I1662" s="54">
        <v>1513.0</v>
      </c>
      <c r="J1662" t="s">
        <v>27</v>
      </c>
      <c r="K1662" t="str">
        <f>if(and(B1662&gt;='Desc Stats'!$C$56,B1662&lt;='Desc Stats'!$C$57),"Affordable",if(AND(B1662&gt;='Desc Stats'!$C$58,B1662&lt;='Desc Stats'!$C$59),"Luxury","None"))</f>
        <v>Affordable</v>
      </c>
    </row>
    <row r="1663">
      <c r="A1663" s="56" t="s">
        <v>26</v>
      </c>
      <c r="B1663" s="54">
        <v>930000.0</v>
      </c>
      <c r="C1663" s="7">
        <v>5.0</v>
      </c>
      <c r="D1663" s="7">
        <v>4.0</v>
      </c>
      <c r="E1663" s="7">
        <v>2.0</v>
      </c>
      <c r="F1663" s="7" t="s">
        <v>24</v>
      </c>
      <c r="G1663" s="7" t="s">
        <v>172</v>
      </c>
      <c r="H1663" s="54">
        <v>2.0</v>
      </c>
      <c r="I1663" s="54">
        <v>1513.0</v>
      </c>
      <c r="J1663" s="55" t="s">
        <v>27</v>
      </c>
      <c r="K1663" t="str">
        <f>if(and(B1663&gt;='Desc Stats'!$C$56,B1663&lt;='Desc Stats'!$C$57),"Affordable",if(AND(B1663&gt;='Desc Stats'!$C$58,B1663&lt;='Desc Stats'!$C$59),"Luxury","None"))</f>
        <v>Affordable</v>
      </c>
    </row>
    <row r="1664">
      <c r="A1664" s="56" t="s">
        <v>26</v>
      </c>
      <c r="B1664" s="54">
        <v>930000.0</v>
      </c>
      <c r="C1664" s="7">
        <v>5.0</v>
      </c>
      <c r="D1664" s="7">
        <v>3.0</v>
      </c>
      <c r="E1664" s="7">
        <v>2.0</v>
      </c>
      <c r="F1664" s="7" t="s">
        <v>24</v>
      </c>
      <c r="G1664" s="7" t="s">
        <v>172</v>
      </c>
      <c r="H1664" s="54">
        <v>2.0</v>
      </c>
      <c r="I1664" s="54">
        <v>1513.0</v>
      </c>
      <c r="J1664" s="55" t="s">
        <v>27</v>
      </c>
      <c r="K1664" t="str">
        <f>if(and(B1664&gt;='Desc Stats'!$C$56,B1664&lt;='Desc Stats'!$C$57),"Affordable",if(AND(B1664&gt;='Desc Stats'!$C$58,B1664&lt;='Desc Stats'!$C$59),"Luxury","None"))</f>
        <v>Affordable</v>
      </c>
    </row>
    <row r="1665">
      <c r="A1665" s="56" t="s">
        <v>26</v>
      </c>
      <c r="B1665" s="54">
        <v>930000.0</v>
      </c>
      <c r="C1665" s="7">
        <v>4.0</v>
      </c>
      <c r="D1665" s="7">
        <v>3.0</v>
      </c>
      <c r="E1665" s="7">
        <v>2.0</v>
      </c>
      <c r="F1665" s="7" t="s">
        <v>24</v>
      </c>
      <c r="G1665" s="7" t="s">
        <v>172</v>
      </c>
      <c r="H1665" s="54">
        <v>2.0</v>
      </c>
      <c r="I1665" s="54">
        <v>1415.0</v>
      </c>
      <c r="J1665" s="55" t="s">
        <v>25</v>
      </c>
      <c r="K1665" t="str">
        <f>if(and(B1665&gt;='Desc Stats'!$C$56,B1665&lt;='Desc Stats'!$C$57),"Affordable",if(AND(B1665&gt;='Desc Stats'!$C$58,B1665&lt;='Desc Stats'!$C$59),"Luxury","None"))</f>
        <v>Affordable</v>
      </c>
    </row>
    <row r="1666">
      <c r="A1666" s="56" t="s">
        <v>26</v>
      </c>
      <c r="B1666" s="54">
        <v>930000.0</v>
      </c>
      <c r="C1666" s="7">
        <v>4.0</v>
      </c>
      <c r="D1666" s="7">
        <v>3.0</v>
      </c>
      <c r="E1666" s="7">
        <v>1.0</v>
      </c>
      <c r="F1666" s="7" t="s">
        <v>24</v>
      </c>
      <c r="G1666" s="7" t="s">
        <v>172</v>
      </c>
      <c r="H1666" s="54">
        <v>2.0</v>
      </c>
      <c r="I1666" s="54">
        <v>1513.0</v>
      </c>
      <c r="J1666" s="55" t="s">
        <v>27</v>
      </c>
      <c r="K1666" t="str">
        <f>if(and(B1666&gt;='Desc Stats'!$C$56,B1666&lt;='Desc Stats'!$C$57),"Affordable",if(AND(B1666&gt;='Desc Stats'!$C$58,B1666&lt;='Desc Stats'!$C$59),"Luxury","None"))</f>
        <v>Affordable</v>
      </c>
    </row>
    <row r="1667">
      <c r="A1667" s="56" t="s">
        <v>26</v>
      </c>
      <c r="B1667" s="54">
        <v>930000.0</v>
      </c>
      <c r="C1667" s="7">
        <v>4.0</v>
      </c>
      <c r="D1667" s="7">
        <v>3.0</v>
      </c>
      <c r="E1667" s="7">
        <v>1.0</v>
      </c>
      <c r="F1667" s="7" t="s">
        <v>24</v>
      </c>
      <c r="G1667" s="7" t="s">
        <v>172</v>
      </c>
      <c r="H1667" s="54">
        <v>2.0</v>
      </c>
      <c r="I1667" s="54">
        <v>1508.0</v>
      </c>
      <c r="J1667" s="55" t="s">
        <v>175</v>
      </c>
      <c r="K1667" t="str">
        <f>if(and(B1667&gt;='Desc Stats'!$C$56,B1667&lt;='Desc Stats'!$C$57),"Affordable",if(AND(B1667&gt;='Desc Stats'!$C$58,B1667&lt;='Desc Stats'!$C$59),"Luxury","None"))</f>
        <v>Affordable</v>
      </c>
    </row>
    <row r="1668">
      <c r="A1668" s="57" t="s">
        <v>37</v>
      </c>
      <c r="B1668" s="54">
        <v>930000.0</v>
      </c>
      <c r="C1668" s="7">
        <v>2.0</v>
      </c>
      <c r="D1668" s="7">
        <v>2.0</v>
      </c>
      <c r="E1668" s="7">
        <v>3.0</v>
      </c>
      <c r="F1668" s="7" t="s">
        <v>24</v>
      </c>
      <c r="G1668" s="7" t="s">
        <v>172</v>
      </c>
      <c r="H1668" s="54">
        <v>2.0</v>
      </c>
      <c r="I1668" s="54">
        <v>969.0</v>
      </c>
      <c r="J1668" s="55" t="s">
        <v>25</v>
      </c>
      <c r="K1668" t="str">
        <f>if(and(B1668&gt;='Desc Stats'!$C$56,B1668&lt;='Desc Stats'!$C$57),"Affordable",if(AND(B1668&gt;='Desc Stats'!$C$58,B1668&lt;='Desc Stats'!$C$59),"Luxury","None"))</f>
        <v>Affordable</v>
      </c>
    </row>
    <row r="1669">
      <c r="A1669" s="57" t="s">
        <v>37</v>
      </c>
      <c r="B1669" s="54">
        <v>930000.0</v>
      </c>
      <c r="C1669" s="7">
        <v>2.0</v>
      </c>
      <c r="D1669" s="7">
        <v>2.0</v>
      </c>
      <c r="E1669" s="7">
        <v>2.0</v>
      </c>
      <c r="F1669" s="7" t="s">
        <v>24</v>
      </c>
      <c r="G1669" s="7" t="s">
        <v>172</v>
      </c>
      <c r="H1669" s="54">
        <v>2.0</v>
      </c>
      <c r="I1669" s="54">
        <v>1077.0</v>
      </c>
      <c r="J1669" s="55" t="s">
        <v>175</v>
      </c>
      <c r="K1669" t="str">
        <f>if(and(B1669&gt;='Desc Stats'!$C$56,B1669&lt;='Desc Stats'!$C$57),"Affordable",if(AND(B1669&gt;='Desc Stats'!$C$58,B1669&lt;='Desc Stats'!$C$59),"Luxury","None"))</f>
        <v>Affordable</v>
      </c>
    </row>
    <row r="1670">
      <c r="A1670" s="56" t="s">
        <v>127</v>
      </c>
      <c r="B1670" s="54">
        <v>930000.0</v>
      </c>
      <c r="C1670" s="7">
        <v>3.0</v>
      </c>
      <c r="D1670" s="7">
        <v>3.0</v>
      </c>
      <c r="E1670" s="7">
        <v>1.0</v>
      </c>
      <c r="F1670" s="7" t="s">
        <v>24</v>
      </c>
      <c r="G1670" s="7" t="s">
        <v>172</v>
      </c>
      <c r="H1670" s="54">
        <v>2.0</v>
      </c>
      <c r="I1670" s="54">
        <v>1451.0</v>
      </c>
      <c r="J1670" s="55" t="s">
        <v>27</v>
      </c>
      <c r="K1670" t="str">
        <f>if(and(B1670&gt;='Desc Stats'!$C$56,B1670&lt;='Desc Stats'!$C$57),"Affordable",if(AND(B1670&gt;='Desc Stats'!$C$58,B1670&lt;='Desc Stats'!$C$59),"Luxury","None"))</f>
        <v>Affordable</v>
      </c>
    </row>
    <row r="1671">
      <c r="A1671" s="56" t="s">
        <v>143</v>
      </c>
      <c r="B1671" s="54">
        <v>930000.0</v>
      </c>
      <c r="C1671" s="7">
        <v>3.0</v>
      </c>
      <c r="D1671" s="7">
        <v>2.0</v>
      </c>
      <c r="E1671" s="7">
        <v>2.0</v>
      </c>
      <c r="F1671" s="7" t="s">
        <v>36</v>
      </c>
      <c r="G1671" s="7" t="s">
        <v>172</v>
      </c>
      <c r="H1671" s="54">
        <v>2.0</v>
      </c>
      <c r="I1671" s="54">
        <v>1300.0</v>
      </c>
      <c r="J1671" s="55" t="s">
        <v>175</v>
      </c>
      <c r="K1671" t="str">
        <f>if(and(B1671&gt;='Desc Stats'!$C$56,B1671&lt;='Desc Stats'!$C$57),"Affordable",if(AND(B1671&gt;='Desc Stats'!$C$58,B1671&lt;='Desc Stats'!$C$59),"Luxury","None"))</f>
        <v>Affordable</v>
      </c>
    </row>
    <row r="1672">
      <c r="A1672" s="56" t="s">
        <v>162</v>
      </c>
      <c r="B1672" s="54">
        <v>930000.0</v>
      </c>
      <c r="C1672" s="7">
        <v>3.0</v>
      </c>
      <c r="D1672" s="7">
        <v>2.0</v>
      </c>
      <c r="E1672" s="7">
        <v>3.0</v>
      </c>
      <c r="F1672" s="7" t="s">
        <v>24</v>
      </c>
      <c r="G1672" s="7" t="s">
        <v>172</v>
      </c>
      <c r="H1672" s="54">
        <v>2.0</v>
      </c>
      <c r="I1672" s="54">
        <v>1370.0</v>
      </c>
      <c r="J1672" s="55" t="s">
        <v>27</v>
      </c>
      <c r="K1672" t="str">
        <f>if(and(B1672&gt;='Desc Stats'!$C$56,B1672&lt;='Desc Stats'!$C$57),"Affordable",if(AND(B1672&gt;='Desc Stats'!$C$58,B1672&lt;='Desc Stats'!$C$59),"Luxury","None"))</f>
        <v>Affordable</v>
      </c>
    </row>
    <row r="1673">
      <c r="A1673" s="56" t="s">
        <v>133</v>
      </c>
      <c r="B1673" s="54">
        <v>933000.0</v>
      </c>
      <c r="C1673" s="7">
        <v>3.0</v>
      </c>
      <c r="D1673" s="7">
        <v>3.0</v>
      </c>
      <c r="E1673" s="7">
        <v>2.0</v>
      </c>
      <c r="F1673" s="7" t="s">
        <v>24</v>
      </c>
      <c r="G1673" s="7" t="s">
        <v>172</v>
      </c>
      <c r="H1673" s="54">
        <v>2.0</v>
      </c>
      <c r="I1673" s="54">
        <v>1523.0</v>
      </c>
      <c r="J1673" s="55" t="s">
        <v>27</v>
      </c>
      <c r="K1673" t="str">
        <f>if(and(B1673&gt;='Desc Stats'!$C$56,B1673&lt;='Desc Stats'!$C$57),"Affordable",if(AND(B1673&gt;='Desc Stats'!$C$58,B1673&lt;='Desc Stats'!$C$59),"Luxury","None"))</f>
        <v>Affordable</v>
      </c>
    </row>
    <row r="1674">
      <c r="A1674" s="57" t="s">
        <v>37</v>
      </c>
      <c r="B1674" s="54">
        <v>938000.0</v>
      </c>
      <c r="C1674" s="7">
        <v>3.0</v>
      </c>
      <c r="D1674" s="7">
        <v>2.0</v>
      </c>
      <c r="E1674" s="7">
        <v>1.0</v>
      </c>
      <c r="F1674" s="7" t="s">
        <v>180</v>
      </c>
      <c r="G1674" s="7" t="s">
        <v>172</v>
      </c>
      <c r="H1674" s="54">
        <v>2.0</v>
      </c>
      <c r="I1674" s="54">
        <v>1098.0</v>
      </c>
      <c r="J1674" s="55" t="s">
        <v>27</v>
      </c>
      <c r="K1674" t="str">
        <f>if(and(B1674&gt;='Desc Stats'!$C$56,B1674&lt;='Desc Stats'!$C$57),"Affordable",if(AND(B1674&gt;='Desc Stats'!$C$58,B1674&lt;='Desc Stats'!$C$59),"Luxury","None"))</f>
        <v>Affordable</v>
      </c>
    </row>
    <row r="1675">
      <c r="A1675" s="56" t="s">
        <v>127</v>
      </c>
      <c r="B1675" s="54">
        <v>938000.0</v>
      </c>
      <c r="C1675" s="7">
        <v>5.0</v>
      </c>
      <c r="D1675" s="7">
        <v>4.0</v>
      </c>
      <c r="E1675" s="7">
        <v>1.0</v>
      </c>
      <c r="F1675" s="7" t="s">
        <v>24</v>
      </c>
      <c r="G1675" s="7" t="s">
        <v>179</v>
      </c>
      <c r="H1675" s="54">
        <v>1.0</v>
      </c>
      <c r="I1675" s="54">
        <v>1830.0</v>
      </c>
      <c r="J1675" s="55" t="s">
        <v>25</v>
      </c>
      <c r="K1675" t="str">
        <f>if(and(B1675&gt;='Desc Stats'!$C$56,B1675&lt;='Desc Stats'!$C$57),"Affordable",if(AND(B1675&gt;='Desc Stats'!$C$58,B1675&lt;='Desc Stats'!$C$59),"Luxury","None"))</f>
        <v>Affordable</v>
      </c>
    </row>
    <row r="1676">
      <c r="A1676" s="56" t="s">
        <v>133</v>
      </c>
      <c r="B1676" s="54">
        <v>938000.0</v>
      </c>
      <c r="C1676" s="7">
        <v>3.0</v>
      </c>
      <c r="D1676" s="7">
        <v>3.0</v>
      </c>
      <c r="E1676" s="7">
        <v>2.0</v>
      </c>
      <c r="F1676" s="7" t="s">
        <v>24</v>
      </c>
      <c r="G1676" s="7" t="s">
        <v>172</v>
      </c>
      <c r="H1676" s="54">
        <v>2.0</v>
      </c>
      <c r="I1676" s="54">
        <v>1523.0</v>
      </c>
      <c r="J1676" s="55" t="s">
        <v>27</v>
      </c>
      <c r="K1676" t="str">
        <f>if(and(B1676&gt;='Desc Stats'!$C$56,B1676&lt;='Desc Stats'!$C$57),"Affordable",if(AND(B1676&gt;='Desc Stats'!$C$58,B1676&lt;='Desc Stats'!$C$59),"Luxury","None"))</f>
        <v>Affordable</v>
      </c>
    </row>
    <row r="1677">
      <c r="A1677" s="56" t="s">
        <v>26</v>
      </c>
      <c r="B1677" s="54">
        <v>940000.0</v>
      </c>
      <c r="C1677" s="7">
        <v>5.0</v>
      </c>
      <c r="D1677" s="7">
        <v>3.0</v>
      </c>
      <c r="E1677" s="7">
        <v>2.0</v>
      </c>
      <c r="F1677" s="7" t="s">
        <v>24</v>
      </c>
      <c r="G1677" s="7" t="s">
        <v>172</v>
      </c>
      <c r="H1677" s="54">
        <v>2.0</v>
      </c>
      <c r="I1677" s="54">
        <v>1513.0</v>
      </c>
      <c r="J1677" s="55" t="s">
        <v>27</v>
      </c>
      <c r="K1677" t="str">
        <f>if(and(B1677&gt;='Desc Stats'!$C$56,B1677&lt;='Desc Stats'!$C$57),"Affordable",if(AND(B1677&gt;='Desc Stats'!$C$58,B1677&lt;='Desc Stats'!$C$59),"Luxury","None"))</f>
        <v>Affordable</v>
      </c>
    </row>
    <row r="1678">
      <c r="A1678" s="56" t="s">
        <v>26</v>
      </c>
      <c r="B1678" s="54">
        <v>940000.0</v>
      </c>
      <c r="C1678" s="7">
        <v>4.0</v>
      </c>
      <c r="D1678" s="7">
        <v>3.0</v>
      </c>
      <c r="E1678" s="7">
        <v>2.0</v>
      </c>
      <c r="F1678" s="7" t="s">
        <v>24</v>
      </c>
      <c r="G1678" s="7" t="s">
        <v>172</v>
      </c>
      <c r="H1678" s="54">
        <v>2.0</v>
      </c>
      <c r="I1678" s="54">
        <v>1513.0</v>
      </c>
      <c r="J1678" s="55" t="s">
        <v>27</v>
      </c>
      <c r="K1678" t="str">
        <f>if(and(B1678&gt;='Desc Stats'!$C$56,B1678&lt;='Desc Stats'!$C$57),"Affordable",if(AND(B1678&gt;='Desc Stats'!$C$58,B1678&lt;='Desc Stats'!$C$59),"Luxury","None"))</f>
        <v>Affordable</v>
      </c>
    </row>
    <row r="1679">
      <c r="A1679" s="56" t="s">
        <v>152</v>
      </c>
      <c r="B1679" s="54">
        <v>940000.0</v>
      </c>
      <c r="C1679" s="7">
        <v>4.0</v>
      </c>
      <c r="D1679" s="7">
        <v>2.0</v>
      </c>
      <c r="E1679" s="7">
        <v>1.0</v>
      </c>
      <c r="F1679" s="7" t="s">
        <v>24</v>
      </c>
      <c r="G1679" s="7" t="s">
        <v>172</v>
      </c>
      <c r="H1679" s="54">
        <v>2.0</v>
      </c>
      <c r="I1679" s="54">
        <v>1390.0</v>
      </c>
      <c r="J1679" s="55" t="s">
        <v>175</v>
      </c>
      <c r="K1679" t="str">
        <f>if(and(B1679&gt;='Desc Stats'!$C$56,B1679&lt;='Desc Stats'!$C$57),"Affordable",if(AND(B1679&gt;='Desc Stats'!$C$58,B1679&lt;='Desc Stats'!$C$59),"Luxury","None"))</f>
        <v>Affordable</v>
      </c>
    </row>
    <row r="1680">
      <c r="A1680" s="56" t="s">
        <v>164</v>
      </c>
      <c r="B1680" s="54">
        <v>940000.0</v>
      </c>
      <c r="C1680" s="7">
        <v>4.0</v>
      </c>
      <c r="D1680" s="7">
        <v>3.0</v>
      </c>
      <c r="E1680" s="7">
        <v>4.0</v>
      </c>
      <c r="F1680" s="7" t="s">
        <v>24</v>
      </c>
      <c r="G1680" s="7" t="s">
        <v>172</v>
      </c>
      <c r="H1680" s="54">
        <v>2.0</v>
      </c>
      <c r="I1680" s="54">
        <v>1828.0</v>
      </c>
      <c r="J1680" s="55" t="s">
        <v>27</v>
      </c>
      <c r="K1680" t="str">
        <f>if(and(B1680&gt;='Desc Stats'!$C$56,B1680&lt;='Desc Stats'!$C$57),"Affordable",if(AND(B1680&gt;='Desc Stats'!$C$58,B1680&lt;='Desc Stats'!$C$59),"Luxury","None"))</f>
        <v>Affordable</v>
      </c>
    </row>
    <row r="1681">
      <c r="A1681" s="56" t="s">
        <v>138</v>
      </c>
      <c r="B1681" s="54">
        <v>945000.0</v>
      </c>
      <c r="C1681" s="7">
        <v>3.0</v>
      </c>
      <c r="D1681" s="7">
        <v>2.0</v>
      </c>
      <c r="E1681" s="7">
        <v>1.0</v>
      </c>
      <c r="F1681" s="7" t="s">
        <v>36</v>
      </c>
      <c r="G1681" s="7" t="s">
        <v>172</v>
      </c>
      <c r="H1681" s="54">
        <v>2.0</v>
      </c>
      <c r="I1681" s="54">
        <v>764.0</v>
      </c>
      <c r="J1681" s="55" t="s">
        <v>25</v>
      </c>
      <c r="K1681" t="str">
        <f>if(and(B1681&gt;='Desc Stats'!$C$56,B1681&lt;='Desc Stats'!$C$57),"Affordable",if(AND(B1681&gt;='Desc Stats'!$C$58,B1681&lt;='Desc Stats'!$C$59),"Luxury","None"))</f>
        <v>Affordable</v>
      </c>
    </row>
    <row r="1682">
      <c r="A1682" s="56" t="s">
        <v>133</v>
      </c>
      <c r="B1682" s="54">
        <v>945000.0</v>
      </c>
      <c r="C1682" s="7">
        <v>4.0</v>
      </c>
      <c r="D1682" s="7">
        <v>3.0</v>
      </c>
      <c r="E1682" s="7">
        <v>2.0</v>
      </c>
      <c r="F1682" s="7" t="s">
        <v>24</v>
      </c>
      <c r="G1682" s="7" t="s">
        <v>172</v>
      </c>
      <c r="H1682" s="54">
        <v>2.0</v>
      </c>
      <c r="I1682" s="54">
        <v>1535.0</v>
      </c>
      <c r="J1682" s="55" t="s">
        <v>25</v>
      </c>
      <c r="K1682" t="str">
        <f>if(and(B1682&gt;='Desc Stats'!$C$56,B1682&lt;='Desc Stats'!$C$57),"Affordable",if(AND(B1682&gt;='Desc Stats'!$C$58,B1682&lt;='Desc Stats'!$C$59),"Luxury","None"))</f>
        <v>Affordable</v>
      </c>
    </row>
    <row r="1683">
      <c r="A1683" s="56" t="s">
        <v>133</v>
      </c>
      <c r="B1683" s="54">
        <v>945000.0</v>
      </c>
      <c r="C1683" s="7">
        <v>3.0</v>
      </c>
      <c r="D1683" s="7">
        <v>3.0</v>
      </c>
      <c r="E1683" s="7">
        <v>2.0</v>
      </c>
      <c r="F1683" s="7" t="s">
        <v>24</v>
      </c>
      <c r="G1683" s="7" t="s">
        <v>172</v>
      </c>
      <c r="H1683" s="54">
        <v>2.0</v>
      </c>
      <c r="I1683" s="54">
        <v>1523.0</v>
      </c>
      <c r="J1683" s="55" t="s">
        <v>27</v>
      </c>
      <c r="K1683" t="str">
        <f>if(and(B1683&gt;='Desc Stats'!$C$56,B1683&lt;='Desc Stats'!$C$57),"Affordable",if(AND(B1683&gt;='Desc Stats'!$C$58,B1683&lt;='Desc Stats'!$C$59),"Luxury","None"))</f>
        <v>Affordable</v>
      </c>
    </row>
    <row r="1684">
      <c r="A1684" s="56" t="s">
        <v>154</v>
      </c>
      <c r="B1684" s="54">
        <v>945000.0</v>
      </c>
      <c r="C1684" s="7">
        <v>5.0</v>
      </c>
      <c r="D1684" s="7">
        <v>4.0</v>
      </c>
      <c r="E1684" s="7">
        <v>2.0</v>
      </c>
      <c r="F1684" s="7" t="s">
        <v>24</v>
      </c>
      <c r="G1684" s="7" t="s">
        <v>172</v>
      </c>
      <c r="H1684" s="54">
        <v>2.0</v>
      </c>
      <c r="I1684" s="54">
        <v>1611.0</v>
      </c>
      <c r="J1684" t="s">
        <v>27</v>
      </c>
      <c r="K1684" t="str">
        <f>if(and(B1684&gt;='Desc Stats'!$C$56,B1684&lt;='Desc Stats'!$C$57),"Affordable",if(AND(B1684&gt;='Desc Stats'!$C$58,B1684&lt;='Desc Stats'!$C$59),"Luxury","None"))</f>
        <v>Affordable</v>
      </c>
    </row>
    <row r="1685">
      <c r="A1685" s="57" t="s">
        <v>37</v>
      </c>
      <c r="B1685" s="54">
        <v>948888.0</v>
      </c>
      <c r="C1685" s="7">
        <v>2.0</v>
      </c>
      <c r="D1685" s="7">
        <v>2.0</v>
      </c>
      <c r="E1685" s="7">
        <v>2.0</v>
      </c>
      <c r="F1685" s="7" t="s">
        <v>24</v>
      </c>
      <c r="G1685" s="7" t="s">
        <v>172</v>
      </c>
      <c r="H1685" s="54">
        <v>2.0</v>
      </c>
      <c r="I1685" s="54">
        <v>1100.0</v>
      </c>
      <c r="J1685" s="55" t="s">
        <v>25</v>
      </c>
      <c r="K1685" t="str">
        <f>if(and(B1685&gt;='Desc Stats'!$C$56,B1685&lt;='Desc Stats'!$C$57),"Affordable",if(AND(B1685&gt;='Desc Stats'!$C$58,B1685&lt;='Desc Stats'!$C$59),"Luxury","None"))</f>
        <v>Affordable</v>
      </c>
    </row>
    <row r="1686">
      <c r="A1686" s="56" t="s">
        <v>23</v>
      </c>
      <c r="B1686" s="54">
        <v>949999.0</v>
      </c>
      <c r="C1686" s="7">
        <v>3.0</v>
      </c>
      <c r="D1686" s="7">
        <v>2.0</v>
      </c>
      <c r="E1686" s="7">
        <v>2.0</v>
      </c>
      <c r="F1686" s="7" t="s">
        <v>24</v>
      </c>
      <c r="G1686" s="7" t="s">
        <v>172</v>
      </c>
      <c r="H1686" s="54">
        <v>2.0</v>
      </c>
      <c r="I1686" s="54">
        <v>1122.0</v>
      </c>
      <c r="J1686" t="s">
        <v>27</v>
      </c>
      <c r="K1686" t="str">
        <f>if(and(B1686&gt;='Desc Stats'!$C$56,B1686&lt;='Desc Stats'!$C$57),"Affordable",if(AND(B1686&gt;='Desc Stats'!$C$58,B1686&lt;='Desc Stats'!$C$59),"Luxury","None"))</f>
        <v>Affordable</v>
      </c>
    </row>
    <row r="1687">
      <c r="A1687" s="56" t="s">
        <v>123</v>
      </c>
      <c r="B1687" s="54">
        <v>950000.0</v>
      </c>
      <c r="C1687" s="7">
        <v>4.0</v>
      </c>
      <c r="D1687" s="7">
        <v>3.0</v>
      </c>
      <c r="E1687" s="7">
        <v>2.0</v>
      </c>
      <c r="F1687" s="7" t="s">
        <v>181</v>
      </c>
      <c r="G1687" s="7" t="s">
        <v>179</v>
      </c>
      <c r="H1687" s="54">
        <v>1.0</v>
      </c>
      <c r="I1687" s="54">
        <v>1760.0</v>
      </c>
      <c r="J1687" s="55" t="s">
        <v>25</v>
      </c>
      <c r="K1687" t="str">
        <f>if(and(B1687&gt;='Desc Stats'!$C$56,B1687&lt;='Desc Stats'!$C$57),"Affordable",if(AND(B1687&gt;='Desc Stats'!$C$58,B1687&lt;='Desc Stats'!$C$59),"Luxury","None"))</f>
        <v>Affordable</v>
      </c>
    </row>
    <row r="1688">
      <c r="A1688" s="56" t="s">
        <v>123</v>
      </c>
      <c r="B1688" s="54">
        <v>950000.0</v>
      </c>
      <c r="C1688" s="7">
        <v>4.0</v>
      </c>
      <c r="D1688" s="7">
        <v>3.0</v>
      </c>
      <c r="E1688" s="7">
        <v>2.0</v>
      </c>
      <c r="F1688" s="7" t="s">
        <v>24</v>
      </c>
      <c r="G1688" s="7" t="s">
        <v>172</v>
      </c>
      <c r="H1688" s="54">
        <v>2.0</v>
      </c>
      <c r="I1688" s="54">
        <v>1635.0</v>
      </c>
      <c r="J1688" s="55" t="s">
        <v>27</v>
      </c>
      <c r="K1688" t="str">
        <f>if(and(B1688&gt;='Desc Stats'!$C$56,B1688&lt;='Desc Stats'!$C$57),"Affordable",if(AND(B1688&gt;='Desc Stats'!$C$58,B1688&lt;='Desc Stats'!$C$59),"Luxury","None"))</f>
        <v>Affordable</v>
      </c>
    </row>
    <row r="1689">
      <c r="A1689" s="56" t="s">
        <v>124</v>
      </c>
      <c r="B1689" s="54">
        <v>950000.0</v>
      </c>
      <c r="C1689" s="7">
        <v>3.0</v>
      </c>
      <c r="D1689" s="7">
        <v>2.0</v>
      </c>
      <c r="E1689" s="7">
        <v>3.0</v>
      </c>
      <c r="F1689" s="7" t="s">
        <v>24</v>
      </c>
      <c r="G1689" s="7" t="s">
        <v>172</v>
      </c>
      <c r="H1689" s="54">
        <v>2.0</v>
      </c>
      <c r="I1689" s="54">
        <v>1518.0</v>
      </c>
      <c r="J1689" s="55" t="s">
        <v>27</v>
      </c>
      <c r="K1689" t="str">
        <f>if(and(B1689&gt;='Desc Stats'!$C$56,B1689&lt;='Desc Stats'!$C$57),"Affordable",if(AND(B1689&gt;='Desc Stats'!$C$58,B1689&lt;='Desc Stats'!$C$59),"Luxury","None"))</f>
        <v>Affordable</v>
      </c>
    </row>
    <row r="1690">
      <c r="A1690" s="56" t="s">
        <v>124</v>
      </c>
      <c r="B1690" s="54">
        <v>950000.0</v>
      </c>
      <c r="C1690" s="7">
        <v>3.0</v>
      </c>
      <c r="D1690" s="7">
        <v>2.0</v>
      </c>
      <c r="E1690" s="7">
        <v>2.0</v>
      </c>
      <c r="F1690" s="7" t="s">
        <v>24</v>
      </c>
      <c r="G1690" s="7" t="s">
        <v>172</v>
      </c>
      <c r="H1690" s="54">
        <v>2.0</v>
      </c>
      <c r="I1690" s="54">
        <v>1518.0</v>
      </c>
      <c r="J1690" s="55" t="s">
        <v>27</v>
      </c>
      <c r="K1690" t="str">
        <f>if(and(B1690&gt;='Desc Stats'!$C$56,B1690&lt;='Desc Stats'!$C$57),"Affordable",if(AND(B1690&gt;='Desc Stats'!$C$58,B1690&lt;='Desc Stats'!$C$59),"Luxury","None"))</f>
        <v>Affordable</v>
      </c>
    </row>
    <row r="1691">
      <c r="A1691" s="56" t="s">
        <v>26</v>
      </c>
      <c r="B1691" s="54">
        <v>950000.0</v>
      </c>
      <c r="C1691" s="7">
        <v>5.0</v>
      </c>
      <c r="D1691" s="7">
        <v>3.0</v>
      </c>
      <c r="E1691" s="7">
        <v>3.0</v>
      </c>
      <c r="F1691" s="7" t="s">
        <v>24</v>
      </c>
      <c r="G1691" s="7" t="s">
        <v>172</v>
      </c>
      <c r="H1691" s="54">
        <v>2.0</v>
      </c>
      <c r="I1691" s="54">
        <v>1513.0</v>
      </c>
      <c r="J1691" t="s">
        <v>27</v>
      </c>
      <c r="K1691" t="str">
        <f>if(and(B1691&gt;='Desc Stats'!$C$56,B1691&lt;='Desc Stats'!$C$57),"Affordable",if(AND(B1691&gt;='Desc Stats'!$C$58,B1691&lt;='Desc Stats'!$C$59),"Luxury","None"))</f>
        <v>Affordable</v>
      </c>
    </row>
    <row r="1692">
      <c r="A1692" s="56" t="s">
        <v>26</v>
      </c>
      <c r="B1692" s="54">
        <v>950000.0</v>
      </c>
      <c r="C1692" s="7">
        <v>5.0</v>
      </c>
      <c r="D1692" s="7">
        <v>3.0</v>
      </c>
      <c r="E1692" s="7">
        <v>2.0</v>
      </c>
      <c r="F1692" s="7" t="s">
        <v>24</v>
      </c>
      <c r="G1692" s="7" t="s">
        <v>172</v>
      </c>
      <c r="H1692" s="54">
        <v>2.0</v>
      </c>
      <c r="I1692" s="54">
        <v>1513.0</v>
      </c>
      <c r="J1692" s="55" t="s">
        <v>27</v>
      </c>
      <c r="K1692" t="str">
        <f>if(and(B1692&gt;='Desc Stats'!$C$56,B1692&lt;='Desc Stats'!$C$57),"Affordable",if(AND(B1692&gt;='Desc Stats'!$C$58,B1692&lt;='Desc Stats'!$C$59),"Luxury","None"))</f>
        <v>Affordable</v>
      </c>
    </row>
    <row r="1693">
      <c r="A1693" s="56" t="s">
        <v>26</v>
      </c>
      <c r="B1693" s="54">
        <v>950000.0</v>
      </c>
      <c r="C1693" s="7">
        <v>3.0</v>
      </c>
      <c r="D1693" s="7">
        <v>3.0</v>
      </c>
      <c r="E1693" s="7">
        <v>2.0</v>
      </c>
      <c r="F1693" s="7" t="s">
        <v>24</v>
      </c>
      <c r="G1693" s="7" t="s">
        <v>172</v>
      </c>
      <c r="H1693" s="54">
        <v>2.0</v>
      </c>
      <c r="I1693" s="54">
        <v>1415.0</v>
      </c>
      <c r="J1693" s="55" t="s">
        <v>25</v>
      </c>
      <c r="K1693" t="str">
        <f>if(and(B1693&gt;='Desc Stats'!$C$56,B1693&lt;='Desc Stats'!$C$57),"Affordable",if(AND(B1693&gt;='Desc Stats'!$C$58,B1693&lt;='Desc Stats'!$C$59),"Luxury","None"))</f>
        <v>Affordable</v>
      </c>
    </row>
    <row r="1694">
      <c r="A1694" s="56" t="s">
        <v>26</v>
      </c>
      <c r="B1694" s="54">
        <v>950000.0</v>
      </c>
      <c r="C1694" s="7">
        <v>5.0</v>
      </c>
      <c r="D1694" s="7">
        <v>3.0</v>
      </c>
      <c r="E1694" s="7">
        <v>1.0</v>
      </c>
      <c r="F1694" s="7" t="s">
        <v>24</v>
      </c>
      <c r="G1694" s="7" t="s">
        <v>172</v>
      </c>
      <c r="H1694" s="54">
        <v>2.0</v>
      </c>
      <c r="I1694" s="54">
        <v>1513.0</v>
      </c>
      <c r="J1694" s="55" t="s">
        <v>27</v>
      </c>
      <c r="K1694" t="str">
        <f>if(and(B1694&gt;='Desc Stats'!$C$56,B1694&lt;='Desc Stats'!$C$57),"Affordable",if(AND(B1694&gt;='Desc Stats'!$C$58,B1694&lt;='Desc Stats'!$C$59),"Luxury","None"))</f>
        <v>Affordable</v>
      </c>
    </row>
    <row r="1695">
      <c r="A1695" s="56" t="s">
        <v>26</v>
      </c>
      <c r="B1695" s="54">
        <v>950000.0</v>
      </c>
      <c r="C1695" s="7">
        <v>4.0</v>
      </c>
      <c r="D1695" s="7">
        <v>3.0</v>
      </c>
      <c r="E1695" s="7">
        <v>1.0</v>
      </c>
      <c r="F1695" s="7" t="s">
        <v>24</v>
      </c>
      <c r="G1695" s="7" t="s">
        <v>172</v>
      </c>
      <c r="H1695" s="54">
        <v>2.0</v>
      </c>
      <c r="I1695" s="54">
        <v>1513.0</v>
      </c>
      <c r="J1695" s="55" t="s">
        <v>27</v>
      </c>
      <c r="K1695" t="str">
        <f>if(and(B1695&gt;='Desc Stats'!$C$56,B1695&lt;='Desc Stats'!$C$57),"Affordable",if(AND(B1695&gt;='Desc Stats'!$C$58,B1695&lt;='Desc Stats'!$C$59),"Luxury","None"))</f>
        <v>Affordable</v>
      </c>
    </row>
    <row r="1696">
      <c r="A1696" s="56" t="s">
        <v>125</v>
      </c>
      <c r="B1696" s="54">
        <v>950000.0</v>
      </c>
      <c r="C1696" s="7">
        <v>5.0</v>
      </c>
      <c r="D1696" s="7">
        <v>3.0</v>
      </c>
      <c r="E1696" s="7">
        <v>2.0</v>
      </c>
      <c r="F1696" s="7" t="s">
        <v>181</v>
      </c>
      <c r="G1696" s="7" t="s">
        <v>179</v>
      </c>
      <c r="H1696" s="54">
        <v>1.0</v>
      </c>
      <c r="I1696" s="54">
        <v>2500.0</v>
      </c>
      <c r="J1696" s="55" t="s">
        <v>27</v>
      </c>
      <c r="K1696" t="str">
        <f>if(and(B1696&gt;='Desc Stats'!$C$56,B1696&lt;='Desc Stats'!$C$57),"Affordable",if(AND(B1696&gt;='Desc Stats'!$C$58,B1696&lt;='Desc Stats'!$C$59),"Luxury","None"))</f>
        <v>Affordable</v>
      </c>
    </row>
    <row r="1697">
      <c r="A1697" s="56" t="s">
        <v>125</v>
      </c>
      <c r="B1697" s="54">
        <v>950000.0</v>
      </c>
      <c r="C1697" s="7">
        <v>4.0</v>
      </c>
      <c r="D1697" s="7">
        <v>3.0</v>
      </c>
      <c r="E1697" s="7">
        <v>1.0</v>
      </c>
      <c r="F1697" s="7" t="s">
        <v>36</v>
      </c>
      <c r="G1697" s="7" t="s">
        <v>172</v>
      </c>
      <c r="H1697" s="54">
        <v>2.0</v>
      </c>
      <c r="I1697" s="54">
        <v>1470.0</v>
      </c>
      <c r="J1697" s="55" t="s">
        <v>27</v>
      </c>
      <c r="K1697" t="str">
        <f>if(and(B1697&gt;='Desc Stats'!$C$56,B1697&lt;='Desc Stats'!$C$57),"Affordable",if(AND(B1697&gt;='Desc Stats'!$C$58,B1697&lt;='Desc Stats'!$C$59),"Luxury","None"))</f>
        <v>Affordable</v>
      </c>
    </row>
    <row r="1698">
      <c r="A1698" s="56" t="s">
        <v>139</v>
      </c>
      <c r="B1698" s="54">
        <v>950000.0</v>
      </c>
      <c r="C1698" s="7">
        <v>2.0</v>
      </c>
      <c r="D1698" s="7">
        <v>2.0</v>
      </c>
      <c r="E1698" s="7">
        <v>1.0</v>
      </c>
      <c r="F1698" s="7" t="s">
        <v>36</v>
      </c>
      <c r="G1698" s="7" t="s">
        <v>172</v>
      </c>
      <c r="H1698" s="54">
        <v>2.0</v>
      </c>
      <c r="I1698" s="54">
        <v>1087.0</v>
      </c>
      <c r="J1698" s="55" t="s">
        <v>184</v>
      </c>
      <c r="K1698" t="str">
        <f>if(and(B1698&gt;='Desc Stats'!$C$56,B1698&lt;='Desc Stats'!$C$57),"Affordable",if(AND(B1698&gt;='Desc Stats'!$C$58,B1698&lt;='Desc Stats'!$C$59),"Luxury","None"))</f>
        <v>Affordable</v>
      </c>
    </row>
    <row r="1699">
      <c r="A1699" s="56" t="s">
        <v>127</v>
      </c>
      <c r="B1699" s="54">
        <v>950000.0</v>
      </c>
      <c r="C1699" s="7">
        <v>5.0</v>
      </c>
      <c r="D1699" s="7">
        <v>4.0</v>
      </c>
      <c r="E1699" s="7">
        <v>2.0</v>
      </c>
      <c r="F1699" s="7" t="s">
        <v>24</v>
      </c>
      <c r="G1699" s="7" t="s">
        <v>172</v>
      </c>
      <c r="H1699" s="54">
        <v>2.0</v>
      </c>
      <c r="I1699" s="54">
        <v>1970.0</v>
      </c>
      <c r="J1699" s="55" t="s">
        <v>25</v>
      </c>
      <c r="K1699" t="str">
        <f>if(and(B1699&gt;='Desc Stats'!$C$56,B1699&lt;='Desc Stats'!$C$57),"Affordable",if(AND(B1699&gt;='Desc Stats'!$C$58,B1699&lt;='Desc Stats'!$C$59),"Luxury","None"))</f>
        <v>Affordable</v>
      </c>
    </row>
    <row r="1700">
      <c r="A1700" s="56" t="s">
        <v>127</v>
      </c>
      <c r="B1700" s="54">
        <v>950000.0</v>
      </c>
      <c r="C1700" s="7">
        <v>4.0</v>
      </c>
      <c r="D1700" s="7">
        <v>4.0</v>
      </c>
      <c r="E1700" s="7">
        <v>1.0</v>
      </c>
      <c r="F1700" s="7" t="s">
        <v>24</v>
      </c>
      <c r="G1700" s="7" t="s">
        <v>179</v>
      </c>
      <c r="H1700" s="54">
        <v>1.0</v>
      </c>
      <c r="I1700" s="54">
        <v>1719.0</v>
      </c>
      <c r="J1700" s="55" t="s">
        <v>27</v>
      </c>
      <c r="K1700" t="str">
        <f>if(and(B1700&gt;='Desc Stats'!$C$56,B1700&lt;='Desc Stats'!$C$57),"Affordable",if(AND(B1700&gt;='Desc Stats'!$C$58,B1700&lt;='Desc Stats'!$C$59),"Luxury","None"))</f>
        <v>Affordable</v>
      </c>
    </row>
    <row r="1701">
      <c r="A1701" s="56" t="s">
        <v>131</v>
      </c>
      <c r="B1701" s="54">
        <v>950000.0</v>
      </c>
      <c r="C1701" s="7">
        <v>5.0</v>
      </c>
      <c r="D1701" s="7">
        <v>3.0</v>
      </c>
      <c r="E1701" s="7">
        <v>2.0</v>
      </c>
      <c r="F1701" s="7" t="s">
        <v>181</v>
      </c>
      <c r="G1701" s="7" t="s">
        <v>179</v>
      </c>
      <c r="H1701" s="54">
        <v>1.0</v>
      </c>
      <c r="I1701" s="54">
        <v>1650.0</v>
      </c>
      <c r="J1701" s="55" t="s">
        <v>27</v>
      </c>
      <c r="K1701" t="str">
        <f>if(and(B1701&gt;='Desc Stats'!$C$56,B1701&lt;='Desc Stats'!$C$57),"Affordable",if(AND(B1701&gt;='Desc Stats'!$C$58,B1701&lt;='Desc Stats'!$C$59),"Luxury","None"))</f>
        <v>Affordable</v>
      </c>
    </row>
    <row r="1702">
      <c r="A1702" s="56" t="s">
        <v>131</v>
      </c>
      <c r="B1702" s="54">
        <v>950000.0</v>
      </c>
      <c r="C1702" s="7">
        <v>4.0</v>
      </c>
      <c r="D1702" s="7">
        <v>3.0</v>
      </c>
      <c r="E1702" s="7">
        <v>2.0</v>
      </c>
      <c r="F1702" s="7" t="s">
        <v>181</v>
      </c>
      <c r="G1702" s="7" t="s">
        <v>179</v>
      </c>
      <c r="H1702" s="54">
        <v>1.0</v>
      </c>
      <c r="I1702" s="54">
        <v>1650.0</v>
      </c>
      <c r="J1702" s="55" t="s">
        <v>27</v>
      </c>
      <c r="K1702" t="str">
        <f>if(and(B1702&gt;='Desc Stats'!$C$56,B1702&lt;='Desc Stats'!$C$57),"Affordable",if(AND(B1702&gt;='Desc Stats'!$C$58,B1702&lt;='Desc Stats'!$C$59),"Luxury","None"))</f>
        <v>Affordable</v>
      </c>
    </row>
    <row r="1703">
      <c r="A1703" s="56" t="s">
        <v>131</v>
      </c>
      <c r="B1703" s="54">
        <v>950000.0</v>
      </c>
      <c r="C1703" s="7">
        <v>4.0</v>
      </c>
      <c r="D1703" s="7">
        <v>3.0</v>
      </c>
      <c r="E1703" s="7">
        <v>2.0</v>
      </c>
      <c r="F1703" s="7" t="s">
        <v>181</v>
      </c>
      <c r="G1703" s="7" t="s">
        <v>179</v>
      </c>
      <c r="H1703" s="54">
        <v>1.0</v>
      </c>
      <c r="I1703" s="54">
        <v>1400.0</v>
      </c>
      <c r="J1703" s="55" t="s">
        <v>27</v>
      </c>
      <c r="K1703" t="str">
        <f>if(and(B1703&gt;='Desc Stats'!$C$56,B1703&lt;='Desc Stats'!$C$57),"Affordable",if(AND(B1703&gt;='Desc Stats'!$C$58,B1703&lt;='Desc Stats'!$C$59),"Luxury","None"))</f>
        <v>Affordable</v>
      </c>
    </row>
    <row r="1704">
      <c r="A1704" s="56" t="s">
        <v>28</v>
      </c>
      <c r="B1704" s="54">
        <v>950000.0</v>
      </c>
      <c r="C1704" s="7">
        <v>2.0</v>
      </c>
      <c r="D1704" s="7">
        <v>1.0</v>
      </c>
      <c r="E1704" s="7">
        <v>2.0</v>
      </c>
      <c r="F1704" s="7" t="s">
        <v>36</v>
      </c>
      <c r="G1704" s="7" t="s">
        <v>172</v>
      </c>
      <c r="H1704" s="54">
        <v>2.0</v>
      </c>
      <c r="I1704" s="54">
        <v>1141.0</v>
      </c>
      <c r="J1704" s="55" t="s">
        <v>27</v>
      </c>
      <c r="K1704" t="str">
        <f>if(and(B1704&gt;='Desc Stats'!$C$56,B1704&lt;='Desc Stats'!$C$57),"Affordable",if(AND(B1704&gt;='Desc Stats'!$C$58,B1704&lt;='Desc Stats'!$C$59),"Luxury","None"))</f>
        <v>Affordable</v>
      </c>
    </row>
    <row r="1705">
      <c r="A1705" s="56" t="s">
        <v>28</v>
      </c>
      <c r="B1705" s="54">
        <v>950000.0</v>
      </c>
      <c r="C1705" s="7">
        <v>1.0</v>
      </c>
      <c r="D1705" s="7">
        <v>1.0</v>
      </c>
      <c r="E1705" s="7">
        <v>2.0</v>
      </c>
      <c r="F1705" s="7" t="s">
        <v>24</v>
      </c>
      <c r="G1705" s="7" t="s">
        <v>172</v>
      </c>
      <c r="H1705" s="54">
        <v>2.0</v>
      </c>
      <c r="I1705" s="54">
        <v>753.0</v>
      </c>
      <c r="J1705" t="s">
        <v>27</v>
      </c>
      <c r="K1705" t="str">
        <f>if(and(B1705&gt;='Desc Stats'!$C$56,B1705&lt;='Desc Stats'!$C$57),"Affordable",if(AND(B1705&gt;='Desc Stats'!$C$58,B1705&lt;='Desc Stats'!$C$59),"Luxury","None"))</f>
        <v>Affordable</v>
      </c>
    </row>
    <row r="1706">
      <c r="A1706" s="56" t="s">
        <v>28</v>
      </c>
      <c r="B1706" s="54">
        <v>950000.0</v>
      </c>
      <c r="C1706" s="7">
        <v>2.0</v>
      </c>
      <c r="D1706" s="7">
        <v>2.0</v>
      </c>
      <c r="E1706" s="7">
        <v>1.0</v>
      </c>
      <c r="F1706" s="7" t="s">
        <v>24</v>
      </c>
      <c r="G1706" s="7" t="s">
        <v>172</v>
      </c>
      <c r="H1706" s="54">
        <v>2.0</v>
      </c>
      <c r="I1706" s="54">
        <v>1429.0</v>
      </c>
      <c r="J1706" s="55" t="s">
        <v>25</v>
      </c>
      <c r="K1706" t="str">
        <f>if(and(B1706&gt;='Desc Stats'!$C$56,B1706&lt;='Desc Stats'!$C$57),"Affordable",if(AND(B1706&gt;='Desc Stats'!$C$58,B1706&lt;='Desc Stats'!$C$59),"Luxury","None"))</f>
        <v>Affordable</v>
      </c>
    </row>
    <row r="1707">
      <c r="A1707" s="56" t="s">
        <v>28</v>
      </c>
      <c r="B1707" s="54">
        <v>950000.0</v>
      </c>
      <c r="C1707" s="7">
        <v>3.0</v>
      </c>
      <c r="D1707" s="7">
        <v>1.0</v>
      </c>
      <c r="E1707" s="7">
        <v>1.0</v>
      </c>
      <c r="F1707" s="7" t="s">
        <v>36</v>
      </c>
      <c r="G1707" s="7" t="s">
        <v>172</v>
      </c>
      <c r="H1707" s="54">
        <v>2.0</v>
      </c>
      <c r="I1707" s="54">
        <v>650.0</v>
      </c>
      <c r="J1707" s="55" t="s">
        <v>25</v>
      </c>
      <c r="K1707" t="str">
        <f>if(and(B1707&gt;='Desc Stats'!$C$56,B1707&lt;='Desc Stats'!$C$57),"Affordable",if(AND(B1707&gt;='Desc Stats'!$C$58,B1707&lt;='Desc Stats'!$C$59),"Luxury","None"))</f>
        <v>Affordable</v>
      </c>
    </row>
    <row r="1708">
      <c r="A1708" s="56" t="s">
        <v>23</v>
      </c>
      <c r="B1708" s="54">
        <v>950000.0</v>
      </c>
      <c r="C1708" s="7">
        <v>4.0</v>
      </c>
      <c r="D1708" s="7">
        <v>3.0</v>
      </c>
      <c r="E1708" s="7">
        <v>2.0</v>
      </c>
      <c r="F1708" s="7" t="s">
        <v>36</v>
      </c>
      <c r="G1708" s="7" t="s">
        <v>172</v>
      </c>
      <c r="H1708" s="54">
        <v>2.0</v>
      </c>
      <c r="I1708" s="54">
        <v>1550.0</v>
      </c>
      <c r="J1708" s="55" t="s">
        <v>25</v>
      </c>
      <c r="K1708" t="str">
        <f>if(and(B1708&gt;='Desc Stats'!$C$56,B1708&lt;='Desc Stats'!$C$57),"Affordable",if(AND(B1708&gt;='Desc Stats'!$C$58,B1708&lt;='Desc Stats'!$C$59),"Luxury","None"))</f>
        <v>Affordable</v>
      </c>
    </row>
    <row r="1709">
      <c r="A1709" s="56" t="s">
        <v>23</v>
      </c>
      <c r="B1709" s="54">
        <v>950000.0</v>
      </c>
      <c r="C1709" s="7">
        <v>3.0</v>
      </c>
      <c r="D1709" s="7">
        <v>3.0</v>
      </c>
      <c r="E1709" s="7">
        <v>2.0</v>
      </c>
      <c r="F1709" s="7" t="s">
        <v>36</v>
      </c>
      <c r="G1709" s="7" t="s">
        <v>172</v>
      </c>
      <c r="H1709" s="54">
        <v>2.0</v>
      </c>
      <c r="I1709" s="54">
        <v>1583.0</v>
      </c>
      <c r="J1709" s="55" t="s">
        <v>25</v>
      </c>
      <c r="K1709" t="str">
        <f>if(and(B1709&gt;='Desc Stats'!$C$56,B1709&lt;='Desc Stats'!$C$57),"Affordable",if(AND(B1709&gt;='Desc Stats'!$C$58,B1709&lt;='Desc Stats'!$C$59),"Luxury","None"))</f>
        <v>Affordable</v>
      </c>
    </row>
    <row r="1710">
      <c r="A1710" s="56" t="s">
        <v>23</v>
      </c>
      <c r="B1710" s="54">
        <v>950000.0</v>
      </c>
      <c r="C1710" s="7">
        <v>3.0</v>
      </c>
      <c r="D1710" s="7">
        <v>3.0</v>
      </c>
      <c r="E1710" s="7">
        <v>2.0</v>
      </c>
      <c r="F1710" s="7" t="s">
        <v>36</v>
      </c>
      <c r="G1710" s="7" t="s">
        <v>172</v>
      </c>
      <c r="H1710" s="54">
        <v>2.0</v>
      </c>
      <c r="I1710" s="54">
        <v>1400.0</v>
      </c>
      <c r="J1710" s="55" t="s">
        <v>27</v>
      </c>
      <c r="K1710" t="str">
        <f>if(and(B1710&gt;='Desc Stats'!$C$56,B1710&lt;='Desc Stats'!$C$57),"Affordable",if(AND(B1710&gt;='Desc Stats'!$C$58,B1710&lt;='Desc Stats'!$C$59),"Luxury","None"))</f>
        <v>Affordable</v>
      </c>
    </row>
    <row r="1711">
      <c r="A1711" s="56" t="s">
        <v>23</v>
      </c>
      <c r="B1711" s="54">
        <v>950000.0</v>
      </c>
      <c r="C1711" s="7">
        <v>2.0</v>
      </c>
      <c r="D1711" s="7">
        <v>2.0</v>
      </c>
      <c r="E1711" s="7">
        <v>2.0</v>
      </c>
      <c r="F1711" s="7" t="s">
        <v>36</v>
      </c>
      <c r="G1711" s="7" t="s">
        <v>172</v>
      </c>
      <c r="H1711" s="54">
        <v>2.0</v>
      </c>
      <c r="I1711" s="54">
        <v>1583.0</v>
      </c>
      <c r="J1711" s="55" t="s">
        <v>25</v>
      </c>
      <c r="K1711" t="str">
        <f>if(and(B1711&gt;='Desc Stats'!$C$56,B1711&lt;='Desc Stats'!$C$57),"Affordable",if(AND(B1711&gt;='Desc Stats'!$C$58,B1711&lt;='Desc Stats'!$C$59),"Luxury","None"))</f>
        <v>Affordable</v>
      </c>
    </row>
    <row r="1712">
      <c r="A1712" s="56" t="s">
        <v>23</v>
      </c>
      <c r="B1712" s="54">
        <v>950000.0</v>
      </c>
      <c r="C1712" s="7">
        <v>2.0</v>
      </c>
      <c r="D1712" s="7">
        <v>2.0</v>
      </c>
      <c r="E1712" s="7">
        <v>2.0</v>
      </c>
      <c r="F1712" s="7" t="s">
        <v>36</v>
      </c>
      <c r="G1712" s="7" t="s">
        <v>172</v>
      </c>
      <c r="H1712" s="54">
        <v>2.0</v>
      </c>
      <c r="I1712" s="54">
        <v>903.0</v>
      </c>
      <c r="J1712" s="55" t="s">
        <v>25</v>
      </c>
      <c r="K1712" t="str">
        <f>if(and(B1712&gt;='Desc Stats'!$C$56,B1712&lt;='Desc Stats'!$C$57),"Affordable",if(AND(B1712&gt;='Desc Stats'!$C$58,B1712&lt;='Desc Stats'!$C$59),"Luxury","None"))</f>
        <v>Affordable</v>
      </c>
    </row>
    <row r="1713">
      <c r="A1713" s="56" t="s">
        <v>154</v>
      </c>
      <c r="B1713" s="54">
        <v>950000.0</v>
      </c>
      <c r="C1713" s="7">
        <v>5.0</v>
      </c>
      <c r="D1713" s="7">
        <v>4.0</v>
      </c>
      <c r="E1713" s="7">
        <v>3.0</v>
      </c>
      <c r="F1713" s="7" t="s">
        <v>24</v>
      </c>
      <c r="G1713" s="7" t="s">
        <v>172</v>
      </c>
      <c r="H1713" s="54">
        <v>2.0</v>
      </c>
      <c r="I1713" s="54">
        <v>1872.0</v>
      </c>
      <c r="J1713" s="55" t="s">
        <v>27</v>
      </c>
      <c r="K1713" t="str">
        <f>if(and(B1713&gt;='Desc Stats'!$C$56,B1713&lt;='Desc Stats'!$C$57),"Affordable",if(AND(B1713&gt;='Desc Stats'!$C$58,B1713&lt;='Desc Stats'!$C$59),"Luxury","None"))</f>
        <v>Affordable</v>
      </c>
    </row>
    <row r="1714">
      <c r="A1714" s="56" t="s">
        <v>154</v>
      </c>
      <c r="B1714" s="54">
        <v>950000.0</v>
      </c>
      <c r="C1714" s="7">
        <v>3.0</v>
      </c>
      <c r="D1714" s="7">
        <v>2.0</v>
      </c>
      <c r="E1714" s="7">
        <v>2.0</v>
      </c>
      <c r="F1714" s="7" t="s">
        <v>24</v>
      </c>
      <c r="G1714" s="7" t="s">
        <v>172</v>
      </c>
      <c r="H1714" s="54">
        <v>2.0</v>
      </c>
      <c r="I1714" s="54">
        <v>1350.0</v>
      </c>
      <c r="J1714" s="55" t="s">
        <v>27</v>
      </c>
      <c r="K1714" t="str">
        <f>if(and(B1714&gt;='Desc Stats'!$C$56,B1714&lt;='Desc Stats'!$C$57),"Affordable",if(AND(B1714&gt;='Desc Stats'!$C$58,B1714&lt;='Desc Stats'!$C$59),"Luxury","None"))</f>
        <v>Affordable</v>
      </c>
    </row>
    <row r="1715">
      <c r="A1715" s="56" t="s">
        <v>129</v>
      </c>
      <c r="B1715" s="54">
        <v>950000.0</v>
      </c>
      <c r="C1715" s="7">
        <v>4.0</v>
      </c>
      <c r="D1715" s="7">
        <v>4.0</v>
      </c>
      <c r="E1715" s="7">
        <v>2.0</v>
      </c>
      <c r="F1715" s="7" t="s">
        <v>24</v>
      </c>
      <c r="G1715" s="7" t="s">
        <v>172</v>
      </c>
      <c r="H1715" s="54">
        <v>2.0</v>
      </c>
      <c r="I1715" s="54">
        <v>1488.0</v>
      </c>
      <c r="J1715" s="55" t="s">
        <v>27</v>
      </c>
      <c r="K1715" t="str">
        <f>if(and(B1715&gt;='Desc Stats'!$C$56,B1715&lt;='Desc Stats'!$C$57),"Affordable",if(AND(B1715&gt;='Desc Stats'!$C$58,B1715&lt;='Desc Stats'!$C$59),"Luxury","None"))</f>
        <v>Affordable</v>
      </c>
    </row>
    <row r="1716">
      <c r="A1716" s="56" t="s">
        <v>129</v>
      </c>
      <c r="B1716" s="54">
        <v>950000.0</v>
      </c>
      <c r="C1716" s="7">
        <v>4.0</v>
      </c>
      <c r="D1716" s="7">
        <v>3.0</v>
      </c>
      <c r="E1716" s="7">
        <v>2.0</v>
      </c>
      <c r="F1716" s="7" t="s">
        <v>24</v>
      </c>
      <c r="G1716" s="7" t="s">
        <v>179</v>
      </c>
      <c r="H1716" s="54">
        <v>1.0</v>
      </c>
      <c r="I1716" s="54">
        <v>1569.0</v>
      </c>
      <c r="J1716" s="55" t="s">
        <v>25</v>
      </c>
      <c r="K1716" t="str">
        <f>if(and(B1716&gt;='Desc Stats'!$C$56,B1716&lt;='Desc Stats'!$C$57),"Affordable",if(AND(B1716&gt;='Desc Stats'!$C$58,B1716&lt;='Desc Stats'!$C$59),"Luxury","None"))</f>
        <v>Affordable</v>
      </c>
    </row>
    <row r="1717">
      <c r="A1717" s="56" t="s">
        <v>157</v>
      </c>
      <c r="B1717" s="54">
        <v>950000.0</v>
      </c>
      <c r="C1717" s="7">
        <v>5.0</v>
      </c>
      <c r="D1717" s="7">
        <v>3.0</v>
      </c>
      <c r="E1717" s="7">
        <v>4.0</v>
      </c>
      <c r="F1717" s="7" t="s">
        <v>181</v>
      </c>
      <c r="G1717" s="7" t="s">
        <v>179</v>
      </c>
      <c r="H1717" s="54">
        <v>1.0</v>
      </c>
      <c r="I1717" s="54">
        <v>1650.0</v>
      </c>
      <c r="J1717" s="55" t="s">
        <v>27</v>
      </c>
      <c r="K1717" t="str">
        <f>if(and(B1717&gt;='Desc Stats'!$C$56,B1717&lt;='Desc Stats'!$C$57),"Affordable",if(AND(B1717&gt;='Desc Stats'!$C$58,B1717&lt;='Desc Stats'!$C$59),"Luxury","None"))</f>
        <v>Affordable</v>
      </c>
    </row>
    <row r="1718">
      <c r="A1718" s="56" t="s">
        <v>157</v>
      </c>
      <c r="B1718" s="54">
        <v>950000.0</v>
      </c>
      <c r="C1718" s="7">
        <v>4.0</v>
      </c>
      <c r="D1718" s="7">
        <v>3.0</v>
      </c>
      <c r="E1718" s="7">
        <v>3.0</v>
      </c>
      <c r="F1718" s="7" t="s">
        <v>181</v>
      </c>
      <c r="G1718" s="7" t="s">
        <v>179</v>
      </c>
      <c r="H1718" s="54">
        <v>1.0</v>
      </c>
      <c r="I1718" s="54">
        <v>2200.0</v>
      </c>
      <c r="J1718" s="55" t="s">
        <v>25</v>
      </c>
      <c r="K1718" t="str">
        <f>if(and(B1718&gt;='Desc Stats'!$C$56,B1718&lt;='Desc Stats'!$C$57),"Affordable",if(AND(B1718&gt;='Desc Stats'!$C$58,B1718&lt;='Desc Stats'!$C$59),"Luxury","None"))</f>
        <v>Affordable</v>
      </c>
    </row>
    <row r="1719">
      <c r="A1719" s="56" t="s">
        <v>162</v>
      </c>
      <c r="B1719" s="54">
        <v>950000.0</v>
      </c>
      <c r="C1719" s="7">
        <v>3.0</v>
      </c>
      <c r="D1719" s="7">
        <v>2.0</v>
      </c>
      <c r="E1719" s="7">
        <v>4.0</v>
      </c>
      <c r="F1719" s="7" t="s">
        <v>24</v>
      </c>
      <c r="G1719" s="7" t="s">
        <v>172</v>
      </c>
      <c r="H1719" s="54">
        <v>2.0</v>
      </c>
      <c r="I1719" s="54">
        <v>1400.0</v>
      </c>
      <c r="J1719" s="55" t="s">
        <v>25</v>
      </c>
      <c r="K1719" t="str">
        <f>if(and(B1719&gt;='Desc Stats'!$C$56,B1719&lt;='Desc Stats'!$C$57),"Affordable",if(AND(B1719&gt;='Desc Stats'!$C$58,B1719&lt;='Desc Stats'!$C$59),"Luxury","None"))</f>
        <v>Affordable</v>
      </c>
    </row>
    <row r="1720">
      <c r="A1720" s="56" t="s">
        <v>162</v>
      </c>
      <c r="B1720" s="54">
        <v>950000.0</v>
      </c>
      <c r="C1720" s="7">
        <v>2.0</v>
      </c>
      <c r="D1720" s="7">
        <v>2.0</v>
      </c>
      <c r="E1720" s="7">
        <v>2.0</v>
      </c>
      <c r="F1720" s="7" t="s">
        <v>24</v>
      </c>
      <c r="G1720" s="7" t="s">
        <v>172</v>
      </c>
      <c r="H1720" s="54">
        <v>2.0</v>
      </c>
      <c r="I1720" s="54">
        <v>1496.0</v>
      </c>
      <c r="J1720" s="55" t="s">
        <v>25</v>
      </c>
      <c r="K1720" t="str">
        <f>if(and(B1720&gt;='Desc Stats'!$C$56,B1720&lt;='Desc Stats'!$C$57),"Affordable",if(AND(B1720&gt;='Desc Stats'!$C$58,B1720&lt;='Desc Stats'!$C$59),"Luxury","None"))</f>
        <v>Affordable</v>
      </c>
    </row>
    <row r="1721">
      <c r="A1721" s="56" t="s">
        <v>164</v>
      </c>
      <c r="B1721" s="54">
        <v>950000.0</v>
      </c>
      <c r="C1721" s="7">
        <v>3.0</v>
      </c>
      <c r="D1721" s="7">
        <v>3.0</v>
      </c>
      <c r="E1721" s="7">
        <v>1.0</v>
      </c>
      <c r="F1721" s="7" t="s">
        <v>24</v>
      </c>
      <c r="G1721" s="7" t="s">
        <v>172</v>
      </c>
      <c r="H1721" s="54">
        <v>2.0</v>
      </c>
      <c r="I1721" s="54">
        <v>1637.0</v>
      </c>
      <c r="J1721" s="55" t="s">
        <v>27</v>
      </c>
      <c r="K1721" t="str">
        <f>if(and(B1721&gt;='Desc Stats'!$C$56,B1721&lt;='Desc Stats'!$C$57),"Affordable",if(AND(B1721&gt;='Desc Stats'!$C$58,B1721&lt;='Desc Stats'!$C$59),"Luxury","None"))</f>
        <v>Affordable</v>
      </c>
    </row>
    <row r="1722">
      <c r="A1722" s="56" t="s">
        <v>133</v>
      </c>
      <c r="B1722" s="54">
        <v>951000.0</v>
      </c>
      <c r="C1722" s="7">
        <v>4.0</v>
      </c>
      <c r="D1722" s="7">
        <v>3.0</v>
      </c>
      <c r="E1722" s="7">
        <v>5.0</v>
      </c>
      <c r="F1722" s="7" t="s">
        <v>181</v>
      </c>
      <c r="G1722" s="7" t="s">
        <v>172</v>
      </c>
      <c r="H1722" s="54">
        <v>2.0</v>
      </c>
      <c r="I1722" s="54">
        <v>2000.0</v>
      </c>
      <c r="J1722" s="55" t="s">
        <v>27</v>
      </c>
      <c r="K1722" t="str">
        <f>if(and(B1722&gt;='Desc Stats'!$C$56,B1722&lt;='Desc Stats'!$C$57),"Affordable",if(AND(B1722&gt;='Desc Stats'!$C$58,B1722&lt;='Desc Stats'!$C$59),"Luxury","None"))</f>
        <v>Affordable</v>
      </c>
    </row>
    <row r="1723">
      <c r="A1723" s="56" t="s">
        <v>131</v>
      </c>
      <c r="B1723" s="54">
        <v>958000.0</v>
      </c>
      <c r="C1723" s="7">
        <v>4.0</v>
      </c>
      <c r="D1723" s="7">
        <v>3.0</v>
      </c>
      <c r="E1723" s="7">
        <v>2.0</v>
      </c>
      <c r="F1723" s="7" t="s">
        <v>181</v>
      </c>
      <c r="G1723" s="7" t="s">
        <v>179</v>
      </c>
      <c r="H1723" s="54">
        <v>1.0</v>
      </c>
      <c r="I1723" s="54">
        <v>1400.0</v>
      </c>
      <c r="J1723" s="55" t="s">
        <v>27</v>
      </c>
      <c r="K1723" t="str">
        <f>if(and(B1723&gt;='Desc Stats'!$C$56,B1723&lt;='Desc Stats'!$C$57),"Affordable",if(AND(B1723&gt;='Desc Stats'!$C$58,B1723&lt;='Desc Stats'!$C$59),"Luxury","None"))</f>
        <v>Affordable</v>
      </c>
    </row>
    <row r="1724">
      <c r="A1724" s="56" t="s">
        <v>26</v>
      </c>
      <c r="B1724" s="54">
        <v>960000.0</v>
      </c>
      <c r="C1724" s="7">
        <v>3.0</v>
      </c>
      <c r="D1724" s="7">
        <v>2.0</v>
      </c>
      <c r="E1724" s="7">
        <v>1.0</v>
      </c>
      <c r="F1724" s="7" t="s">
        <v>36</v>
      </c>
      <c r="G1724" s="7" t="s">
        <v>172</v>
      </c>
      <c r="H1724" s="54">
        <v>2.0</v>
      </c>
      <c r="I1724" s="54">
        <v>1218.0</v>
      </c>
      <c r="J1724" s="55" t="s">
        <v>25</v>
      </c>
      <c r="K1724" t="str">
        <f>if(and(B1724&gt;='Desc Stats'!$C$56,B1724&lt;='Desc Stats'!$C$57),"Affordable",if(AND(B1724&gt;='Desc Stats'!$C$58,B1724&lt;='Desc Stats'!$C$59),"Luxury","None"))</f>
        <v>Affordable</v>
      </c>
    </row>
    <row r="1725">
      <c r="A1725" s="56" t="s">
        <v>133</v>
      </c>
      <c r="B1725" s="54">
        <v>960000.0</v>
      </c>
      <c r="C1725" s="7">
        <v>4.0</v>
      </c>
      <c r="D1725" s="7">
        <v>3.0</v>
      </c>
      <c r="E1725" s="7">
        <v>2.0</v>
      </c>
      <c r="F1725" s="7" t="s">
        <v>24</v>
      </c>
      <c r="G1725" s="7" t="s">
        <v>172</v>
      </c>
      <c r="H1725" s="54">
        <v>2.0</v>
      </c>
      <c r="I1725" s="54">
        <v>1535.0</v>
      </c>
      <c r="J1725" s="55" t="s">
        <v>27</v>
      </c>
      <c r="K1725" t="str">
        <f>if(and(B1725&gt;='Desc Stats'!$C$56,B1725&lt;='Desc Stats'!$C$57),"Affordable",if(AND(B1725&gt;='Desc Stats'!$C$58,B1725&lt;='Desc Stats'!$C$59),"Luxury","None"))</f>
        <v>Affordable</v>
      </c>
    </row>
    <row r="1726">
      <c r="A1726" s="56" t="s">
        <v>148</v>
      </c>
      <c r="B1726" s="54">
        <v>960000.0</v>
      </c>
      <c r="C1726" s="7">
        <v>4.0</v>
      </c>
      <c r="D1726" s="7">
        <v>4.0</v>
      </c>
      <c r="E1726" s="7">
        <v>2.0</v>
      </c>
      <c r="F1726" s="7" t="s">
        <v>24</v>
      </c>
      <c r="G1726" s="7" t="s">
        <v>172</v>
      </c>
      <c r="H1726" s="54">
        <v>2.0</v>
      </c>
      <c r="I1726" s="54">
        <v>2045.0</v>
      </c>
      <c r="J1726" s="55" t="s">
        <v>25</v>
      </c>
      <c r="K1726" t="str">
        <f>if(and(B1726&gt;='Desc Stats'!$C$56,B1726&lt;='Desc Stats'!$C$57),"Affordable",if(AND(B1726&gt;='Desc Stats'!$C$58,B1726&lt;='Desc Stats'!$C$59),"Luxury","None"))</f>
        <v>Affordable</v>
      </c>
    </row>
    <row r="1727">
      <c r="A1727" s="56" t="s">
        <v>148</v>
      </c>
      <c r="B1727" s="54">
        <v>960000.0</v>
      </c>
      <c r="C1727" s="7">
        <v>4.0</v>
      </c>
      <c r="D1727" s="7">
        <v>3.0</v>
      </c>
      <c r="E1727" s="7">
        <v>2.0</v>
      </c>
      <c r="F1727" s="7" t="s">
        <v>24</v>
      </c>
      <c r="G1727" s="7" t="s">
        <v>172</v>
      </c>
      <c r="H1727" s="54">
        <v>2.0</v>
      </c>
      <c r="I1727" s="54">
        <v>1948.0</v>
      </c>
      <c r="J1727" s="55" t="s">
        <v>27</v>
      </c>
      <c r="K1727" t="str">
        <f>if(and(B1727&gt;='Desc Stats'!$C$56,B1727&lt;='Desc Stats'!$C$57),"Affordable",if(AND(B1727&gt;='Desc Stats'!$C$58,B1727&lt;='Desc Stats'!$C$59),"Luxury","None"))</f>
        <v>Affordable</v>
      </c>
    </row>
    <row r="1728">
      <c r="A1728" s="56" t="s">
        <v>129</v>
      </c>
      <c r="B1728" s="54">
        <v>960000.0</v>
      </c>
      <c r="C1728" s="7">
        <v>4.0</v>
      </c>
      <c r="D1728" s="7">
        <v>4.0</v>
      </c>
      <c r="E1728" s="7">
        <v>4.0</v>
      </c>
      <c r="F1728" s="7" t="s">
        <v>24</v>
      </c>
      <c r="G1728" s="7" t="s">
        <v>172</v>
      </c>
      <c r="H1728" s="54">
        <v>2.0</v>
      </c>
      <c r="I1728" s="54">
        <v>1488.0</v>
      </c>
      <c r="J1728" s="55" t="s">
        <v>175</v>
      </c>
      <c r="K1728" t="str">
        <f>if(and(B1728&gt;='Desc Stats'!$C$56,B1728&lt;='Desc Stats'!$C$57),"Affordable",if(AND(B1728&gt;='Desc Stats'!$C$58,B1728&lt;='Desc Stats'!$C$59),"Luxury","None"))</f>
        <v>Affordable</v>
      </c>
    </row>
    <row r="1729">
      <c r="A1729" s="56" t="s">
        <v>156</v>
      </c>
      <c r="B1729" s="54">
        <v>961158.0</v>
      </c>
      <c r="C1729" s="7">
        <v>4.0</v>
      </c>
      <c r="D1729" s="7">
        <v>3.0</v>
      </c>
      <c r="E1729" s="7">
        <v>6.0</v>
      </c>
      <c r="F1729" s="7" t="s">
        <v>24</v>
      </c>
      <c r="G1729" s="7" t="s">
        <v>172</v>
      </c>
      <c r="H1729" s="54">
        <v>2.0</v>
      </c>
      <c r="I1729" s="54">
        <v>1923.0</v>
      </c>
      <c r="J1729" s="55" t="s">
        <v>175</v>
      </c>
      <c r="K1729" t="str">
        <f>if(and(B1729&gt;='Desc Stats'!$C$56,B1729&lt;='Desc Stats'!$C$57),"Affordable",if(AND(B1729&gt;='Desc Stats'!$C$58,B1729&lt;='Desc Stats'!$C$59),"Luxury","None"))</f>
        <v>Affordable</v>
      </c>
    </row>
    <row r="1730">
      <c r="A1730" s="56" t="s">
        <v>162</v>
      </c>
      <c r="B1730" s="54">
        <v>965000.0</v>
      </c>
      <c r="C1730" s="7">
        <v>3.0</v>
      </c>
      <c r="D1730" s="7">
        <v>2.0</v>
      </c>
      <c r="E1730" s="7">
        <v>3.0</v>
      </c>
      <c r="F1730" s="7" t="s">
        <v>36</v>
      </c>
      <c r="G1730" s="7" t="s">
        <v>172</v>
      </c>
      <c r="H1730" s="54">
        <v>2.0</v>
      </c>
      <c r="I1730" s="54">
        <v>1102.0</v>
      </c>
      <c r="J1730" s="55" t="s">
        <v>25</v>
      </c>
      <c r="K1730" t="str">
        <f>if(and(B1730&gt;='Desc Stats'!$C$56,B1730&lt;='Desc Stats'!$C$57),"Affordable",if(AND(B1730&gt;='Desc Stats'!$C$58,B1730&lt;='Desc Stats'!$C$59),"Luxury","None"))</f>
        <v>Affordable</v>
      </c>
    </row>
    <row r="1731">
      <c r="A1731" s="56" t="s">
        <v>125</v>
      </c>
      <c r="B1731" s="54">
        <v>968000.0</v>
      </c>
      <c r="C1731" s="7">
        <v>3.0</v>
      </c>
      <c r="D1731" s="7">
        <v>2.0</v>
      </c>
      <c r="E1731" s="7">
        <v>2.0</v>
      </c>
      <c r="F1731" s="7" t="s">
        <v>181</v>
      </c>
      <c r="G1731" s="7" t="s">
        <v>179</v>
      </c>
      <c r="H1731" s="54">
        <v>1.0</v>
      </c>
      <c r="I1731" s="54">
        <v>3000.0</v>
      </c>
      <c r="J1731" s="55" t="s">
        <v>175</v>
      </c>
      <c r="K1731" t="str">
        <f>if(and(B1731&gt;='Desc Stats'!$C$56,B1731&lt;='Desc Stats'!$C$57),"Affordable",if(AND(B1731&gt;='Desc Stats'!$C$58,B1731&lt;='Desc Stats'!$C$59),"Luxury","None"))</f>
        <v>Affordable</v>
      </c>
    </row>
    <row r="1732">
      <c r="A1732" s="56" t="s">
        <v>28</v>
      </c>
      <c r="B1732" s="54">
        <v>968000.0</v>
      </c>
      <c r="C1732" s="7">
        <v>1.0</v>
      </c>
      <c r="D1732" s="7">
        <v>1.0</v>
      </c>
      <c r="E1732" s="7">
        <v>2.0</v>
      </c>
      <c r="F1732" s="7" t="s">
        <v>36</v>
      </c>
      <c r="G1732" s="7" t="s">
        <v>172</v>
      </c>
      <c r="H1732" s="54">
        <v>2.0</v>
      </c>
      <c r="I1732" s="54">
        <v>605.0</v>
      </c>
      <c r="J1732" s="55" t="s">
        <v>25</v>
      </c>
      <c r="K1732" t="str">
        <f>if(and(B1732&gt;='Desc Stats'!$C$56,B1732&lt;='Desc Stats'!$C$57),"Affordable",if(AND(B1732&gt;='Desc Stats'!$C$58,B1732&lt;='Desc Stats'!$C$59),"Luxury","None"))</f>
        <v>Affordable</v>
      </c>
    </row>
    <row r="1733">
      <c r="A1733" s="56" t="s">
        <v>125</v>
      </c>
      <c r="B1733" s="54">
        <v>970000.0</v>
      </c>
      <c r="C1733" s="7">
        <v>4.0</v>
      </c>
      <c r="D1733" s="7">
        <v>4.0</v>
      </c>
      <c r="E1733" s="7">
        <v>1.0</v>
      </c>
      <c r="F1733" s="7" t="s">
        <v>24</v>
      </c>
      <c r="G1733" s="7" t="s">
        <v>172</v>
      </c>
      <c r="H1733" s="54">
        <v>2.0</v>
      </c>
      <c r="I1733" s="54">
        <v>1808.0</v>
      </c>
      <c r="J1733" s="55" t="s">
        <v>25</v>
      </c>
      <c r="K1733" t="str">
        <f>if(and(B1733&gt;='Desc Stats'!$C$56,B1733&lt;='Desc Stats'!$C$57),"Affordable",if(AND(B1733&gt;='Desc Stats'!$C$58,B1733&lt;='Desc Stats'!$C$59),"Luxury","None"))</f>
        <v>Affordable</v>
      </c>
    </row>
    <row r="1734">
      <c r="A1734" s="56" t="s">
        <v>28</v>
      </c>
      <c r="B1734" s="54">
        <v>970000.0</v>
      </c>
      <c r="C1734" s="7">
        <v>1.0</v>
      </c>
      <c r="D1734" s="7">
        <v>1.0</v>
      </c>
      <c r="E1734" s="7">
        <v>2.0</v>
      </c>
      <c r="F1734" s="7" t="s">
        <v>36</v>
      </c>
      <c r="G1734" s="7" t="s">
        <v>172</v>
      </c>
      <c r="H1734" s="54">
        <v>2.0</v>
      </c>
      <c r="I1734" s="54">
        <v>603.0</v>
      </c>
      <c r="J1734" s="55" t="s">
        <v>25</v>
      </c>
      <c r="K1734" t="str">
        <f>if(and(B1734&gt;='Desc Stats'!$C$56,B1734&lt;='Desc Stats'!$C$57),"Affordable",if(AND(B1734&gt;='Desc Stats'!$C$58,B1734&lt;='Desc Stats'!$C$59),"Luxury","None"))</f>
        <v>Affordable</v>
      </c>
    </row>
    <row r="1735">
      <c r="A1735" s="56" t="s">
        <v>129</v>
      </c>
      <c r="B1735" s="54">
        <v>970000.0</v>
      </c>
      <c r="C1735" s="7">
        <v>4.0</v>
      </c>
      <c r="D1735" s="7">
        <v>4.0</v>
      </c>
      <c r="E1735" s="7">
        <v>4.0</v>
      </c>
      <c r="F1735" s="7" t="s">
        <v>24</v>
      </c>
      <c r="G1735" s="7" t="s">
        <v>172</v>
      </c>
      <c r="H1735" s="54">
        <v>2.0</v>
      </c>
      <c r="I1735" s="54">
        <v>1488.0</v>
      </c>
      <c r="J1735" s="55" t="s">
        <v>175</v>
      </c>
      <c r="K1735" t="str">
        <f>if(and(B1735&gt;='Desc Stats'!$C$56,B1735&lt;='Desc Stats'!$C$57),"Affordable",if(AND(B1735&gt;='Desc Stats'!$C$58,B1735&lt;='Desc Stats'!$C$59),"Luxury","None"))</f>
        <v>Affordable</v>
      </c>
    </row>
    <row r="1736">
      <c r="A1736" s="56" t="s">
        <v>129</v>
      </c>
      <c r="B1736" s="54">
        <v>970000.0</v>
      </c>
      <c r="C1736" s="7">
        <v>4.0</v>
      </c>
      <c r="D1736" s="7">
        <v>3.0</v>
      </c>
      <c r="E1736" s="7">
        <v>4.0</v>
      </c>
      <c r="F1736" s="7" t="s">
        <v>24</v>
      </c>
      <c r="G1736" s="7" t="s">
        <v>172</v>
      </c>
      <c r="H1736" s="54">
        <v>2.0</v>
      </c>
      <c r="I1736" s="54">
        <v>1554.0</v>
      </c>
      <c r="J1736" s="55" t="s">
        <v>27</v>
      </c>
      <c r="K1736" t="str">
        <f>if(and(B1736&gt;='Desc Stats'!$C$56,B1736&lt;='Desc Stats'!$C$57),"Affordable",if(AND(B1736&gt;='Desc Stats'!$C$58,B1736&lt;='Desc Stats'!$C$59),"Luxury","None"))</f>
        <v>Affordable</v>
      </c>
    </row>
    <row r="1737">
      <c r="A1737" s="56" t="s">
        <v>164</v>
      </c>
      <c r="B1737" s="54">
        <v>970000.0</v>
      </c>
      <c r="C1737" s="7">
        <v>5.0</v>
      </c>
      <c r="D1737" s="7">
        <v>3.0</v>
      </c>
      <c r="E1737" s="7">
        <v>2.0</v>
      </c>
      <c r="F1737" s="7" t="s">
        <v>24</v>
      </c>
      <c r="G1737" s="7" t="s">
        <v>179</v>
      </c>
      <c r="H1737" s="54">
        <v>1.0</v>
      </c>
      <c r="I1737" s="54">
        <v>1909.0</v>
      </c>
      <c r="J1737" s="55" t="s">
        <v>27</v>
      </c>
      <c r="K1737" t="str">
        <f>if(and(B1737&gt;='Desc Stats'!$C$56,B1737&lt;='Desc Stats'!$C$57),"Affordable",if(AND(B1737&gt;='Desc Stats'!$C$58,B1737&lt;='Desc Stats'!$C$59),"Luxury","None"))</f>
        <v>Affordable</v>
      </c>
    </row>
    <row r="1738">
      <c r="A1738" s="56" t="s">
        <v>164</v>
      </c>
      <c r="B1738" s="54">
        <v>970000.0</v>
      </c>
      <c r="C1738" s="7">
        <v>4.0</v>
      </c>
      <c r="D1738" s="7">
        <v>2.0</v>
      </c>
      <c r="E1738" s="7">
        <v>2.0</v>
      </c>
      <c r="F1738" s="7" t="s">
        <v>24</v>
      </c>
      <c r="G1738" s="7" t="s">
        <v>172</v>
      </c>
      <c r="H1738" s="54">
        <v>2.0</v>
      </c>
      <c r="I1738" s="54">
        <v>1909.0</v>
      </c>
      <c r="J1738" s="55" t="s">
        <v>27</v>
      </c>
      <c r="K1738" t="str">
        <f>if(and(B1738&gt;='Desc Stats'!$C$56,B1738&lt;='Desc Stats'!$C$57),"Affordable",if(AND(B1738&gt;='Desc Stats'!$C$58,B1738&lt;='Desc Stats'!$C$59),"Luxury","None"))</f>
        <v>Affordable</v>
      </c>
    </row>
    <row r="1739">
      <c r="A1739" s="56" t="s">
        <v>153</v>
      </c>
      <c r="B1739" s="54">
        <v>973150.0</v>
      </c>
      <c r="C1739" s="7">
        <v>5.0</v>
      </c>
      <c r="D1739" s="7">
        <v>5.0</v>
      </c>
      <c r="E1739" s="7">
        <v>3.0</v>
      </c>
      <c r="F1739" s="7" t="s">
        <v>181</v>
      </c>
      <c r="G1739" s="7" t="s">
        <v>179</v>
      </c>
      <c r="H1739" s="54">
        <v>1.0</v>
      </c>
      <c r="I1739" s="54">
        <v>3756.0</v>
      </c>
      <c r="J1739" t="s">
        <v>27</v>
      </c>
      <c r="K1739" t="str">
        <f>if(and(B1739&gt;='Desc Stats'!$C$56,B1739&lt;='Desc Stats'!$C$57),"Affordable",if(AND(B1739&gt;='Desc Stats'!$C$58,B1739&lt;='Desc Stats'!$C$59),"Luxury","None"))</f>
        <v>Affordable</v>
      </c>
    </row>
    <row r="1740">
      <c r="A1740" s="56" t="s">
        <v>159</v>
      </c>
      <c r="B1740" s="54">
        <v>973150.0</v>
      </c>
      <c r="C1740" s="7">
        <v>5.0</v>
      </c>
      <c r="D1740" s="7">
        <v>5.0</v>
      </c>
      <c r="E1740" s="7">
        <v>1.0</v>
      </c>
      <c r="F1740" s="7" t="s">
        <v>181</v>
      </c>
      <c r="G1740" s="7" t="s">
        <v>179</v>
      </c>
      <c r="H1740" s="54">
        <v>1.0</v>
      </c>
      <c r="I1740" s="54">
        <v>3756.0</v>
      </c>
      <c r="J1740" t="s">
        <v>27</v>
      </c>
      <c r="K1740" t="str">
        <f>if(and(B1740&gt;='Desc Stats'!$C$56,B1740&lt;='Desc Stats'!$C$57),"Affordable",if(AND(B1740&gt;='Desc Stats'!$C$58,B1740&lt;='Desc Stats'!$C$59),"Luxury","None"))</f>
        <v>Affordable</v>
      </c>
    </row>
    <row r="1741">
      <c r="A1741" s="56" t="s">
        <v>125</v>
      </c>
      <c r="B1741" s="54">
        <v>974600.0</v>
      </c>
      <c r="C1741" s="7">
        <v>4.0</v>
      </c>
      <c r="D1741" s="7">
        <v>2.0</v>
      </c>
      <c r="E1741" s="7">
        <v>1.0</v>
      </c>
      <c r="F1741" s="7" t="s">
        <v>36</v>
      </c>
      <c r="G1741" s="7" t="s">
        <v>172</v>
      </c>
      <c r="H1741" s="54">
        <v>2.0</v>
      </c>
      <c r="I1741" s="54">
        <v>1328.0</v>
      </c>
      <c r="J1741" s="55" t="s">
        <v>25</v>
      </c>
      <c r="K1741" t="str">
        <f>if(and(B1741&gt;='Desc Stats'!$C$56,B1741&lt;='Desc Stats'!$C$57),"Affordable",if(AND(B1741&gt;='Desc Stats'!$C$58,B1741&lt;='Desc Stats'!$C$59),"Luxury","None"))</f>
        <v>Affordable</v>
      </c>
    </row>
    <row r="1742">
      <c r="A1742" s="56" t="s">
        <v>136</v>
      </c>
      <c r="B1742" s="54">
        <v>975000.0</v>
      </c>
      <c r="C1742" s="7">
        <v>4.0</v>
      </c>
      <c r="D1742" s="7">
        <v>3.0</v>
      </c>
      <c r="E1742" s="7">
        <v>6.0</v>
      </c>
      <c r="F1742" s="7" t="s">
        <v>24</v>
      </c>
      <c r="G1742" s="7" t="s">
        <v>172</v>
      </c>
      <c r="H1742" s="54">
        <v>2.0</v>
      </c>
      <c r="I1742" s="54">
        <v>1890.0</v>
      </c>
      <c r="J1742" s="55" t="s">
        <v>27</v>
      </c>
      <c r="K1742" t="str">
        <f>if(and(B1742&gt;='Desc Stats'!$C$56,B1742&lt;='Desc Stats'!$C$57),"Affordable",if(AND(B1742&gt;='Desc Stats'!$C$58,B1742&lt;='Desc Stats'!$C$59),"Luxury","None"))</f>
        <v>Affordable</v>
      </c>
    </row>
    <row r="1743">
      <c r="A1743" s="56" t="s">
        <v>26</v>
      </c>
      <c r="B1743" s="54">
        <v>978000.0</v>
      </c>
      <c r="C1743" s="7">
        <v>5.0</v>
      </c>
      <c r="D1743" s="7">
        <v>3.0</v>
      </c>
      <c r="E1743" s="7">
        <v>1.0</v>
      </c>
      <c r="F1743" s="7" t="s">
        <v>24</v>
      </c>
      <c r="G1743" s="7" t="s">
        <v>172</v>
      </c>
      <c r="H1743" s="54">
        <v>2.0</v>
      </c>
      <c r="I1743" s="54">
        <v>1513.0</v>
      </c>
      <c r="J1743" s="55" t="s">
        <v>27</v>
      </c>
      <c r="K1743" t="str">
        <f>if(and(B1743&gt;='Desc Stats'!$C$56,B1743&lt;='Desc Stats'!$C$57),"Affordable",if(AND(B1743&gt;='Desc Stats'!$C$58,B1743&lt;='Desc Stats'!$C$59),"Luxury","None"))</f>
        <v>Affordable</v>
      </c>
    </row>
    <row r="1744">
      <c r="A1744" s="56" t="s">
        <v>145</v>
      </c>
      <c r="B1744" s="54">
        <v>978458.0</v>
      </c>
      <c r="C1744" s="7">
        <v>1.0</v>
      </c>
      <c r="D1744" s="7">
        <v>1.0</v>
      </c>
      <c r="E1744" s="7">
        <v>4.0</v>
      </c>
      <c r="F1744" s="7" t="s">
        <v>36</v>
      </c>
      <c r="G1744" s="7" t="s">
        <v>172</v>
      </c>
      <c r="H1744" s="54">
        <v>2.0</v>
      </c>
      <c r="I1744" s="54">
        <v>562.0</v>
      </c>
      <c r="J1744" s="55" t="s">
        <v>27</v>
      </c>
      <c r="K1744" t="str">
        <f>if(and(B1744&gt;='Desc Stats'!$C$56,B1744&lt;='Desc Stats'!$C$57),"Affordable",if(AND(B1744&gt;='Desc Stats'!$C$58,B1744&lt;='Desc Stats'!$C$59),"Luxury","None"))</f>
        <v>Affordable</v>
      </c>
    </row>
    <row r="1745">
      <c r="A1745" s="56" t="s">
        <v>126</v>
      </c>
      <c r="B1745" s="54">
        <v>980000.0</v>
      </c>
      <c r="C1745" s="7">
        <v>3.0</v>
      </c>
      <c r="D1745" s="7">
        <v>2.0</v>
      </c>
      <c r="E1745" s="7">
        <v>4.0</v>
      </c>
      <c r="F1745" s="7" t="s">
        <v>24</v>
      </c>
      <c r="G1745" s="7" t="s">
        <v>172</v>
      </c>
      <c r="H1745" s="54">
        <v>2.0</v>
      </c>
      <c r="I1745" s="54">
        <v>1260.0</v>
      </c>
      <c r="J1745" s="55" t="s">
        <v>27</v>
      </c>
      <c r="K1745" t="str">
        <f>if(and(B1745&gt;='Desc Stats'!$C$56,B1745&lt;='Desc Stats'!$C$57),"Affordable",if(AND(B1745&gt;='Desc Stats'!$C$58,B1745&lt;='Desc Stats'!$C$59),"Luxury","None"))</f>
        <v>Affordable</v>
      </c>
    </row>
    <row r="1746">
      <c r="A1746" s="56" t="s">
        <v>26</v>
      </c>
      <c r="B1746" s="54">
        <v>980000.0</v>
      </c>
      <c r="C1746" s="7">
        <v>5.0</v>
      </c>
      <c r="D1746" s="7">
        <v>3.0</v>
      </c>
      <c r="E1746" s="7">
        <v>2.0</v>
      </c>
      <c r="F1746" s="7" t="s">
        <v>24</v>
      </c>
      <c r="G1746" s="7" t="s">
        <v>172</v>
      </c>
      <c r="H1746" s="54">
        <v>2.0</v>
      </c>
      <c r="I1746" s="54">
        <v>1513.0</v>
      </c>
      <c r="J1746" s="55" t="s">
        <v>25</v>
      </c>
      <c r="K1746" t="str">
        <f>if(and(B1746&gt;='Desc Stats'!$C$56,B1746&lt;='Desc Stats'!$C$57),"Affordable",if(AND(B1746&gt;='Desc Stats'!$C$58,B1746&lt;='Desc Stats'!$C$59),"Luxury","None"))</f>
        <v>Affordable</v>
      </c>
    </row>
    <row r="1747">
      <c r="A1747" s="56" t="s">
        <v>26</v>
      </c>
      <c r="B1747" s="54">
        <v>980000.0</v>
      </c>
      <c r="C1747" s="7">
        <v>5.0</v>
      </c>
      <c r="D1747" s="7">
        <v>3.0</v>
      </c>
      <c r="E1747" s="7">
        <v>2.0</v>
      </c>
      <c r="F1747" s="7" t="s">
        <v>24</v>
      </c>
      <c r="G1747" s="7" t="s">
        <v>172</v>
      </c>
      <c r="H1747" s="54">
        <v>2.0</v>
      </c>
      <c r="I1747" s="54">
        <v>1513.0</v>
      </c>
      <c r="J1747" s="55" t="s">
        <v>27</v>
      </c>
      <c r="K1747" t="str">
        <f>if(and(B1747&gt;='Desc Stats'!$C$56,B1747&lt;='Desc Stats'!$C$57),"Affordable",if(AND(B1747&gt;='Desc Stats'!$C$58,B1747&lt;='Desc Stats'!$C$59),"Luxury","None"))</f>
        <v>Affordable</v>
      </c>
    </row>
    <row r="1748">
      <c r="A1748" s="56" t="s">
        <v>26</v>
      </c>
      <c r="B1748" s="54">
        <v>980000.0</v>
      </c>
      <c r="C1748" s="7">
        <v>3.0</v>
      </c>
      <c r="D1748" s="7">
        <v>2.0</v>
      </c>
      <c r="E1748" s="7">
        <v>1.0</v>
      </c>
      <c r="F1748" s="7" t="s">
        <v>36</v>
      </c>
      <c r="G1748" s="7" t="s">
        <v>172</v>
      </c>
      <c r="H1748" s="54">
        <v>2.0</v>
      </c>
      <c r="I1748" s="54">
        <v>1339.0</v>
      </c>
      <c r="J1748" s="55" t="s">
        <v>27</v>
      </c>
      <c r="K1748" t="str">
        <f>if(and(B1748&gt;='Desc Stats'!$C$56,B1748&lt;='Desc Stats'!$C$57),"Affordable",if(AND(B1748&gt;='Desc Stats'!$C$58,B1748&lt;='Desc Stats'!$C$59),"Luxury","None"))</f>
        <v>Affordable</v>
      </c>
    </row>
    <row r="1749">
      <c r="A1749" s="56" t="s">
        <v>125</v>
      </c>
      <c r="B1749" s="54">
        <v>980000.0</v>
      </c>
      <c r="C1749" s="7">
        <v>4.0</v>
      </c>
      <c r="D1749" s="7">
        <v>3.0</v>
      </c>
      <c r="E1749" s="7">
        <v>2.0</v>
      </c>
      <c r="F1749" s="7" t="s">
        <v>181</v>
      </c>
      <c r="G1749" s="7" t="s">
        <v>179</v>
      </c>
      <c r="H1749" s="54">
        <v>1.0</v>
      </c>
      <c r="I1749" s="54">
        <v>4999.0</v>
      </c>
      <c r="J1749" s="55" t="s">
        <v>175</v>
      </c>
      <c r="K1749" t="str">
        <f>if(and(B1749&gt;='Desc Stats'!$C$56,B1749&lt;='Desc Stats'!$C$57),"Affordable",if(AND(B1749&gt;='Desc Stats'!$C$58,B1749&lt;='Desc Stats'!$C$59),"Luxury","None"))</f>
        <v>Affordable</v>
      </c>
    </row>
    <row r="1750">
      <c r="A1750" s="56" t="s">
        <v>136</v>
      </c>
      <c r="B1750" s="54">
        <v>980000.0</v>
      </c>
      <c r="C1750" s="7">
        <v>5.0</v>
      </c>
      <c r="D1750" s="7">
        <v>5.0</v>
      </c>
      <c r="E1750" s="7">
        <v>2.0</v>
      </c>
      <c r="F1750" s="7" t="s">
        <v>24</v>
      </c>
      <c r="G1750" s="7" t="s">
        <v>172</v>
      </c>
      <c r="H1750" s="54">
        <v>2.0</v>
      </c>
      <c r="I1750" s="54">
        <v>1830.0</v>
      </c>
      <c r="J1750" s="55" t="s">
        <v>27</v>
      </c>
      <c r="K1750" t="str">
        <f>if(and(B1750&gt;='Desc Stats'!$C$56,B1750&lt;='Desc Stats'!$C$57),"Affordable",if(AND(B1750&gt;='Desc Stats'!$C$58,B1750&lt;='Desc Stats'!$C$59),"Luxury","None"))</f>
        <v>Affordable</v>
      </c>
    </row>
    <row r="1751">
      <c r="A1751" s="56" t="s">
        <v>139</v>
      </c>
      <c r="B1751" s="54">
        <v>980000.0</v>
      </c>
      <c r="C1751" s="7">
        <v>2.0</v>
      </c>
      <c r="D1751" s="7">
        <v>2.0</v>
      </c>
      <c r="E1751" s="7">
        <v>1.0</v>
      </c>
      <c r="F1751" s="7" t="s">
        <v>36</v>
      </c>
      <c r="G1751" s="7" t="s">
        <v>172</v>
      </c>
      <c r="H1751" s="54">
        <v>2.0</v>
      </c>
      <c r="I1751" s="54">
        <v>1410.0</v>
      </c>
      <c r="J1751" s="55" t="s">
        <v>27</v>
      </c>
      <c r="K1751" t="str">
        <f>if(and(B1751&gt;='Desc Stats'!$C$56,B1751&lt;='Desc Stats'!$C$57),"Affordable",if(AND(B1751&gt;='Desc Stats'!$C$58,B1751&lt;='Desc Stats'!$C$59),"Luxury","None"))</f>
        <v>Affordable</v>
      </c>
    </row>
    <row r="1752">
      <c r="A1752" s="56" t="s">
        <v>23</v>
      </c>
      <c r="B1752" s="54">
        <v>980000.0</v>
      </c>
      <c r="C1752" s="7">
        <v>3.0</v>
      </c>
      <c r="D1752" s="7">
        <v>3.0</v>
      </c>
      <c r="E1752" s="7">
        <v>2.0</v>
      </c>
      <c r="F1752" s="7" t="s">
        <v>24</v>
      </c>
      <c r="G1752" s="7" t="s">
        <v>172</v>
      </c>
      <c r="H1752" s="54">
        <v>2.0</v>
      </c>
      <c r="I1752" s="54">
        <v>1828.0</v>
      </c>
      <c r="J1752" s="55" t="s">
        <v>27</v>
      </c>
      <c r="K1752" t="str">
        <f>if(and(B1752&gt;='Desc Stats'!$C$56,B1752&lt;='Desc Stats'!$C$57),"Affordable",if(AND(B1752&gt;='Desc Stats'!$C$58,B1752&lt;='Desc Stats'!$C$59),"Luxury","None"))</f>
        <v>Affordable</v>
      </c>
    </row>
    <row r="1753">
      <c r="A1753" s="56" t="s">
        <v>23</v>
      </c>
      <c r="B1753" s="54">
        <v>980000.0</v>
      </c>
      <c r="C1753" s="7">
        <v>2.0</v>
      </c>
      <c r="D1753" s="7">
        <v>3.0</v>
      </c>
      <c r="E1753" s="7">
        <v>2.0</v>
      </c>
      <c r="F1753" s="7" t="s">
        <v>36</v>
      </c>
      <c r="G1753" s="7" t="s">
        <v>172</v>
      </c>
      <c r="H1753" s="54">
        <v>2.0</v>
      </c>
      <c r="I1753" s="54">
        <v>1583.0</v>
      </c>
      <c r="J1753" s="55" t="s">
        <v>175</v>
      </c>
      <c r="K1753" t="str">
        <f>if(and(B1753&gt;='Desc Stats'!$C$56,B1753&lt;='Desc Stats'!$C$57),"Affordable",if(AND(B1753&gt;='Desc Stats'!$C$58,B1753&lt;='Desc Stats'!$C$59),"Luxury","None"))</f>
        <v>Affordable</v>
      </c>
    </row>
    <row r="1754">
      <c r="A1754" s="56" t="s">
        <v>23</v>
      </c>
      <c r="B1754" s="54">
        <v>980000.0</v>
      </c>
      <c r="C1754" s="7">
        <v>2.0</v>
      </c>
      <c r="D1754" s="7">
        <v>2.0</v>
      </c>
      <c r="E1754" s="7">
        <v>2.0</v>
      </c>
      <c r="F1754" s="7" t="s">
        <v>36</v>
      </c>
      <c r="G1754" s="7" t="s">
        <v>172</v>
      </c>
      <c r="H1754" s="54">
        <v>2.0</v>
      </c>
      <c r="I1754" s="54">
        <v>932.0</v>
      </c>
      <c r="J1754" t="s">
        <v>25</v>
      </c>
      <c r="K1754" t="str">
        <f>if(and(B1754&gt;='Desc Stats'!$C$56,B1754&lt;='Desc Stats'!$C$57),"Affordable",if(AND(B1754&gt;='Desc Stats'!$C$58,B1754&lt;='Desc Stats'!$C$59),"Luxury","None"))</f>
        <v>Affordable</v>
      </c>
    </row>
    <row r="1755">
      <c r="A1755" s="56" t="s">
        <v>129</v>
      </c>
      <c r="B1755" s="54">
        <v>980000.0</v>
      </c>
      <c r="C1755" s="7">
        <v>4.0</v>
      </c>
      <c r="D1755" s="7">
        <v>4.0</v>
      </c>
      <c r="E1755" s="7">
        <v>2.0</v>
      </c>
      <c r="F1755" s="7" t="s">
        <v>24</v>
      </c>
      <c r="G1755" s="7" t="s">
        <v>172</v>
      </c>
      <c r="H1755" s="54">
        <v>2.0</v>
      </c>
      <c r="I1755" s="54">
        <v>1488.0</v>
      </c>
      <c r="J1755" s="55" t="s">
        <v>27</v>
      </c>
      <c r="K1755" t="str">
        <f>if(and(B1755&gt;='Desc Stats'!$C$56,B1755&lt;='Desc Stats'!$C$57),"Affordable",if(AND(B1755&gt;='Desc Stats'!$C$58,B1755&lt;='Desc Stats'!$C$59),"Luxury","None"))</f>
        <v>Affordable</v>
      </c>
    </row>
    <row r="1756">
      <c r="A1756" s="56" t="s">
        <v>157</v>
      </c>
      <c r="B1756" s="54">
        <v>980000.0</v>
      </c>
      <c r="C1756" s="7">
        <v>5.0</v>
      </c>
      <c r="D1756" s="7">
        <v>4.0</v>
      </c>
      <c r="E1756" s="7">
        <v>2.0</v>
      </c>
      <c r="F1756" s="7" t="s">
        <v>182</v>
      </c>
      <c r="G1756" s="7" t="s">
        <v>179</v>
      </c>
      <c r="H1756" s="54">
        <v>1.0</v>
      </c>
      <c r="I1756" s="54">
        <v>1760.0</v>
      </c>
      <c r="J1756" s="55" t="s">
        <v>175</v>
      </c>
      <c r="K1756" t="str">
        <f>if(and(B1756&gt;='Desc Stats'!$C$56,B1756&lt;='Desc Stats'!$C$57),"Affordable",if(AND(B1756&gt;='Desc Stats'!$C$58,B1756&lt;='Desc Stats'!$C$59),"Luxury","None"))</f>
        <v>Affordable</v>
      </c>
    </row>
    <row r="1757">
      <c r="A1757" s="56" t="s">
        <v>162</v>
      </c>
      <c r="B1757" s="54">
        <v>980000.0</v>
      </c>
      <c r="C1757" s="7">
        <v>3.0</v>
      </c>
      <c r="D1757" s="7">
        <v>2.0</v>
      </c>
      <c r="E1757" s="7">
        <v>2.0</v>
      </c>
      <c r="F1757" s="7" t="s">
        <v>24</v>
      </c>
      <c r="G1757" s="7" t="s">
        <v>172</v>
      </c>
      <c r="H1757" s="54">
        <v>2.0</v>
      </c>
      <c r="I1757" s="54">
        <v>1356.0</v>
      </c>
      <c r="J1757" t="s">
        <v>27</v>
      </c>
      <c r="K1757" t="str">
        <f>if(and(B1757&gt;='Desc Stats'!$C$56,B1757&lt;='Desc Stats'!$C$57),"Affordable",if(AND(B1757&gt;='Desc Stats'!$C$58,B1757&lt;='Desc Stats'!$C$59),"Luxury","None"))</f>
        <v>Affordable</v>
      </c>
    </row>
    <row r="1758">
      <c r="A1758" s="56" t="s">
        <v>162</v>
      </c>
      <c r="B1758" s="54">
        <v>980000.0</v>
      </c>
      <c r="C1758" s="7">
        <v>3.0</v>
      </c>
      <c r="D1758" s="7">
        <v>2.0</v>
      </c>
      <c r="E1758" s="7">
        <v>2.0</v>
      </c>
      <c r="F1758" s="7" t="s">
        <v>24</v>
      </c>
      <c r="G1758" s="7" t="s">
        <v>172</v>
      </c>
      <c r="H1758" s="54">
        <v>2.0</v>
      </c>
      <c r="I1758" s="54">
        <v>1300.0</v>
      </c>
      <c r="J1758" s="55" t="s">
        <v>27</v>
      </c>
      <c r="K1758" t="str">
        <f>if(and(B1758&gt;='Desc Stats'!$C$56,B1758&lt;='Desc Stats'!$C$57),"Affordable",if(AND(B1758&gt;='Desc Stats'!$C$58,B1758&lt;='Desc Stats'!$C$59),"Luxury","None"))</f>
        <v>Affordable</v>
      </c>
    </row>
    <row r="1759">
      <c r="A1759" s="56" t="s">
        <v>124</v>
      </c>
      <c r="B1759" s="54">
        <v>985000.0</v>
      </c>
      <c r="C1759" s="7">
        <v>3.0</v>
      </c>
      <c r="D1759" s="7">
        <v>2.0</v>
      </c>
      <c r="E1759" s="7">
        <v>3.0</v>
      </c>
      <c r="F1759" s="7" t="s">
        <v>24</v>
      </c>
      <c r="G1759" s="7" t="s">
        <v>172</v>
      </c>
      <c r="H1759" s="54">
        <v>2.0</v>
      </c>
      <c r="I1759" s="54">
        <v>1590.0</v>
      </c>
      <c r="J1759" s="55" t="s">
        <v>175</v>
      </c>
      <c r="K1759" t="str">
        <f>if(and(B1759&gt;='Desc Stats'!$C$56,B1759&lt;='Desc Stats'!$C$57),"Affordable",if(AND(B1759&gt;='Desc Stats'!$C$58,B1759&lt;='Desc Stats'!$C$59),"Luxury","None"))</f>
        <v>Affordable</v>
      </c>
    </row>
    <row r="1760">
      <c r="A1760" s="56" t="s">
        <v>131</v>
      </c>
      <c r="B1760" s="54">
        <v>985000.0</v>
      </c>
      <c r="C1760" s="7">
        <v>4.0</v>
      </c>
      <c r="D1760" s="7">
        <v>3.0</v>
      </c>
      <c r="E1760" s="7">
        <v>2.0</v>
      </c>
      <c r="F1760" s="7" t="s">
        <v>181</v>
      </c>
      <c r="G1760" s="7" t="s">
        <v>179</v>
      </c>
      <c r="H1760" s="54">
        <v>1.0</v>
      </c>
      <c r="I1760" s="54">
        <v>1760.0</v>
      </c>
      <c r="J1760" s="55" t="s">
        <v>27</v>
      </c>
      <c r="K1760" t="str">
        <f>if(and(B1760&gt;='Desc Stats'!$C$56,B1760&lt;='Desc Stats'!$C$57),"Affordable",if(AND(B1760&gt;='Desc Stats'!$C$58,B1760&lt;='Desc Stats'!$C$59),"Luxury","None"))</f>
        <v>Affordable</v>
      </c>
    </row>
    <row r="1761">
      <c r="A1761" s="56" t="s">
        <v>145</v>
      </c>
      <c r="B1761" s="54">
        <v>988000.0</v>
      </c>
      <c r="C1761" s="7">
        <v>2.0</v>
      </c>
      <c r="D1761" s="7">
        <v>1.0</v>
      </c>
      <c r="E1761" s="7">
        <v>2.0</v>
      </c>
      <c r="F1761" s="7" t="s">
        <v>36</v>
      </c>
      <c r="G1761" s="7" t="s">
        <v>172</v>
      </c>
      <c r="H1761" s="54">
        <v>2.0</v>
      </c>
      <c r="I1761" s="54">
        <v>625.0</v>
      </c>
      <c r="J1761" s="55" t="s">
        <v>25</v>
      </c>
      <c r="K1761" t="str">
        <f>if(and(B1761&gt;='Desc Stats'!$C$56,B1761&lt;='Desc Stats'!$C$57),"Affordable",if(AND(B1761&gt;='Desc Stats'!$C$58,B1761&lt;='Desc Stats'!$C$59),"Luxury","None"))</f>
        <v>Affordable</v>
      </c>
    </row>
    <row r="1762">
      <c r="A1762" s="56" t="s">
        <v>129</v>
      </c>
      <c r="B1762" s="54">
        <v>988000.0</v>
      </c>
      <c r="C1762" s="7">
        <v>4.0</v>
      </c>
      <c r="D1762" s="7">
        <v>3.0</v>
      </c>
      <c r="E1762" s="7">
        <v>2.0</v>
      </c>
      <c r="F1762" s="7" t="s">
        <v>24</v>
      </c>
      <c r="G1762" s="7" t="s">
        <v>172</v>
      </c>
      <c r="H1762" s="54">
        <v>2.0</v>
      </c>
      <c r="I1762" s="54">
        <v>1535.0</v>
      </c>
      <c r="J1762" s="55" t="s">
        <v>27</v>
      </c>
      <c r="K1762" t="str">
        <f>if(and(B1762&gt;='Desc Stats'!$C$56,B1762&lt;='Desc Stats'!$C$57),"Affordable",if(AND(B1762&gt;='Desc Stats'!$C$58,B1762&lt;='Desc Stats'!$C$59),"Luxury","None"))</f>
        <v>Affordable</v>
      </c>
    </row>
    <row r="1763">
      <c r="A1763" s="57" t="s">
        <v>37</v>
      </c>
      <c r="B1763" s="54">
        <v>989000.0</v>
      </c>
      <c r="C1763" s="7">
        <v>4.0</v>
      </c>
      <c r="D1763" s="7">
        <v>2.0</v>
      </c>
      <c r="E1763" s="7">
        <v>2.0</v>
      </c>
      <c r="F1763" s="7" t="s">
        <v>24</v>
      </c>
      <c r="G1763" s="7" t="s">
        <v>172</v>
      </c>
      <c r="H1763" s="54">
        <v>2.0</v>
      </c>
      <c r="I1763" s="54">
        <v>1333.0</v>
      </c>
      <c r="J1763" s="55" t="s">
        <v>184</v>
      </c>
      <c r="K1763" t="str">
        <f>if(and(B1763&gt;='Desc Stats'!$C$56,B1763&lt;='Desc Stats'!$C$57),"Affordable",if(AND(B1763&gt;='Desc Stats'!$C$58,B1763&lt;='Desc Stats'!$C$59),"Luxury","None"))</f>
        <v>Affordable</v>
      </c>
    </row>
    <row r="1764">
      <c r="A1764" s="56" t="s">
        <v>132</v>
      </c>
      <c r="B1764" s="54">
        <v>990000.0</v>
      </c>
      <c r="C1764" s="7">
        <v>1.0</v>
      </c>
      <c r="D1764" s="7">
        <v>1.0</v>
      </c>
      <c r="E1764" s="7">
        <v>4.0</v>
      </c>
      <c r="F1764" s="7" t="s">
        <v>24</v>
      </c>
      <c r="G1764" s="7" t="s">
        <v>172</v>
      </c>
      <c r="H1764" s="54">
        <v>2.0</v>
      </c>
      <c r="I1764" s="54">
        <v>624.0</v>
      </c>
      <c r="J1764" s="55" t="s">
        <v>25</v>
      </c>
      <c r="K1764" t="str">
        <f>if(and(B1764&gt;='Desc Stats'!$C$56,B1764&lt;='Desc Stats'!$C$57),"Affordable",if(AND(B1764&gt;='Desc Stats'!$C$58,B1764&lt;='Desc Stats'!$C$59),"Luxury","None"))</f>
        <v>Affordable</v>
      </c>
    </row>
    <row r="1765">
      <c r="A1765" s="56" t="s">
        <v>132</v>
      </c>
      <c r="B1765" s="54">
        <v>990000.0</v>
      </c>
      <c r="C1765" s="7">
        <v>3.0</v>
      </c>
      <c r="D1765" s="7">
        <v>2.0</v>
      </c>
      <c r="E1765" s="7">
        <v>1.0</v>
      </c>
      <c r="F1765" s="7" t="s">
        <v>36</v>
      </c>
      <c r="G1765" s="7" t="s">
        <v>172</v>
      </c>
      <c r="H1765" s="54">
        <v>2.0</v>
      </c>
      <c r="I1765" s="54">
        <v>1116.0</v>
      </c>
      <c r="J1765" s="55" t="s">
        <v>25</v>
      </c>
      <c r="K1765" t="str">
        <f>if(and(B1765&gt;='Desc Stats'!$C$56,B1765&lt;='Desc Stats'!$C$57),"Affordable",if(AND(B1765&gt;='Desc Stats'!$C$58,B1765&lt;='Desc Stats'!$C$59),"Luxury","None"))</f>
        <v>Affordable</v>
      </c>
    </row>
    <row r="1766">
      <c r="A1766" s="56" t="s">
        <v>125</v>
      </c>
      <c r="B1766" s="54">
        <v>990000.0</v>
      </c>
      <c r="C1766" s="7">
        <v>5.0</v>
      </c>
      <c r="D1766" s="7">
        <v>3.0</v>
      </c>
      <c r="E1766" s="7">
        <v>3.0</v>
      </c>
      <c r="F1766" s="7" t="s">
        <v>24</v>
      </c>
      <c r="G1766" s="7" t="s">
        <v>179</v>
      </c>
      <c r="H1766" s="54">
        <v>1.0</v>
      </c>
      <c r="I1766" s="54">
        <v>1672.0</v>
      </c>
      <c r="J1766" s="55" t="s">
        <v>27</v>
      </c>
      <c r="K1766" t="str">
        <f>if(and(B1766&gt;='Desc Stats'!$C$56,B1766&lt;='Desc Stats'!$C$57),"Affordable",if(AND(B1766&gt;='Desc Stats'!$C$58,B1766&lt;='Desc Stats'!$C$59),"Luxury","None"))</f>
        <v>Affordable</v>
      </c>
    </row>
    <row r="1767">
      <c r="A1767" s="56" t="s">
        <v>133</v>
      </c>
      <c r="B1767" s="54">
        <v>990000.0</v>
      </c>
      <c r="C1767" s="7">
        <v>4.0</v>
      </c>
      <c r="D1767" s="7">
        <v>4.0</v>
      </c>
      <c r="E1767" s="7">
        <v>1.0</v>
      </c>
      <c r="F1767" s="7" t="s">
        <v>24</v>
      </c>
      <c r="G1767" s="7" t="s">
        <v>172</v>
      </c>
      <c r="H1767" s="54">
        <v>2.0</v>
      </c>
      <c r="I1767" s="54">
        <v>1782.0</v>
      </c>
      <c r="J1767" s="55" t="s">
        <v>175</v>
      </c>
      <c r="K1767" t="str">
        <f>if(and(B1767&gt;='Desc Stats'!$C$56,B1767&lt;='Desc Stats'!$C$57),"Affordable",if(AND(B1767&gt;='Desc Stats'!$C$58,B1767&lt;='Desc Stats'!$C$59),"Luxury","None"))</f>
        <v>Affordable</v>
      </c>
    </row>
    <row r="1768">
      <c r="A1768" s="56" t="s">
        <v>131</v>
      </c>
      <c r="B1768" s="54">
        <v>990000.0</v>
      </c>
      <c r="C1768" s="7">
        <v>3.0</v>
      </c>
      <c r="D1768" s="7">
        <v>2.0</v>
      </c>
      <c r="E1768" s="7">
        <v>2.0</v>
      </c>
      <c r="F1768" s="7" t="s">
        <v>183</v>
      </c>
      <c r="G1768" s="7" t="s">
        <v>179</v>
      </c>
      <c r="H1768" s="54">
        <v>1.0</v>
      </c>
      <c r="I1768" s="54">
        <v>4035.0</v>
      </c>
      <c r="J1768" s="55" t="s">
        <v>27</v>
      </c>
      <c r="K1768" t="str">
        <f>if(and(B1768&gt;='Desc Stats'!$C$56,B1768&lt;='Desc Stats'!$C$57),"Affordable",if(AND(B1768&gt;='Desc Stats'!$C$58,B1768&lt;='Desc Stats'!$C$59),"Luxury","None"))</f>
        <v>Affordable</v>
      </c>
    </row>
    <row r="1769">
      <c r="A1769" s="56" t="s">
        <v>28</v>
      </c>
      <c r="B1769" s="54">
        <v>990000.0</v>
      </c>
      <c r="C1769" s="7">
        <v>1.0</v>
      </c>
      <c r="D1769" s="7">
        <v>1.0</v>
      </c>
      <c r="E1769" s="7">
        <v>3.0</v>
      </c>
      <c r="F1769" s="7" t="s">
        <v>24</v>
      </c>
      <c r="G1769" s="7" t="s">
        <v>172</v>
      </c>
      <c r="H1769" s="54">
        <v>2.0</v>
      </c>
      <c r="I1769" s="54">
        <v>657.0</v>
      </c>
      <c r="J1769" s="55" t="s">
        <v>27</v>
      </c>
      <c r="K1769" t="str">
        <f>if(and(B1769&gt;='Desc Stats'!$C$56,B1769&lt;='Desc Stats'!$C$57),"Affordable",if(AND(B1769&gt;='Desc Stats'!$C$58,B1769&lt;='Desc Stats'!$C$59),"Luxury","None"))</f>
        <v>Affordable</v>
      </c>
    </row>
    <row r="1770">
      <c r="A1770" s="56" t="s">
        <v>28</v>
      </c>
      <c r="B1770" s="54">
        <v>990000.0</v>
      </c>
      <c r="C1770" s="7">
        <v>4.0</v>
      </c>
      <c r="D1770" s="7">
        <v>3.0</v>
      </c>
      <c r="E1770" s="7">
        <v>1.0</v>
      </c>
      <c r="F1770" s="7" t="s">
        <v>36</v>
      </c>
      <c r="G1770" s="7" t="s">
        <v>172</v>
      </c>
      <c r="H1770" s="54">
        <v>2.0</v>
      </c>
      <c r="I1770" s="54">
        <v>1313.0</v>
      </c>
      <c r="J1770" s="55" t="s">
        <v>25</v>
      </c>
      <c r="K1770" t="str">
        <f>if(and(B1770&gt;='Desc Stats'!$C$56,B1770&lt;='Desc Stats'!$C$57),"Affordable",if(AND(B1770&gt;='Desc Stats'!$C$58,B1770&lt;='Desc Stats'!$C$59),"Luxury","None"))</f>
        <v>Affordable</v>
      </c>
    </row>
    <row r="1771">
      <c r="A1771" s="56" t="s">
        <v>164</v>
      </c>
      <c r="B1771" s="54">
        <v>990000.0</v>
      </c>
      <c r="C1771" s="7">
        <v>4.0</v>
      </c>
      <c r="D1771" s="7">
        <v>4.0</v>
      </c>
      <c r="E1771" s="7">
        <v>2.0</v>
      </c>
      <c r="F1771" s="7" t="s">
        <v>24</v>
      </c>
      <c r="G1771" s="7" t="s">
        <v>172</v>
      </c>
      <c r="H1771" s="54">
        <v>2.0</v>
      </c>
      <c r="I1771" s="54">
        <v>1712.0</v>
      </c>
      <c r="J1771" s="55" t="s">
        <v>27</v>
      </c>
      <c r="K1771" t="str">
        <f>if(and(B1771&gt;='Desc Stats'!$C$56,B1771&lt;='Desc Stats'!$C$57),"Affordable",if(AND(B1771&gt;='Desc Stats'!$C$58,B1771&lt;='Desc Stats'!$C$59),"Luxury","None"))</f>
        <v>Affordable</v>
      </c>
    </row>
    <row r="1772">
      <c r="A1772" s="56" t="s">
        <v>26</v>
      </c>
      <c r="B1772" s="54">
        <v>995000.0</v>
      </c>
      <c r="C1772" s="7">
        <v>3.0</v>
      </c>
      <c r="D1772" s="7">
        <v>2.0</v>
      </c>
      <c r="E1772" s="7">
        <v>2.0</v>
      </c>
      <c r="F1772" s="7" t="s">
        <v>36</v>
      </c>
      <c r="G1772" s="7" t="s">
        <v>172</v>
      </c>
      <c r="H1772" s="54">
        <v>2.0</v>
      </c>
      <c r="I1772" s="54">
        <v>1218.0</v>
      </c>
      <c r="J1772" s="55" t="s">
        <v>27</v>
      </c>
      <c r="K1772" t="str">
        <f>if(and(B1772&gt;='Desc Stats'!$C$56,B1772&lt;='Desc Stats'!$C$57),"Affordable",if(AND(B1772&gt;='Desc Stats'!$C$58,B1772&lt;='Desc Stats'!$C$59),"Luxury","None"))</f>
        <v>Affordable</v>
      </c>
    </row>
    <row r="1773">
      <c r="A1773" s="56" t="s">
        <v>127</v>
      </c>
      <c r="B1773" s="54">
        <v>995000.0</v>
      </c>
      <c r="C1773" s="7">
        <v>4.0</v>
      </c>
      <c r="D1773" s="7">
        <v>3.0</v>
      </c>
      <c r="E1773" s="7">
        <v>1.0</v>
      </c>
      <c r="F1773" s="7" t="s">
        <v>24</v>
      </c>
      <c r="G1773" s="7" t="s">
        <v>172</v>
      </c>
      <c r="H1773" s="54">
        <v>2.0</v>
      </c>
      <c r="I1773" s="54">
        <v>2100.0</v>
      </c>
      <c r="J1773" s="55" t="s">
        <v>27</v>
      </c>
      <c r="K1773" t="str">
        <f>if(and(B1773&gt;='Desc Stats'!$C$56,B1773&lt;='Desc Stats'!$C$57),"Affordable",if(AND(B1773&gt;='Desc Stats'!$C$58,B1773&lt;='Desc Stats'!$C$59),"Luxury","None"))</f>
        <v>Affordable</v>
      </c>
    </row>
    <row r="1774">
      <c r="A1774" s="56" t="s">
        <v>133</v>
      </c>
      <c r="B1774" s="54">
        <v>995000.0</v>
      </c>
      <c r="C1774" s="7">
        <v>4.0</v>
      </c>
      <c r="D1774" s="7">
        <v>3.0</v>
      </c>
      <c r="E1774" s="7">
        <v>1.0</v>
      </c>
      <c r="F1774" s="7" t="s">
        <v>24</v>
      </c>
      <c r="G1774" s="7" t="s">
        <v>172</v>
      </c>
      <c r="H1774" s="54">
        <v>2.0</v>
      </c>
      <c r="I1774" s="54">
        <v>1710.0</v>
      </c>
      <c r="J1774" s="55" t="s">
        <v>27</v>
      </c>
      <c r="K1774" t="str">
        <f>if(and(B1774&gt;='Desc Stats'!$C$56,B1774&lt;='Desc Stats'!$C$57),"Affordable",if(AND(B1774&gt;='Desc Stats'!$C$58,B1774&lt;='Desc Stats'!$C$59),"Luxury","None"))</f>
        <v>Affordable</v>
      </c>
    </row>
    <row r="1775">
      <c r="A1775" s="56" t="s">
        <v>23</v>
      </c>
      <c r="B1775" s="54">
        <v>995000.0</v>
      </c>
      <c r="C1775" s="7">
        <v>2.0</v>
      </c>
      <c r="D1775" s="7">
        <v>2.0</v>
      </c>
      <c r="E1775" s="7">
        <v>2.0</v>
      </c>
      <c r="F1775" s="7" t="s">
        <v>36</v>
      </c>
      <c r="G1775" s="7" t="s">
        <v>172</v>
      </c>
      <c r="H1775" s="54">
        <v>2.0</v>
      </c>
      <c r="I1775" s="54">
        <v>936.0</v>
      </c>
      <c r="J1775" s="55" t="s">
        <v>27</v>
      </c>
      <c r="K1775" t="str">
        <f>if(and(B1775&gt;='Desc Stats'!$C$56,B1775&lt;='Desc Stats'!$C$57),"Affordable",if(AND(B1775&gt;='Desc Stats'!$C$58,B1775&lt;='Desc Stats'!$C$59),"Luxury","None"))</f>
        <v>Affordable</v>
      </c>
    </row>
    <row r="1776">
      <c r="A1776" s="56" t="s">
        <v>119</v>
      </c>
      <c r="B1776" s="54">
        <v>996300.0</v>
      </c>
      <c r="C1776" s="7">
        <v>3.0</v>
      </c>
      <c r="D1776" s="7">
        <v>2.0</v>
      </c>
      <c r="E1776" s="7">
        <v>1.0</v>
      </c>
      <c r="F1776" s="7" t="s">
        <v>36</v>
      </c>
      <c r="G1776" s="7" t="s">
        <v>172</v>
      </c>
      <c r="H1776" s="54">
        <v>2.0</v>
      </c>
      <c r="I1776" s="54">
        <v>1432.0</v>
      </c>
      <c r="J1776" t="s">
        <v>25</v>
      </c>
      <c r="K1776" t="str">
        <f>if(and(B1776&gt;='Desc Stats'!$C$56,B1776&lt;='Desc Stats'!$C$57),"Affordable",if(AND(B1776&gt;='Desc Stats'!$C$58,B1776&lt;='Desc Stats'!$C$59),"Luxury","None"))</f>
        <v>Affordable</v>
      </c>
    </row>
    <row r="1777">
      <c r="A1777" s="56" t="s">
        <v>26</v>
      </c>
      <c r="B1777" s="54">
        <v>998000.0</v>
      </c>
      <c r="C1777" s="7">
        <v>6.0</v>
      </c>
      <c r="D1777" s="7">
        <v>5.0</v>
      </c>
      <c r="E1777" s="7">
        <v>1.0</v>
      </c>
      <c r="F1777" s="7" t="s">
        <v>38</v>
      </c>
      <c r="G1777" s="7" t="s">
        <v>179</v>
      </c>
      <c r="H1777" s="54">
        <v>1.0</v>
      </c>
      <c r="I1777" s="54">
        <v>1650.0</v>
      </c>
      <c r="J1777" s="55" t="s">
        <v>27</v>
      </c>
      <c r="K1777" t="str">
        <f>if(and(B1777&gt;='Desc Stats'!$C$56,B1777&lt;='Desc Stats'!$C$57),"Affordable",if(AND(B1777&gt;='Desc Stats'!$C$58,B1777&lt;='Desc Stats'!$C$59),"Luxury","None"))</f>
        <v>Affordable</v>
      </c>
    </row>
    <row r="1778">
      <c r="A1778" s="56" t="s">
        <v>125</v>
      </c>
      <c r="B1778" s="54">
        <v>998000.0</v>
      </c>
      <c r="C1778" s="7">
        <v>6.0</v>
      </c>
      <c r="D1778" s="7">
        <v>5.0</v>
      </c>
      <c r="E1778" s="7">
        <v>2.0</v>
      </c>
      <c r="F1778" s="7" t="s">
        <v>38</v>
      </c>
      <c r="G1778" s="7" t="s">
        <v>172</v>
      </c>
      <c r="H1778" s="54">
        <v>2.0</v>
      </c>
      <c r="I1778" s="54">
        <v>4186.0</v>
      </c>
      <c r="J1778" s="55" t="s">
        <v>27</v>
      </c>
      <c r="K1778" t="str">
        <f>if(and(B1778&gt;='Desc Stats'!$C$56,B1778&lt;='Desc Stats'!$C$57),"Affordable",if(AND(B1778&gt;='Desc Stats'!$C$58,B1778&lt;='Desc Stats'!$C$59),"Luxury","None"))</f>
        <v>Affordable</v>
      </c>
    </row>
    <row r="1779">
      <c r="A1779" s="56" t="s">
        <v>125</v>
      </c>
      <c r="B1779" s="54">
        <v>998000.0</v>
      </c>
      <c r="C1779" s="7">
        <v>6.0</v>
      </c>
      <c r="D1779" s="7">
        <v>3.0</v>
      </c>
      <c r="E1779" s="7">
        <v>2.0</v>
      </c>
      <c r="F1779" s="7" t="s">
        <v>182</v>
      </c>
      <c r="G1779" s="7" t="s">
        <v>179</v>
      </c>
      <c r="H1779" s="54">
        <v>1.0</v>
      </c>
      <c r="I1779" s="54">
        <v>3670.0</v>
      </c>
      <c r="J1779" t="s">
        <v>27</v>
      </c>
      <c r="K1779" t="str">
        <f>if(and(B1779&gt;='Desc Stats'!$C$56,B1779&lt;='Desc Stats'!$C$57),"Affordable",if(AND(B1779&gt;='Desc Stats'!$C$58,B1779&lt;='Desc Stats'!$C$59),"Luxury","None"))</f>
        <v>Affordable</v>
      </c>
    </row>
    <row r="1780">
      <c r="A1780" s="56" t="s">
        <v>23</v>
      </c>
      <c r="B1780" s="54">
        <v>998000.0</v>
      </c>
      <c r="C1780" s="7">
        <v>2.0</v>
      </c>
      <c r="D1780" s="7">
        <v>2.0</v>
      </c>
      <c r="E1780" s="7">
        <v>2.0</v>
      </c>
      <c r="F1780" s="7" t="s">
        <v>36</v>
      </c>
      <c r="G1780" s="7" t="s">
        <v>172</v>
      </c>
      <c r="H1780" s="54">
        <v>2.0</v>
      </c>
      <c r="I1780" s="54">
        <v>926.0</v>
      </c>
      <c r="J1780" s="55" t="s">
        <v>25</v>
      </c>
      <c r="K1780" t="str">
        <f>if(and(B1780&gt;='Desc Stats'!$C$56,B1780&lt;='Desc Stats'!$C$57),"Affordable",if(AND(B1780&gt;='Desc Stats'!$C$58,B1780&lt;='Desc Stats'!$C$59),"Luxury","None"))</f>
        <v>Affordable</v>
      </c>
    </row>
    <row r="1781">
      <c r="A1781" s="56" t="s">
        <v>160</v>
      </c>
      <c r="B1781" s="54">
        <v>998000.0</v>
      </c>
      <c r="C1781" s="7">
        <v>4.0</v>
      </c>
      <c r="D1781" s="7">
        <v>4.0</v>
      </c>
      <c r="E1781" s="7">
        <v>2.0</v>
      </c>
      <c r="F1781" s="7" t="s">
        <v>24</v>
      </c>
      <c r="G1781" s="7" t="s">
        <v>172</v>
      </c>
      <c r="H1781" s="54">
        <v>2.0</v>
      </c>
      <c r="I1781" s="54">
        <v>1870.0</v>
      </c>
      <c r="J1781" s="55" t="s">
        <v>25</v>
      </c>
      <c r="K1781" t="str">
        <f>if(and(B1781&gt;='Desc Stats'!$C$56,B1781&lt;='Desc Stats'!$C$57),"Affordable",if(AND(B1781&gt;='Desc Stats'!$C$58,B1781&lt;='Desc Stats'!$C$59),"Luxury","None"))</f>
        <v>Affordable</v>
      </c>
    </row>
    <row r="1782">
      <c r="A1782" s="56" t="s">
        <v>158</v>
      </c>
      <c r="B1782" s="54">
        <v>999000.0</v>
      </c>
      <c r="C1782" s="7">
        <v>5.0</v>
      </c>
      <c r="D1782" s="7">
        <v>4.0</v>
      </c>
      <c r="E1782" s="7">
        <v>2.0</v>
      </c>
      <c r="F1782" s="7" t="s">
        <v>38</v>
      </c>
      <c r="G1782" s="7" t="s">
        <v>179</v>
      </c>
      <c r="H1782" s="54">
        <v>1.0</v>
      </c>
      <c r="I1782" s="54">
        <v>1500.0</v>
      </c>
      <c r="J1782" s="55" t="s">
        <v>27</v>
      </c>
      <c r="K1782" t="str">
        <f>if(and(B1782&gt;='Desc Stats'!$C$56,B1782&lt;='Desc Stats'!$C$57),"Affordable",if(AND(B1782&gt;='Desc Stats'!$C$58,B1782&lt;='Desc Stats'!$C$59),"Luxury","None"))</f>
        <v>Affordable</v>
      </c>
    </row>
    <row r="1783">
      <c r="A1783" s="56" t="s">
        <v>158</v>
      </c>
      <c r="B1783" s="54">
        <v>999000.0</v>
      </c>
      <c r="C1783" s="7">
        <v>5.0</v>
      </c>
      <c r="D1783" s="7">
        <v>4.0</v>
      </c>
      <c r="E1783" s="7">
        <v>1.0</v>
      </c>
      <c r="F1783" s="7" t="s">
        <v>38</v>
      </c>
      <c r="G1783" s="7" t="s">
        <v>172</v>
      </c>
      <c r="H1783" s="54">
        <v>2.0</v>
      </c>
      <c r="I1783" s="54">
        <v>2512.0</v>
      </c>
      <c r="J1783" s="55" t="s">
        <v>27</v>
      </c>
      <c r="K1783" t="str">
        <f>if(and(B1783&gt;='Desc Stats'!$C$56,B1783&lt;='Desc Stats'!$C$57),"Affordable",if(AND(B1783&gt;='Desc Stats'!$C$58,B1783&lt;='Desc Stats'!$C$59),"Luxury","None"))</f>
        <v>Affordable</v>
      </c>
    </row>
    <row r="1784">
      <c r="A1784" s="56" t="s">
        <v>26</v>
      </c>
      <c r="B1784" s="54">
        <v>999999.0</v>
      </c>
      <c r="C1784" s="7">
        <v>4.0</v>
      </c>
      <c r="D1784" s="7">
        <v>3.0</v>
      </c>
      <c r="E1784" s="7">
        <v>2.0</v>
      </c>
      <c r="F1784" s="7" t="s">
        <v>24</v>
      </c>
      <c r="G1784" s="7" t="s">
        <v>172</v>
      </c>
      <c r="H1784" s="54">
        <v>2.0</v>
      </c>
      <c r="I1784" s="54">
        <v>1513.0</v>
      </c>
      <c r="J1784" s="55" t="s">
        <v>27</v>
      </c>
      <c r="K1784" t="str">
        <f>if(and(B1784&gt;='Desc Stats'!$C$56,B1784&lt;='Desc Stats'!$C$57),"Affordable",if(AND(B1784&gt;='Desc Stats'!$C$58,B1784&lt;='Desc Stats'!$C$59),"Luxury","None"))</f>
        <v>Affordable</v>
      </c>
    </row>
    <row r="1785">
      <c r="A1785" s="56" t="s">
        <v>136</v>
      </c>
      <c r="B1785" s="54">
        <v>999999.0</v>
      </c>
      <c r="C1785" s="7">
        <v>3.0</v>
      </c>
      <c r="D1785" s="7">
        <v>2.0</v>
      </c>
      <c r="E1785" s="7">
        <v>2.0</v>
      </c>
      <c r="F1785" s="7" t="s">
        <v>36</v>
      </c>
      <c r="G1785" s="7" t="s">
        <v>172</v>
      </c>
      <c r="H1785" s="54">
        <v>2.0</v>
      </c>
      <c r="I1785" s="54">
        <v>1049.0</v>
      </c>
      <c r="J1785" s="55" t="s">
        <v>27</v>
      </c>
      <c r="K1785" t="str">
        <f>if(and(B1785&gt;='Desc Stats'!$C$56,B1785&lt;='Desc Stats'!$C$57),"Affordable",if(AND(B1785&gt;='Desc Stats'!$C$58,B1785&lt;='Desc Stats'!$C$59),"Luxury","None"))</f>
        <v>Affordable</v>
      </c>
    </row>
    <row r="1786">
      <c r="A1786" s="56" t="s">
        <v>131</v>
      </c>
      <c r="B1786" s="54">
        <v>999999.0</v>
      </c>
      <c r="C1786" s="7">
        <v>4.0</v>
      </c>
      <c r="D1786" s="7">
        <v>3.0</v>
      </c>
      <c r="E1786" s="7">
        <v>2.0</v>
      </c>
      <c r="F1786" s="7" t="s">
        <v>181</v>
      </c>
      <c r="G1786" s="7" t="s">
        <v>179</v>
      </c>
      <c r="H1786" s="54">
        <v>1.0</v>
      </c>
      <c r="I1786" s="54">
        <v>2400.0</v>
      </c>
      <c r="J1786" s="55" t="s">
        <v>27</v>
      </c>
      <c r="K1786" t="str">
        <f>if(and(B1786&gt;='Desc Stats'!$C$56,B1786&lt;='Desc Stats'!$C$57),"Affordable",if(AND(B1786&gt;='Desc Stats'!$C$58,B1786&lt;='Desc Stats'!$C$59),"Luxury","None"))</f>
        <v>Affordable</v>
      </c>
    </row>
    <row r="1787">
      <c r="A1787" s="56" t="s">
        <v>124</v>
      </c>
      <c r="B1787" s="54">
        <v>1000000.0</v>
      </c>
      <c r="C1787" s="7">
        <v>2.0</v>
      </c>
      <c r="D1787" s="7">
        <v>2.0</v>
      </c>
      <c r="E1787" s="7">
        <v>1.0</v>
      </c>
      <c r="F1787" s="7" t="s">
        <v>24</v>
      </c>
      <c r="G1787" s="7" t="s">
        <v>172</v>
      </c>
      <c r="H1787" s="54">
        <v>2.0</v>
      </c>
      <c r="I1787" s="54">
        <v>1252.0</v>
      </c>
      <c r="J1787" s="55" t="s">
        <v>27</v>
      </c>
      <c r="K1787" t="str">
        <f>if(and(B1787&gt;='Desc Stats'!$C$56,B1787&lt;='Desc Stats'!$C$57),"Affordable",if(AND(B1787&gt;='Desc Stats'!$C$58,B1787&lt;='Desc Stats'!$C$59),"Luxury","None"))</f>
        <v>Affordable</v>
      </c>
    </row>
    <row r="1788">
      <c r="A1788" s="56" t="s">
        <v>132</v>
      </c>
      <c r="B1788" s="54">
        <v>1000000.0</v>
      </c>
      <c r="C1788" s="7">
        <v>2.0</v>
      </c>
      <c r="D1788" s="7">
        <v>2.0</v>
      </c>
      <c r="E1788" s="7">
        <v>4.0</v>
      </c>
      <c r="F1788" s="7" t="s">
        <v>36</v>
      </c>
      <c r="G1788" s="7" t="s">
        <v>172</v>
      </c>
      <c r="H1788" s="54">
        <v>2.0</v>
      </c>
      <c r="I1788" s="54">
        <v>1012.0</v>
      </c>
      <c r="J1788" s="55" t="s">
        <v>27</v>
      </c>
      <c r="K1788" t="str">
        <f>if(and(B1788&gt;='Desc Stats'!$C$56,B1788&lt;='Desc Stats'!$C$57),"Affordable",if(AND(B1788&gt;='Desc Stats'!$C$58,B1788&lt;='Desc Stats'!$C$59),"Luxury","None"))</f>
        <v>Affordable</v>
      </c>
    </row>
    <row r="1789">
      <c r="A1789" s="56" t="s">
        <v>132</v>
      </c>
      <c r="B1789" s="54">
        <v>1000000.0</v>
      </c>
      <c r="C1789" s="7">
        <v>3.0</v>
      </c>
      <c r="D1789" s="7">
        <v>2.0</v>
      </c>
      <c r="E1789" s="7">
        <v>3.0</v>
      </c>
      <c r="F1789" s="7" t="s">
        <v>36</v>
      </c>
      <c r="G1789" s="7" t="s">
        <v>172</v>
      </c>
      <c r="H1789" s="54">
        <v>2.0</v>
      </c>
      <c r="I1789" s="54">
        <v>1012.0</v>
      </c>
      <c r="J1789" s="55" t="s">
        <v>25</v>
      </c>
      <c r="K1789" t="str">
        <f>if(and(B1789&gt;='Desc Stats'!$C$56,B1789&lt;='Desc Stats'!$C$57),"Affordable",if(AND(B1789&gt;='Desc Stats'!$C$58,B1789&lt;='Desc Stats'!$C$59),"Luxury","None"))</f>
        <v>Affordable</v>
      </c>
    </row>
    <row r="1790">
      <c r="A1790" s="56" t="s">
        <v>132</v>
      </c>
      <c r="B1790" s="54">
        <v>1000000.0</v>
      </c>
      <c r="C1790" s="7">
        <v>2.0</v>
      </c>
      <c r="D1790" s="7">
        <v>2.0</v>
      </c>
      <c r="E1790" s="7">
        <v>2.0</v>
      </c>
      <c r="F1790" s="7" t="s">
        <v>36</v>
      </c>
      <c r="G1790" s="7" t="s">
        <v>179</v>
      </c>
      <c r="H1790" s="54">
        <v>1.0</v>
      </c>
      <c r="I1790" s="54">
        <v>1070.0</v>
      </c>
      <c r="J1790" s="55" t="s">
        <v>27</v>
      </c>
      <c r="K1790" t="str">
        <f>if(and(B1790&gt;='Desc Stats'!$C$56,B1790&lt;='Desc Stats'!$C$57),"Affordable",if(AND(B1790&gt;='Desc Stats'!$C$58,B1790&lt;='Desc Stats'!$C$59),"Luxury","None"))</f>
        <v>Affordable</v>
      </c>
    </row>
    <row r="1791">
      <c r="A1791" s="56" t="s">
        <v>26</v>
      </c>
      <c r="B1791" s="54">
        <v>1000000.0</v>
      </c>
      <c r="C1791" s="7">
        <v>4.0</v>
      </c>
      <c r="D1791" s="7">
        <v>3.0</v>
      </c>
      <c r="E1791" s="7">
        <v>2.0</v>
      </c>
      <c r="F1791" s="7" t="s">
        <v>24</v>
      </c>
      <c r="G1791" s="7" t="s">
        <v>172</v>
      </c>
      <c r="H1791" s="54">
        <v>2.0</v>
      </c>
      <c r="I1791" s="54">
        <v>1450.0</v>
      </c>
      <c r="J1791" s="55" t="s">
        <v>25</v>
      </c>
      <c r="K1791" t="str">
        <f>if(and(B1791&gt;='Desc Stats'!$C$56,B1791&lt;='Desc Stats'!$C$57),"Affordable",if(AND(B1791&gt;='Desc Stats'!$C$58,B1791&lt;='Desc Stats'!$C$59),"Luxury","None"))</f>
        <v>Affordable</v>
      </c>
    </row>
    <row r="1792">
      <c r="A1792" s="56" t="s">
        <v>26</v>
      </c>
      <c r="B1792" s="54">
        <v>1000000.0</v>
      </c>
      <c r="C1792" s="7">
        <v>4.0</v>
      </c>
      <c r="D1792" s="7">
        <v>3.0</v>
      </c>
      <c r="E1792" s="7">
        <v>1.0</v>
      </c>
      <c r="F1792" s="7" t="s">
        <v>24</v>
      </c>
      <c r="G1792" s="7" t="s">
        <v>172</v>
      </c>
      <c r="H1792" s="54">
        <v>2.0</v>
      </c>
      <c r="I1792" s="54">
        <v>1508.0</v>
      </c>
      <c r="J1792" s="55" t="s">
        <v>25</v>
      </c>
      <c r="K1792" t="str">
        <f>if(and(B1792&gt;='Desc Stats'!$C$56,B1792&lt;='Desc Stats'!$C$57),"Affordable",if(AND(B1792&gt;='Desc Stats'!$C$58,B1792&lt;='Desc Stats'!$C$59),"Luxury","None"))</f>
        <v>Affordable</v>
      </c>
    </row>
    <row r="1793">
      <c r="A1793" s="56" t="s">
        <v>125</v>
      </c>
      <c r="B1793" s="54">
        <v>1000000.0</v>
      </c>
      <c r="C1793" s="7">
        <v>4.0</v>
      </c>
      <c r="D1793" s="7">
        <v>4.0</v>
      </c>
      <c r="E1793" s="7">
        <v>4.0</v>
      </c>
      <c r="F1793" s="7" t="s">
        <v>181</v>
      </c>
      <c r="G1793" s="7" t="s">
        <v>179</v>
      </c>
      <c r="H1793" s="54">
        <v>1.0</v>
      </c>
      <c r="I1793" s="54">
        <v>1540.0</v>
      </c>
      <c r="J1793" s="55" t="s">
        <v>27</v>
      </c>
      <c r="K1793" t="str">
        <f>if(and(B1793&gt;='Desc Stats'!$C$56,B1793&lt;='Desc Stats'!$C$57),"Affordable",if(AND(B1793&gt;='Desc Stats'!$C$58,B1793&lt;='Desc Stats'!$C$59),"Luxury","None"))</f>
        <v>Affordable</v>
      </c>
    </row>
    <row r="1794">
      <c r="A1794" s="56" t="s">
        <v>125</v>
      </c>
      <c r="B1794" s="54">
        <v>1000000.0</v>
      </c>
      <c r="C1794" s="7">
        <v>5.0</v>
      </c>
      <c r="D1794" s="7">
        <v>5.0</v>
      </c>
      <c r="E1794" s="7">
        <v>3.0</v>
      </c>
      <c r="F1794" s="7" t="s">
        <v>181</v>
      </c>
      <c r="G1794" s="7" t="s">
        <v>179</v>
      </c>
      <c r="H1794" s="54">
        <v>1.0</v>
      </c>
      <c r="I1794" s="54">
        <v>1760.0</v>
      </c>
      <c r="J1794" s="55" t="s">
        <v>175</v>
      </c>
      <c r="K1794" t="str">
        <f>if(and(B1794&gt;='Desc Stats'!$C$56,B1794&lt;='Desc Stats'!$C$57),"Affordable",if(AND(B1794&gt;='Desc Stats'!$C$58,B1794&lt;='Desc Stats'!$C$59),"Luxury","None"))</f>
        <v>Affordable</v>
      </c>
    </row>
    <row r="1795">
      <c r="A1795" s="56" t="s">
        <v>125</v>
      </c>
      <c r="B1795" s="54">
        <v>1000000.0</v>
      </c>
      <c r="C1795" s="7">
        <v>2.0</v>
      </c>
      <c r="D1795" s="7">
        <v>2.0</v>
      </c>
      <c r="E1795" s="7">
        <v>2.0</v>
      </c>
      <c r="F1795" s="7" t="s">
        <v>36</v>
      </c>
      <c r="G1795" s="7" t="s">
        <v>172</v>
      </c>
      <c r="H1795" s="54">
        <v>2.0</v>
      </c>
      <c r="I1795" s="54">
        <v>936.0</v>
      </c>
      <c r="J1795" t="s">
        <v>25</v>
      </c>
      <c r="K1795" t="str">
        <f>if(and(B1795&gt;='Desc Stats'!$C$56,B1795&lt;='Desc Stats'!$C$57),"Affordable",if(AND(B1795&gt;='Desc Stats'!$C$58,B1795&lt;='Desc Stats'!$C$59),"Luxury","None"))</f>
        <v>Affordable</v>
      </c>
    </row>
    <row r="1796">
      <c r="A1796" s="56" t="s">
        <v>125</v>
      </c>
      <c r="B1796" s="54">
        <v>1000000.0</v>
      </c>
      <c r="C1796" s="7">
        <v>5.0</v>
      </c>
      <c r="D1796" s="7">
        <v>4.0</v>
      </c>
      <c r="E1796" s="7">
        <v>1.0</v>
      </c>
      <c r="F1796" s="7" t="s">
        <v>181</v>
      </c>
      <c r="G1796" s="7" t="s">
        <v>179</v>
      </c>
      <c r="H1796" s="54">
        <v>1.0</v>
      </c>
      <c r="I1796" s="54">
        <v>1920.0</v>
      </c>
      <c r="J1796" s="55" t="s">
        <v>175</v>
      </c>
      <c r="K1796" t="str">
        <f>if(and(B1796&gt;='Desc Stats'!$C$56,B1796&lt;='Desc Stats'!$C$57),"Affordable",if(AND(B1796&gt;='Desc Stats'!$C$58,B1796&lt;='Desc Stats'!$C$59),"Luxury","None"))</f>
        <v>Affordable</v>
      </c>
    </row>
    <row r="1797">
      <c r="A1797" s="56" t="s">
        <v>136</v>
      </c>
      <c r="B1797" s="54">
        <v>1000000.0</v>
      </c>
      <c r="C1797" s="7">
        <v>5.0</v>
      </c>
      <c r="D1797" s="7">
        <v>6.0</v>
      </c>
      <c r="E1797" s="7">
        <v>6.0</v>
      </c>
      <c r="F1797" s="7" t="s">
        <v>24</v>
      </c>
      <c r="G1797" s="7" t="s">
        <v>172</v>
      </c>
      <c r="H1797" s="54">
        <v>2.0</v>
      </c>
      <c r="I1797" s="54">
        <v>1830.0</v>
      </c>
      <c r="J1797" s="55" t="s">
        <v>27</v>
      </c>
      <c r="K1797" t="str">
        <f>if(and(B1797&gt;='Desc Stats'!$C$56,B1797&lt;='Desc Stats'!$C$57),"Affordable",if(AND(B1797&gt;='Desc Stats'!$C$58,B1797&lt;='Desc Stats'!$C$59),"Luxury","None"))</f>
        <v>Affordable</v>
      </c>
    </row>
    <row r="1798">
      <c r="A1798" s="56" t="s">
        <v>138</v>
      </c>
      <c r="B1798" s="54">
        <v>1000000.0</v>
      </c>
      <c r="C1798" s="7">
        <v>1.0</v>
      </c>
      <c r="D1798" s="7">
        <v>2.0</v>
      </c>
      <c r="E1798" s="7">
        <v>1.0</v>
      </c>
      <c r="F1798" s="7" t="s">
        <v>36</v>
      </c>
      <c r="G1798" s="7" t="s">
        <v>172</v>
      </c>
      <c r="H1798" s="54">
        <v>2.0</v>
      </c>
      <c r="I1798" s="54">
        <v>999.0</v>
      </c>
      <c r="J1798" s="55" t="s">
        <v>25</v>
      </c>
      <c r="K1798" t="str">
        <f>if(and(B1798&gt;='Desc Stats'!$C$56,B1798&lt;='Desc Stats'!$C$57),"Affordable",if(AND(B1798&gt;='Desc Stats'!$C$58,B1798&lt;='Desc Stats'!$C$59),"Luxury","None"))</f>
        <v>Affordable</v>
      </c>
    </row>
    <row r="1799">
      <c r="A1799" s="56" t="s">
        <v>127</v>
      </c>
      <c r="B1799" s="54">
        <v>1000000.0</v>
      </c>
      <c r="C1799" s="7">
        <v>2.0</v>
      </c>
      <c r="D1799" s="7">
        <v>2.0</v>
      </c>
      <c r="E1799" s="7">
        <v>2.0</v>
      </c>
      <c r="F1799" s="7" t="s">
        <v>36</v>
      </c>
      <c r="G1799" s="7" t="s">
        <v>172</v>
      </c>
      <c r="H1799" s="54">
        <v>2.0</v>
      </c>
      <c r="I1799" s="54">
        <v>1145.0</v>
      </c>
      <c r="J1799" s="55" t="s">
        <v>25</v>
      </c>
      <c r="K1799" t="str">
        <f>if(and(B1799&gt;='Desc Stats'!$C$56,B1799&lt;='Desc Stats'!$C$57),"Affordable",if(AND(B1799&gt;='Desc Stats'!$C$58,B1799&lt;='Desc Stats'!$C$59),"Luxury","None"))</f>
        <v>Affordable</v>
      </c>
    </row>
    <row r="1800">
      <c r="A1800" s="56" t="s">
        <v>145</v>
      </c>
      <c r="B1800" s="54">
        <v>1000000.0</v>
      </c>
      <c r="C1800" s="7">
        <v>3.0</v>
      </c>
      <c r="D1800" s="7">
        <v>3.0</v>
      </c>
      <c r="E1800" s="7">
        <v>3.0</v>
      </c>
      <c r="F1800" s="7" t="s">
        <v>36</v>
      </c>
      <c r="G1800" s="7" t="s">
        <v>172</v>
      </c>
      <c r="H1800" s="54">
        <v>2.0</v>
      </c>
      <c r="I1800" s="54">
        <v>716.0</v>
      </c>
      <c r="J1800" s="55" t="s">
        <v>27</v>
      </c>
      <c r="K1800" t="str">
        <f>if(and(B1800&gt;='Desc Stats'!$C$56,B1800&lt;='Desc Stats'!$C$57),"Affordable",if(AND(B1800&gt;='Desc Stats'!$C$58,B1800&lt;='Desc Stats'!$C$59),"Luxury","None"))</f>
        <v>Affordable</v>
      </c>
    </row>
    <row r="1801">
      <c r="A1801" s="56" t="s">
        <v>28</v>
      </c>
      <c r="B1801" s="54">
        <v>1000000.0</v>
      </c>
      <c r="C1801" s="7">
        <v>1.0</v>
      </c>
      <c r="D1801" s="7">
        <v>1.0</v>
      </c>
      <c r="E1801" s="7">
        <v>8.0</v>
      </c>
      <c r="F1801" s="7" t="s">
        <v>24</v>
      </c>
      <c r="G1801" s="7" t="s">
        <v>172</v>
      </c>
      <c r="H1801" s="54">
        <v>2.0</v>
      </c>
      <c r="I1801" s="54">
        <v>751.0</v>
      </c>
      <c r="J1801" s="55" t="s">
        <v>27</v>
      </c>
      <c r="K1801" t="str">
        <f>if(and(B1801&gt;='Desc Stats'!$C$56,B1801&lt;='Desc Stats'!$C$57),"Affordable",if(AND(B1801&gt;='Desc Stats'!$C$58,B1801&lt;='Desc Stats'!$C$59),"Luxury","None"))</f>
        <v>Affordable</v>
      </c>
    </row>
    <row r="1802">
      <c r="A1802" s="56" t="s">
        <v>28</v>
      </c>
      <c r="B1802" s="54">
        <v>1000000.0</v>
      </c>
      <c r="C1802" s="7">
        <v>3.0</v>
      </c>
      <c r="D1802" s="7">
        <v>2.0</v>
      </c>
      <c r="E1802" s="7">
        <v>6.0</v>
      </c>
      <c r="F1802" s="7" t="s">
        <v>36</v>
      </c>
      <c r="G1802" s="7" t="s">
        <v>172</v>
      </c>
      <c r="H1802" s="54">
        <v>2.0</v>
      </c>
      <c r="I1802" s="54">
        <v>811.0</v>
      </c>
      <c r="J1802" s="55" t="s">
        <v>25</v>
      </c>
      <c r="K1802" t="str">
        <f>if(and(B1802&gt;='Desc Stats'!$C$56,B1802&lt;='Desc Stats'!$C$57),"Affordable",if(AND(B1802&gt;='Desc Stats'!$C$58,B1802&lt;='Desc Stats'!$C$59),"Luxury","None"))</f>
        <v>Affordable</v>
      </c>
    </row>
    <row r="1803">
      <c r="A1803" s="56" t="s">
        <v>28</v>
      </c>
      <c r="B1803" s="54">
        <v>1000000.0</v>
      </c>
      <c r="C1803" s="7">
        <v>1.0</v>
      </c>
      <c r="D1803" s="7">
        <v>1.0</v>
      </c>
      <c r="E1803" s="7">
        <v>4.0</v>
      </c>
      <c r="F1803" s="7" t="s">
        <v>24</v>
      </c>
      <c r="G1803" s="7" t="s">
        <v>172</v>
      </c>
      <c r="H1803" s="54">
        <v>2.0</v>
      </c>
      <c r="I1803" s="54">
        <v>751.0</v>
      </c>
      <c r="J1803" s="55" t="s">
        <v>25</v>
      </c>
      <c r="K1803" t="str">
        <f>if(and(B1803&gt;='Desc Stats'!$C$56,B1803&lt;='Desc Stats'!$C$57),"Affordable",if(AND(B1803&gt;='Desc Stats'!$C$58,B1803&lt;='Desc Stats'!$C$59),"Luxury","None"))</f>
        <v>Affordable</v>
      </c>
    </row>
    <row r="1804">
      <c r="A1804" s="56" t="s">
        <v>28</v>
      </c>
      <c r="B1804" s="54">
        <v>1000000.0</v>
      </c>
      <c r="C1804" s="7">
        <v>1.0</v>
      </c>
      <c r="D1804" s="7">
        <v>1.0</v>
      </c>
      <c r="E1804" s="7">
        <v>4.0</v>
      </c>
      <c r="F1804" s="7" t="s">
        <v>24</v>
      </c>
      <c r="G1804" s="7" t="s">
        <v>172</v>
      </c>
      <c r="H1804" s="54">
        <v>2.0</v>
      </c>
      <c r="I1804" s="54">
        <v>751.0</v>
      </c>
      <c r="J1804" s="55" t="s">
        <v>27</v>
      </c>
      <c r="K1804" t="str">
        <f>if(and(B1804&gt;='Desc Stats'!$C$56,B1804&lt;='Desc Stats'!$C$57),"Affordable",if(AND(B1804&gt;='Desc Stats'!$C$58,B1804&lt;='Desc Stats'!$C$59),"Luxury","None"))</f>
        <v>Affordable</v>
      </c>
    </row>
    <row r="1805">
      <c r="A1805" s="56" t="s">
        <v>28</v>
      </c>
      <c r="B1805" s="54">
        <v>1000000.0</v>
      </c>
      <c r="C1805" s="7">
        <v>1.0</v>
      </c>
      <c r="D1805" s="7">
        <v>1.0</v>
      </c>
      <c r="E1805" s="7">
        <v>4.0</v>
      </c>
      <c r="F1805" s="7" t="s">
        <v>24</v>
      </c>
      <c r="G1805" s="7" t="s">
        <v>172</v>
      </c>
      <c r="H1805" s="54">
        <v>2.0</v>
      </c>
      <c r="I1805" s="54">
        <v>751.0</v>
      </c>
      <c r="J1805" s="55" t="s">
        <v>27</v>
      </c>
      <c r="K1805" t="str">
        <f>if(and(B1805&gt;='Desc Stats'!$C$56,B1805&lt;='Desc Stats'!$C$57),"Affordable",if(AND(B1805&gt;='Desc Stats'!$C$58,B1805&lt;='Desc Stats'!$C$59),"Luxury","None"))</f>
        <v>Affordable</v>
      </c>
    </row>
    <row r="1806">
      <c r="A1806" s="56" t="s">
        <v>28</v>
      </c>
      <c r="B1806" s="54">
        <v>1000000.0</v>
      </c>
      <c r="C1806" s="7">
        <v>4.0</v>
      </c>
      <c r="D1806" s="7">
        <v>3.0</v>
      </c>
      <c r="E1806" s="7">
        <v>3.0</v>
      </c>
      <c r="F1806" s="7" t="s">
        <v>36</v>
      </c>
      <c r="G1806" s="7" t="s">
        <v>172</v>
      </c>
      <c r="H1806" s="54">
        <v>2.0</v>
      </c>
      <c r="I1806" s="54">
        <v>1281.0</v>
      </c>
      <c r="J1806" s="55" t="s">
        <v>25</v>
      </c>
      <c r="K1806" t="str">
        <f>if(and(B1806&gt;='Desc Stats'!$C$56,B1806&lt;='Desc Stats'!$C$57),"Affordable",if(AND(B1806&gt;='Desc Stats'!$C$58,B1806&lt;='Desc Stats'!$C$59),"Luxury","None"))</f>
        <v>Affordable</v>
      </c>
    </row>
    <row r="1807">
      <c r="A1807" s="56" t="s">
        <v>28</v>
      </c>
      <c r="B1807" s="54">
        <v>1000000.0</v>
      </c>
      <c r="C1807" s="7">
        <v>1.0</v>
      </c>
      <c r="D1807" s="7">
        <v>1.0</v>
      </c>
      <c r="E1807" s="7">
        <v>3.0</v>
      </c>
      <c r="F1807" s="7" t="s">
        <v>24</v>
      </c>
      <c r="G1807" s="7" t="s">
        <v>172</v>
      </c>
      <c r="H1807" s="54">
        <v>2.0</v>
      </c>
      <c r="I1807" s="54">
        <v>751.0</v>
      </c>
      <c r="J1807" s="55" t="s">
        <v>27</v>
      </c>
      <c r="K1807" t="str">
        <f>if(and(B1807&gt;='Desc Stats'!$C$56,B1807&lt;='Desc Stats'!$C$57),"Affordable",if(AND(B1807&gt;='Desc Stats'!$C$58,B1807&lt;='Desc Stats'!$C$59),"Luxury","None"))</f>
        <v>Affordable</v>
      </c>
    </row>
    <row r="1808">
      <c r="A1808" s="56" t="s">
        <v>28</v>
      </c>
      <c r="B1808" s="54">
        <v>1000000.0</v>
      </c>
      <c r="C1808" s="7">
        <v>1.0</v>
      </c>
      <c r="D1808" s="7">
        <v>1.0</v>
      </c>
      <c r="E1808" s="7">
        <v>3.0</v>
      </c>
      <c r="F1808" s="7" t="s">
        <v>24</v>
      </c>
      <c r="G1808" s="7" t="s">
        <v>172</v>
      </c>
      <c r="H1808" s="54">
        <v>2.0</v>
      </c>
      <c r="I1808" s="54">
        <v>657.0</v>
      </c>
      <c r="J1808" s="55" t="s">
        <v>27</v>
      </c>
      <c r="K1808" t="str">
        <f>if(and(B1808&gt;='Desc Stats'!$C$56,B1808&lt;='Desc Stats'!$C$57),"Affordable",if(AND(B1808&gt;='Desc Stats'!$C$58,B1808&lt;='Desc Stats'!$C$59),"Luxury","None"))</f>
        <v>Affordable</v>
      </c>
    </row>
    <row r="1809">
      <c r="A1809" s="56" t="s">
        <v>28</v>
      </c>
      <c r="B1809" s="54">
        <v>1000000.0</v>
      </c>
      <c r="C1809" s="7">
        <v>4.0</v>
      </c>
      <c r="D1809" s="7">
        <v>3.0</v>
      </c>
      <c r="E1809" s="7">
        <v>2.0</v>
      </c>
      <c r="F1809" s="7" t="s">
        <v>36</v>
      </c>
      <c r="G1809" s="7" t="s">
        <v>172</v>
      </c>
      <c r="H1809" s="54">
        <v>2.0</v>
      </c>
      <c r="I1809" s="54">
        <v>1313.0</v>
      </c>
      <c r="J1809" s="55" t="s">
        <v>25</v>
      </c>
      <c r="K1809" t="str">
        <f>if(and(B1809&gt;='Desc Stats'!$C$56,B1809&lt;='Desc Stats'!$C$57),"Affordable",if(AND(B1809&gt;='Desc Stats'!$C$58,B1809&lt;='Desc Stats'!$C$59),"Luxury","None"))</f>
        <v>Affordable</v>
      </c>
    </row>
    <row r="1810">
      <c r="A1810" s="56" t="s">
        <v>28</v>
      </c>
      <c r="B1810" s="54">
        <v>1000000.0</v>
      </c>
      <c r="C1810" s="7">
        <v>4.0</v>
      </c>
      <c r="D1810" s="7">
        <v>3.0</v>
      </c>
      <c r="E1810" s="7">
        <v>2.0</v>
      </c>
      <c r="F1810" s="7" t="s">
        <v>36</v>
      </c>
      <c r="G1810" s="7" t="s">
        <v>172</v>
      </c>
      <c r="H1810" s="54">
        <v>2.0</v>
      </c>
      <c r="I1810" s="54">
        <v>1313.0</v>
      </c>
      <c r="J1810" s="55" t="s">
        <v>25</v>
      </c>
      <c r="K1810" t="str">
        <f>if(and(B1810&gt;='Desc Stats'!$C$56,B1810&lt;='Desc Stats'!$C$57),"Affordable",if(AND(B1810&gt;='Desc Stats'!$C$58,B1810&lt;='Desc Stats'!$C$59),"Luxury","None"))</f>
        <v>Affordable</v>
      </c>
    </row>
    <row r="1811">
      <c r="A1811" s="56" t="s">
        <v>28</v>
      </c>
      <c r="B1811" s="54">
        <v>1000000.0</v>
      </c>
      <c r="C1811" s="7">
        <v>3.0</v>
      </c>
      <c r="D1811" s="7">
        <v>2.0</v>
      </c>
      <c r="E1811" s="7">
        <v>2.0</v>
      </c>
      <c r="F1811" s="7" t="s">
        <v>36</v>
      </c>
      <c r="G1811" s="7" t="s">
        <v>172</v>
      </c>
      <c r="H1811" s="54">
        <v>2.0</v>
      </c>
      <c r="I1811" s="54">
        <v>849.0</v>
      </c>
      <c r="J1811" s="55" t="s">
        <v>25</v>
      </c>
      <c r="K1811" t="str">
        <f>if(and(B1811&gt;='Desc Stats'!$C$56,B1811&lt;='Desc Stats'!$C$57),"Affordable",if(AND(B1811&gt;='Desc Stats'!$C$58,B1811&lt;='Desc Stats'!$C$59),"Luxury","None"))</f>
        <v>Affordable</v>
      </c>
    </row>
    <row r="1812">
      <c r="A1812" s="56" t="s">
        <v>28</v>
      </c>
      <c r="B1812" s="54">
        <v>1000000.0</v>
      </c>
      <c r="C1812" s="7">
        <v>3.0</v>
      </c>
      <c r="D1812" s="7">
        <v>2.0</v>
      </c>
      <c r="E1812" s="7">
        <v>2.0</v>
      </c>
      <c r="F1812" s="7" t="s">
        <v>36</v>
      </c>
      <c r="G1812" s="7" t="s">
        <v>172</v>
      </c>
      <c r="H1812" s="54">
        <v>2.0</v>
      </c>
      <c r="I1812" s="54">
        <v>826.0</v>
      </c>
      <c r="J1812" s="55" t="s">
        <v>25</v>
      </c>
      <c r="K1812" t="str">
        <f>if(and(B1812&gt;='Desc Stats'!$C$56,B1812&lt;='Desc Stats'!$C$57),"Affordable",if(AND(B1812&gt;='Desc Stats'!$C$58,B1812&lt;='Desc Stats'!$C$59),"Luxury","None"))</f>
        <v>Affordable</v>
      </c>
    </row>
    <row r="1813">
      <c r="A1813" s="56" t="s">
        <v>28</v>
      </c>
      <c r="B1813" s="54">
        <v>1000000.0</v>
      </c>
      <c r="C1813" s="7">
        <v>3.0</v>
      </c>
      <c r="D1813" s="7">
        <v>2.0</v>
      </c>
      <c r="E1813" s="7">
        <v>2.0</v>
      </c>
      <c r="F1813" s="7" t="s">
        <v>36</v>
      </c>
      <c r="G1813" s="7" t="s">
        <v>172</v>
      </c>
      <c r="H1813" s="54">
        <v>2.0</v>
      </c>
      <c r="I1813" s="54">
        <v>777.0</v>
      </c>
      <c r="J1813" s="55" t="s">
        <v>27</v>
      </c>
      <c r="K1813" t="str">
        <f>if(and(B1813&gt;='Desc Stats'!$C$56,B1813&lt;='Desc Stats'!$C$57),"Affordable",if(AND(B1813&gt;='Desc Stats'!$C$58,B1813&lt;='Desc Stats'!$C$59),"Luxury","None"))</f>
        <v>Affordable</v>
      </c>
    </row>
    <row r="1814">
      <c r="A1814" s="56" t="s">
        <v>28</v>
      </c>
      <c r="B1814" s="54">
        <v>1000000.0</v>
      </c>
      <c r="C1814" s="7">
        <v>2.0</v>
      </c>
      <c r="D1814" s="7">
        <v>1.0</v>
      </c>
      <c r="E1814" s="7">
        <v>2.0</v>
      </c>
      <c r="F1814" s="7" t="s">
        <v>36</v>
      </c>
      <c r="G1814" s="7" t="s">
        <v>172</v>
      </c>
      <c r="H1814" s="54">
        <v>2.0</v>
      </c>
      <c r="I1814" s="54">
        <v>915.0</v>
      </c>
      <c r="J1814" s="55" t="s">
        <v>25</v>
      </c>
      <c r="K1814" t="str">
        <f>if(and(B1814&gt;='Desc Stats'!$C$56,B1814&lt;='Desc Stats'!$C$57),"Affordable",if(AND(B1814&gt;='Desc Stats'!$C$58,B1814&lt;='Desc Stats'!$C$59),"Luxury","None"))</f>
        <v>Affordable</v>
      </c>
    </row>
    <row r="1815">
      <c r="A1815" s="56" t="s">
        <v>28</v>
      </c>
      <c r="B1815" s="54">
        <v>1000000.0</v>
      </c>
      <c r="C1815" s="7">
        <v>2.0</v>
      </c>
      <c r="D1815" s="7">
        <v>1.0</v>
      </c>
      <c r="E1815" s="7">
        <v>2.0</v>
      </c>
      <c r="F1815" s="7" t="s">
        <v>36</v>
      </c>
      <c r="G1815" s="7" t="s">
        <v>172</v>
      </c>
      <c r="H1815" s="54">
        <v>2.0</v>
      </c>
      <c r="I1815" s="54">
        <v>635.0</v>
      </c>
      <c r="J1815" s="55" t="s">
        <v>25</v>
      </c>
      <c r="K1815" t="str">
        <f>if(and(B1815&gt;='Desc Stats'!$C$56,B1815&lt;='Desc Stats'!$C$57),"Affordable",if(AND(B1815&gt;='Desc Stats'!$C$58,B1815&lt;='Desc Stats'!$C$59),"Luxury","None"))</f>
        <v>Affordable</v>
      </c>
    </row>
    <row r="1816">
      <c r="A1816" s="56" t="s">
        <v>28</v>
      </c>
      <c r="B1816" s="54">
        <v>1000000.0</v>
      </c>
      <c r="C1816" s="7">
        <v>1.0</v>
      </c>
      <c r="D1816" s="7">
        <v>1.0</v>
      </c>
      <c r="E1816" s="7">
        <v>2.0</v>
      </c>
      <c r="F1816" s="7" t="s">
        <v>24</v>
      </c>
      <c r="G1816" s="7" t="s">
        <v>172</v>
      </c>
      <c r="H1816" s="54">
        <v>2.0</v>
      </c>
      <c r="I1816" s="54">
        <v>751.0</v>
      </c>
      <c r="J1816" s="55" t="s">
        <v>27</v>
      </c>
      <c r="K1816" t="str">
        <f>if(and(B1816&gt;='Desc Stats'!$C$56,B1816&lt;='Desc Stats'!$C$57),"Affordable",if(AND(B1816&gt;='Desc Stats'!$C$58,B1816&lt;='Desc Stats'!$C$59),"Luxury","None"))</f>
        <v>Affordable</v>
      </c>
    </row>
    <row r="1817">
      <c r="A1817" s="56" t="s">
        <v>28</v>
      </c>
      <c r="B1817" s="54">
        <v>1000000.0</v>
      </c>
      <c r="C1817" s="7">
        <v>1.0</v>
      </c>
      <c r="D1817" s="7">
        <v>1.0</v>
      </c>
      <c r="E1817" s="7">
        <v>2.0</v>
      </c>
      <c r="F1817" s="7" t="s">
        <v>24</v>
      </c>
      <c r="G1817" s="7" t="s">
        <v>172</v>
      </c>
      <c r="H1817" s="54">
        <v>2.0</v>
      </c>
      <c r="I1817" s="54">
        <v>751.0</v>
      </c>
      <c r="J1817" s="55" t="s">
        <v>27</v>
      </c>
      <c r="K1817" t="str">
        <f>if(and(B1817&gt;='Desc Stats'!$C$56,B1817&lt;='Desc Stats'!$C$57),"Affordable",if(AND(B1817&gt;='Desc Stats'!$C$58,B1817&lt;='Desc Stats'!$C$59),"Luxury","None"))</f>
        <v>Affordable</v>
      </c>
    </row>
    <row r="1818">
      <c r="A1818" s="56" t="s">
        <v>28</v>
      </c>
      <c r="B1818" s="54">
        <v>1000000.0</v>
      </c>
      <c r="C1818" s="7">
        <v>1.0</v>
      </c>
      <c r="D1818" s="7">
        <v>1.0</v>
      </c>
      <c r="E1818" s="7">
        <v>2.0</v>
      </c>
      <c r="F1818" s="7" t="s">
        <v>24</v>
      </c>
      <c r="G1818" s="7" t="s">
        <v>172</v>
      </c>
      <c r="H1818" s="54">
        <v>2.0</v>
      </c>
      <c r="I1818" s="54">
        <v>751.0</v>
      </c>
      <c r="J1818" s="55" t="s">
        <v>27</v>
      </c>
      <c r="K1818" t="str">
        <f>if(and(B1818&gt;='Desc Stats'!$C$56,B1818&lt;='Desc Stats'!$C$57),"Affordable",if(AND(B1818&gt;='Desc Stats'!$C$58,B1818&lt;='Desc Stats'!$C$59),"Luxury","None"))</f>
        <v>Affordable</v>
      </c>
    </row>
    <row r="1819">
      <c r="A1819" s="56" t="s">
        <v>28</v>
      </c>
      <c r="B1819" s="54">
        <v>1000000.0</v>
      </c>
      <c r="C1819" s="7">
        <v>1.0</v>
      </c>
      <c r="D1819" s="7">
        <v>1.0</v>
      </c>
      <c r="E1819" s="7">
        <v>2.0</v>
      </c>
      <c r="F1819" s="7" t="s">
        <v>24</v>
      </c>
      <c r="G1819" s="7" t="s">
        <v>172</v>
      </c>
      <c r="H1819" s="54">
        <v>2.0</v>
      </c>
      <c r="I1819" s="54">
        <v>657.0</v>
      </c>
      <c r="J1819" s="55" t="s">
        <v>25</v>
      </c>
      <c r="K1819" t="str">
        <f>if(and(B1819&gt;='Desc Stats'!$C$56,B1819&lt;='Desc Stats'!$C$57),"Affordable",if(AND(B1819&gt;='Desc Stats'!$C$58,B1819&lt;='Desc Stats'!$C$59),"Luxury","None"))</f>
        <v>Affordable</v>
      </c>
    </row>
    <row r="1820">
      <c r="A1820" s="56" t="s">
        <v>28</v>
      </c>
      <c r="B1820" s="54">
        <v>1000000.0</v>
      </c>
      <c r="C1820" s="7">
        <v>1.0</v>
      </c>
      <c r="D1820" s="7">
        <v>1.0</v>
      </c>
      <c r="E1820" s="7">
        <v>2.0</v>
      </c>
      <c r="F1820" s="7" t="s">
        <v>24</v>
      </c>
      <c r="G1820" s="7" t="s">
        <v>172</v>
      </c>
      <c r="H1820" s="54">
        <v>2.0</v>
      </c>
      <c r="I1820" s="54">
        <v>657.0</v>
      </c>
      <c r="J1820" s="55" t="s">
        <v>25</v>
      </c>
      <c r="K1820" t="str">
        <f>if(and(B1820&gt;='Desc Stats'!$C$56,B1820&lt;='Desc Stats'!$C$57),"Affordable",if(AND(B1820&gt;='Desc Stats'!$C$58,B1820&lt;='Desc Stats'!$C$59),"Luxury","None"))</f>
        <v>Affordable</v>
      </c>
    </row>
    <row r="1821">
      <c r="A1821" s="56" t="s">
        <v>28</v>
      </c>
      <c r="B1821" s="54">
        <v>1000000.0</v>
      </c>
      <c r="C1821" s="7">
        <v>1.0</v>
      </c>
      <c r="D1821" s="7">
        <v>1.0</v>
      </c>
      <c r="E1821" s="7">
        <v>2.0</v>
      </c>
      <c r="F1821" s="7" t="s">
        <v>24</v>
      </c>
      <c r="G1821" s="7" t="s">
        <v>172</v>
      </c>
      <c r="H1821" s="54">
        <v>2.0</v>
      </c>
      <c r="I1821" s="54">
        <v>657.0</v>
      </c>
      <c r="J1821" s="55" t="s">
        <v>27</v>
      </c>
      <c r="K1821" t="str">
        <f>if(and(B1821&gt;='Desc Stats'!$C$56,B1821&lt;='Desc Stats'!$C$57),"Affordable",if(AND(B1821&gt;='Desc Stats'!$C$58,B1821&lt;='Desc Stats'!$C$59),"Luxury","None"))</f>
        <v>Affordable</v>
      </c>
    </row>
    <row r="1822">
      <c r="A1822" s="56" t="s">
        <v>28</v>
      </c>
      <c r="B1822" s="54">
        <v>1000000.0</v>
      </c>
      <c r="C1822" s="7">
        <v>1.0</v>
      </c>
      <c r="D1822" s="7">
        <v>1.0</v>
      </c>
      <c r="E1822" s="7">
        <v>2.0</v>
      </c>
      <c r="F1822" s="7" t="s">
        <v>24</v>
      </c>
      <c r="G1822" s="7" t="s">
        <v>172</v>
      </c>
      <c r="H1822" s="54">
        <v>2.0</v>
      </c>
      <c r="I1822" s="54">
        <v>657.0</v>
      </c>
      <c r="J1822" s="55" t="s">
        <v>27</v>
      </c>
      <c r="K1822" t="str">
        <f>if(and(B1822&gt;='Desc Stats'!$C$56,B1822&lt;='Desc Stats'!$C$57),"Affordable",if(AND(B1822&gt;='Desc Stats'!$C$58,B1822&lt;='Desc Stats'!$C$59),"Luxury","None"))</f>
        <v>Affordable</v>
      </c>
    </row>
    <row r="1823">
      <c r="A1823" s="56" t="s">
        <v>28</v>
      </c>
      <c r="B1823" s="54">
        <v>1000000.0</v>
      </c>
      <c r="C1823" s="7">
        <v>1.0</v>
      </c>
      <c r="D1823" s="7">
        <v>1.0</v>
      </c>
      <c r="E1823" s="7">
        <v>2.0</v>
      </c>
      <c r="F1823" s="7" t="s">
        <v>24</v>
      </c>
      <c r="G1823" s="7" t="s">
        <v>172</v>
      </c>
      <c r="H1823" s="54">
        <v>2.0</v>
      </c>
      <c r="I1823" s="54">
        <v>657.0</v>
      </c>
      <c r="J1823" s="55" t="s">
        <v>27</v>
      </c>
      <c r="K1823" t="str">
        <f>if(and(B1823&gt;='Desc Stats'!$C$56,B1823&lt;='Desc Stats'!$C$57),"Affordable",if(AND(B1823&gt;='Desc Stats'!$C$58,B1823&lt;='Desc Stats'!$C$59),"Luxury","None"))</f>
        <v>Affordable</v>
      </c>
    </row>
    <row r="1824">
      <c r="A1824" s="56" t="s">
        <v>28</v>
      </c>
      <c r="B1824" s="54">
        <v>1000000.0</v>
      </c>
      <c r="C1824" s="7">
        <v>2.0</v>
      </c>
      <c r="D1824" s="7">
        <v>1.0</v>
      </c>
      <c r="E1824" s="7">
        <v>1.0</v>
      </c>
      <c r="F1824" s="7" t="s">
        <v>36</v>
      </c>
      <c r="G1824" s="7" t="s">
        <v>172</v>
      </c>
      <c r="H1824" s="54">
        <v>2.0</v>
      </c>
      <c r="I1824" s="54">
        <v>1141.0</v>
      </c>
      <c r="J1824" s="55" t="s">
        <v>25</v>
      </c>
      <c r="K1824" t="str">
        <f>if(and(B1824&gt;='Desc Stats'!$C$56,B1824&lt;='Desc Stats'!$C$57),"Affordable",if(AND(B1824&gt;='Desc Stats'!$C$58,B1824&lt;='Desc Stats'!$C$59),"Luxury","None"))</f>
        <v>Affordable</v>
      </c>
    </row>
    <row r="1825">
      <c r="A1825" s="56" t="s">
        <v>28</v>
      </c>
      <c r="B1825" s="54">
        <v>1000000.0</v>
      </c>
      <c r="C1825" s="7">
        <v>1.0</v>
      </c>
      <c r="D1825" s="7">
        <v>1.0</v>
      </c>
      <c r="E1825" s="7">
        <v>1.0</v>
      </c>
      <c r="F1825" s="7" t="s">
        <v>24</v>
      </c>
      <c r="G1825" s="7" t="s">
        <v>172</v>
      </c>
      <c r="H1825" s="54">
        <v>2.0</v>
      </c>
      <c r="I1825" s="54">
        <v>751.0</v>
      </c>
      <c r="J1825" s="55" t="s">
        <v>27</v>
      </c>
      <c r="K1825" t="str">
        <f>if(and(B1825&gt;='Desc Stats'!$C$56,B1825&lt;='Desc Stats'!$C$57),"Affordable",if(AND(B1825&gt;='Desc Stats'!$C$58,B1825&lt;='Desc Stats'!$C$59),"Luxury","None"))</f>
        <v>Affordable</v>
      </c>
    </row>
    <row r="1826">
      <c r="A1826" s="56" t="s">
        <v>28</v>
      </c>
      <c r="B1826" s="54">
        <v>1000000.0</v>
      </c>
      <c r="C1826" s="7">
        <v>1.0</v>
      </c>
      <c r="D1826" s="7">
        <v>1.0</v>
      </c>
      <c r="E1826" s="7">
        <v>1.0</v>
      </c>
      <c r="F1826" s="7" t="s">
        <v>24</v>
      </c>
      <c r="G1826" s="7" t="s">
        <v>172</v>
      </c>
      <c r="H1826" s="54">
        <v>2.0</v>
      </c>
      <c r="I1826" s="54">
        <v>751.0</v>
      </c>
      <c r="J1826" s="55" t="s">
        <v>27</v>
      </c>
      <c r="K1826" t="str">
        <f>if(and(B1826&gt;='Desc Stats'!$C$56,B1826&lt;='Desc Stats'!$C$57),"Affordable",if(AND(B1826&gt;='Desc Stats'!$C$58,B1826&lt;='Desc Stats'!$C$59),"Luxury","None"))</f>
        <v>Affordable</v>
      </c>
    </row>
    <row r="1827">
      <c r="A1827" s="56" t="s">
        <v>23</v>
      </c>
      <c r="B1827" s="54">
        <v>1000000.0</v>
      </c>
      <c r="C1827" s="7">
        <v>2.0</v>
      </c>
      <c r="D1827" s="7">
        <v>2.0</v>
      </c>
      <c r="E1827" s="7">
        <v>6.0</v>
      </c>
      <c r="F1827" s="7" t="s">
        <v>36</v>
      </c>
      <c r="G1827" s="7" t="s">
        <v>172</v>
      </c>
      <c r="H1827" s="54">
        <v>2.0</v>
      </c>
      <c r="I1827" s="54">
        <v>1000.0</v>
      </c>
      <c r="J1827" s="55" t="s">
        <v>27</v>
      </c>
      <c r="K1827" t="str">
        <f>if(and(B1827&gt;='Desc Stats'!$C$56,B1827&lt;='Desc Stats'!$C$57),"Affordable",if(AND(B1827&gt;='Desc Stats'!$C$58,B1827&lt;='Desc Stats'!$C$59),"Luxury","None"))</f>
        <v>Affordable</v>
      </c>
    </row>
    <row r="1828">
      <c r="A1828" s="56" t="s">
        <v>23</v>
      </c>
      <c r="B1828" s="54">
        <v>1000000.0</v>
      </c>
      <c r="C1828" s="7">
        <v>2.0</v>
      </c>
      <c r="D1828" s="7">
        <v>2.0</v>
      </c>
      <c r="E1828" s="7">
        <v>2.0</v>
      </c>
      <c r="F1828" s="7" t="s">
        <v>36</v>
      </c>
      <c r="G1828" s="7" t="s">
        <v>172</v>
      </c>
      <c r="H1828" s="54">
        <v>2.0</v>
      </c>
      <c r="I1828" s="54">
        <v>926.0</v>
      </c>
      <c r="J1828" s="55" t="s">
        <v>25</v>
      </c>
      <c r="K1828" t="str">
        <f>if(and(B1828&gt;='Desc Stats'!$C$56,B1828&lt;='Desc Stats'!$C$57),"Affordable",if(AND(B1828&gt;='Desc Stats'!$C$58,B1828&lt;='Desc Stats'!$C$59),"Luxury","None"))</f>
        <v>Affordable</v>
      </c>
    </row>
    <row r="1829">
      <c r="A1829" s="56" t="s">
        <v>23</v>
      </c>
      <c r="B1829" s="54">
        <v>1000000.0</v>
      </c>
      <c r="C1829" s="7">
        <v>3.0</v>
      </c>
      <c r="D1829" s="7">
        <v>2.0</v>
      </c>
      <c r="E1829" s="7">
        <v>1.0</v>
      </c>
      <c r="F1829" s="7" t="s">
        <v>24</v>
      </c>
      <c r="G1829" s="7" t="s">
        <v>172</v>
      </c>
      <c r="H1829" s="54">
        <v>2.0</v>
      </c>
      <c r="I1829" s="54">
        <v>1122.0</v>
      </c>
      <c r="J1829" t="s">
        <v>27</v>
      </c>
      <c r="K1829" t="str">
        <f>if(and(B1829&gt;='Desc Stats'!$C$56,B1829&lt;='Desc Stats'!$C$57),"Affordable",if(AND(B1829&gt;='Desc Stats'!$C$58,B1829&lt;='Desc Stats'!$C$59),"Luxury","None"))</f>
        <v>Affordable</v>
      </c>
    </row>
    <row r="1830">
      <c r="A1830" s="56" t="s">
        <v>129</v>
      </c>
      <c r="B1830" s="54">
        <v>1000000.0</v>
      </c>
      <c r="C1830" s="7">
        <v>3.0</v>
      </c>
      <c r="D1830" s="7">
        <v>2.0</v>
      </c>
      <c r="E1830" s="7">
        <v>12.0</v>
      </c>
      <c r="F1830" s="7" t="s">
        <v>24</v>
      </c>
      <c r="G1830" s="7" t="s">
        <v>172</v>
      </c>
      <c r="H1830" s="54">
        <v>2.0</v>
      </c>
      <c r="I1830" s="54">
        <v>1488.0</v>
      </c>
      <c r="J1830" t="s">
        <v>27</v>
      </c>
      <c r="K1830" t="str">
        <f>if(and(B1830&gt;='Desc Stats'!$C$56,B1830&lt;='Desc Stats'!$C$57),"Affordable",if(AND(B1830&gt;='Desc Stats'!$C$58,B1830&lt;='Desc Stats'!$C$59),"Luxury","None"))</f>
        <v>Affordable</v>
      </c>
    </row>
    <row r="1831">
      <c r="A1831" s="56" t="s">
        <v>129</v>
      </c>
      <c r="B1831" s="54">
        <v>1000000.0</v>
      </c>
      <c r="C1831" s="7">
        <v>4.0</v>
      </c>
      <c r="D1831" s="7">
        <v>4.0</v>
      </c>
      <c r="E1831" s="7">
        <v>2.0</v>
      </c>
      <c r="F1831" s="7" t="s">
        <v>24</v>
      </c>
      <c r="G1831" s="7" t="s">
        <v>172</v>
      </c>
      <c r="H1831" s="54">
        <v>2.0</v>
      </c>
      <c r="I1831" s="54">
        <v>1488.0</v>
      </c>
      <c r="J1831" s="55" t="s">
        <v>27</v>
      </c>
      <c r="K1831" t="str">
        <f>if(and(B1831&gt;='Desc Stats'!$C$56,B1831&lt;='Desc Stats'!$C$57),"Affordable",if(AND(B1831&gt;='Desc Stats'!$C$58,B1831&lt;='Desc Stats'!$C$59),"Luxury","None"))</f>
        <v>Affordable</v>
      </c>
    </row>
    <row r="1832">
      <c r="A1832" s="56" t="s">
        <v>129</v>
      </c>
      <c r="B1832" s="54">
        <v>1000000.0</v>
      </c>
      <c r="C1832" s="7">
        <v>4.0</v>
      </c>
      <c r="D1832" s="7">
        <v>4.0</v>
      </c>
      <c r="E1832" s="7">
        <v>1.0</v>
      </c>
      <c r="F1832" s="7" t="s">
        <v>24</v>
      </c>
      <c r="G1832" s="7" t="s">
        <v>172</v>
      </c>
      <c r="H1832" s="54">
        <v>2.0</v>
      </c>
      <c r="I1832" s="54">
        <v>1488.0</v>
      </c>
      <c r="J1832" s="55" t="s">
        <v>27</v>
      </c>
      <c r="K1832" t="str">
        <f>if(and(B1832&gt;='Desc Stats'!$C$56,B1832&lt;='Desc Stats'!$C$57),"Affordable",if(AND(B1832&gt;='Desc Stats'!$C$58,B1832&lt;='Desc Stats'!$C$59),"Luxury","None"))</f>
        <v>Affordable</v>
      </c>
    </row>
    <row r="1833">
      <c r="A1833" s="56" t="s">
        <v>156</v>
      </c>
      <c r="B1833" s="54">
        <v>1000000.0</v>
      </c>
      <c r="C1833" s="7">
        <v>4.0</v>
      </c>
      <c r="D1833" s="7">
        <v>3.0</v>
      </c>
      <c r="E1833" s="7">
        <v>2.0</v>
      </c>
      <c r="F1833" s="7" t="s">
        <v>181</v>
      </c>
      <c r="G1833" s="7" t="s">
        <v>179</v>
      </c>
      <c r="H1833" s="54">
        <v>1.0</v>
      </c>
      <c r="I1833" s="54">
        <v>1760.0</v>
      </c>
      <c r="J1833" s="55" t="s">
        <v>27</v>
      </c>
      <c r="K1833" t="str">
        <f>if(and(B1833&gt;='Desc Stats'!$C$56,B1833&lt;='Desc Stats'!$C$57),"Affordable",if(AND(B1833&gt;='Desc Stats'!$C$58,B1833&lt;='Desc Stats'!$C$59),"Luxury","None"))</f>
        <v>Affordable</v>
      </c>
    </row>
    <row r="1834">
      <c r="A1834" s="56" t="s">
        <v>156</v>
      </c>
      <c r="B1834" s="54">
        <v>1000000.0</v>
      </c>
      <c r="C1834" s="7">
        <v>4.0</v>
      </c>
      <c r="D1834" s="7">
        <v>3.0</v>
      </c>
      <c r="E1834" s="7">
        <v>1.0</v>
      </c>
      <c r="F1834" s="7" t="s">
        <v>181</v>
      </c>
      <c r="G1834" s="7" t="s">
        <v>179</v>
      </c>
      <c r="H1834" s="54">
        <v>1.0</v>
      </c>
      <c r="I1834" s="54">
        <v>1760.0</v>
      </c>
      <c r="J1834" s="55" t="s">
        <v>175</v>
      </c>
      <c r="K1834" t="str">
        <f>if(and(B1834&gt;='Desc Stats'!$C$56,B1834&lt;='Desc Stats'!$C$57),"Affordable",if(AND(B1834&gt;='Desc Stats'!$C$58,B1834&lt;='Desc Stats'!$C$59),"Luxury","None"))</f>
        <v>Affordable</v>
      </c>
    </row>
    <row r="1835">
      <c r="A1835" s="56" t="s">
        <v>157</v>
      </c>
      <c r="B1835" s="54">
        <v>1000000.0</v>
      </c>
      <c r="C1835" s="7">
        <v>5.0</v>
      </c>
      <c r="D1835" s="7">
        <v>5.0</v>
      </c>
      <c r="E1835" s="7">
        <v>2.0</v>
      </c>
      <c r="F1835" s="7" t="s">
        <v>38</v>
      </c>
      <c r="G1835" s="7" t="s">
        <v>179</v>
      </c>
      <c r="H1835" s="54">
        <v>1.0</v>
      </c>
      <c r="I1835" s="54">
        <v>1080.0</v>
      </c>
      <c r="J1835" s="55" t="s">
        <v>184</v>
      </c>
      <c r="K1835" t="str">
        <f>if(and(B1835&gt;='Desc Stats'!$C$56,B1835&lt;='Desc Stats'!$C$57),"Affordable",if(AND(B1835&gt;='Desc Stats'!$C$58,B1835&lt;='Desc Stats'!$C$59),"Luxury","None"))</f>
        <v>Affordable</v>
      </c>
    </row>
    <row r="1836">
      <c r="A1836" s="56" t="s">
        <v>158</v>
      </c>
      <c r="B1836" s="54">
        <v>1000000.0</v>
      </c>
      <c r="C1836" s="7">
        <v>5.0</v>
      </c>
      <c r="D1836" s="7">
        <v>4.0</v>
      </c>
      <c r="E1836" s="7">
        <v>2.0</v>
      </c>
      <c r="F1836" s="7" t="s">
        <v>38</v>
      </c>
      <c r="G1836" s="7" t="s">
        <v>179</v>
      </c>
      <c r="H1836" s="54">
        <v>1.0</v>
      </c>
      <c r="I1836" s="54">
        <v>1600.0</v>
      </c>
      <c r="J1836" s="55" t="s">
        <v>27</v>
      </c>
      <c r="K1836" t="str">
        <f>if(and(B1836&gt;='Desc Stats'!$C$56,B1836&lt;='Desc Stats'!$C$57),"Affordable",if(AND(B1836&gt;='Desc Stats'!$C$58,B1836&lt;='Desc Stats'!$C$59),"Luxury","None"))</f>
        <v>Affordable</v>
      </c>
    </row>
    <row r="1837">
      <c r="A1837" s="56" t="s">
        <v>158</v>
      </c>
      <c r="B1837" s="54">
        <v>1000000.0</v>
      </c>
      <c r="C1837" s="7">
        <v>5.0</v>
      </c>
      <c r="D1837" s="7">
        <v>4.0</v>
      </c>
      <c r="E1837" s="7">
        <v>1.0</v>
      </c>
      <c r="F1837" s="7" t="s">
        <v>38</v>
      </c>
      <c r="G1837" s="7" t="s">
        <v>179</v>
      </c>
      <c r="H1837" s="54">
        <v>1.0</v>
      </c>
      <c r="I1837" s="54">
        <v>1600.0</v>
      </c>
      <c r="J1837" s="55" t="s">
        <v>27</v>
      </c>
      <c r="K1837" t="str">
        <f>if(and(B1837&gt;='Desc Stats'!$C$56,B1837&lt;='Desc Stats'!$C$57),"Affordable",if(AND(B1837&gt;='Desc Stats'!$C$58,B1837&lt;='Desc Stats'!$C$59),"Luxury","None"))</f>
        <v>Affordable</v>
      </c>
    </row>
    <row r="1838">
      <c r="A1838" s="56" t="s">
        <v>162</v>
      </c>
      <c r="B1838" s="54">
        <v>1000000.0</v>
      </c>
      <c r="C1838" s="7">
        <v>3.0</v>
      </c>
      <c r="D1838" s="7">
        <v>2.0</v>
      </c>
      <c r="E1838" s="7">
        <v>2.0</v>
      </c>
      <c r="F1838" s="7" t="s">
        <v>24</v>
      </c>
      <c r="G1838" s="7" t="s">
        <v>172</v>
      </c>
      <c r="H1838" s="54">
        <v>2.0</v>
      </c>
      <c r="I1838" s="54">
        <v>1560.0</v>
      </c>
      <c r="J1838" s="55" t="s">
        <v>27</v>
      </c>
      <c r="K1838" t="str">
        <f>if(and(B1838&gt;='Desc Stats'!$C$56,B1838&lt;='Desc Stats'!$C$57),"Affordable",if(AND(B1838&gt;='Desc Stats'!$C$58,B1838&lt;='Desc Stats'!$C$59),"Luxury","None"))</f>
        <v>Affordable</v>
      </c>
    </row>
    <row r="1839">
      <c r="A1839" s="56" t="s">
        <v>125</v>
      </c>
      <c r="B1839" s="54">
        <v>1003000.0</v>
      </c>
      <c r="C1839" s="7">
        <v>2.0</v>
      </c>
      <c r="D1839" s="7">
        <v>2.0</v>
      </c>
      <c r="E1839" s="7">
        <v>2.0</v>
      </c>
      <c r="F1839" s="7" t="s">
        <v>36</v>
      </c>
      <c r="G1839" s="7" t="s">
        <v>172</v>
      </c>
      <c r="H1839" s="54">
        <v>2.0</v>
      </c>
      <c r="I1839" s="54">
        <v>850.0</v>
      </c>
      <c r="J1839" t="s">
        <v>27</v>
      </c>
      <c r="K1839" t="str">
        <f>if(and(B1839&gt;='Desc Stats'!$C$56,B1839&lt;='Desc Stats'!$C$57),"Affordable",if(AND(B1839&gt;='Desc Stats'!$C$58,B1839&lt;='Desc Stats'!$C$59),"Luxury","None"))</f>
        <v>Affordable</v>
      </c>
    </row>
    <row r="1840">
      <c r="A1840" s="56" t="s">
        <v>146</v>
      </c>
      <c r="B1840" s="54">
        <v>1020000.0</v>
      </c>
      <c r="C1840" s="7">
        <v>2.0</v>
      </c>
      <c r="D1840" s="7">
        <v>1.0</v>
      </c>
      <c r="E1840" s="7">
        <v>2.0</v>
      </c>
      <c r="F1840" s="7" t="s">
        <v>24</v>
      </c>
      <c r="G1840" s="7" t="s">
        <v>172</v>
      </c>
      <c r="H1840" s="54">
        <v>2.0</v>
      </c>
      <c r="I1840" s="54">
        <v>797.0</v>
      </c>
      <c r="J1840" s="55" t="s">
        <v>27</v>
      </c>
      <c r="K1840" t="str">
        <f>if(and(B1840&gt;='Desc Stats'!$C$56,B1840&lt;='Desc Stats'!$C$57),"Affordable",if(AND(B1840&gt;='Desc Stats'!$C$58,B1840&lt;='Desc Stats'!$C$59),"Luxury","None"))</f>
        <v>Affordable</v>
      </c>
    </row>
    <row r="1841">
      <c r="A1841" s="56" t="s">
        <v>28</v>
      </c>
      <c r="B1841" s="54">
        <v>1020000.0</v>
      </c>
      <c r="C1841" s="7">
        <v>3.0</v>
      </c>
      <c r="D1841" s="7">
        <v>2.0</v>
      </c>
      <c r="E1841" s="7">
        <v>2.0</v>
      </c>
      <c r="F1841" s="7" t="s">
        <v>36</v>
      </c>
      <c r="G1841" s="7" t="s">
        <v>172</v>
      </c>
      <c r="H1841" s="54">
        <v>2.0</v>
      </c>
      <c r="I1841" s="54">
        <v>813.0</v>
      </c>
      <c r="J1841" s="55" t="s">
        <v>25</v>
      </c>
      <c r="K1841" t="str">
        <f>if(and(B1841&gt;='Desc Stats'!$C$56,B1841&lt;='Desc Stats'!$C$57),"Affordable",if(AND(B1841&gt;='Desc Stats'!$C$58,B1841&lt;='Desc Stats'!$C$59),"Luxury","None"))</f>
        <v>Affordable</v>
      </c>
    </row>
    <row r="1842">
      <c r="A1842" s="56" t="s">
        <v>23</v>
      </c>
      <c r="B1842" s="54">
        <v>1020000.0</v>
      </c>
      <c r="C1842" s="7">
        <v>2.0</v>
      </c>
      <c r="D1842" s="7">
        <v>2.0</v>
      </c>
      <c r="E1842" s="7">
        <v>2.0</v>
      </c>
      <c r="F1842" s="7" t="s">
        <v>36</v>
      </c>
      <c r="G1842" s="7" t="s">
        <v>172</v>
      </c>
      <c r="H1842" s="54">
        <v>2.0</v>
      </c>
      <c r="I1842" s="54">
        <v>896.0</v>
      </c>
      <c r="J1842" t="s">
        <v>25</v>
      </c>
      <c r="K1842" t="str">
        <f>if(and(B1842&gt;='Desc Stats'!$C$56,B1842&lt;='Desc Stats'!$C$57),"Affordable",if(AND(B1842&gt;='Desc Stats'!$C$58,B1842&lt;='Desc Stats'!$C$59),"Luxury","None"))</f>
        <v>Affordable</v>
      </c>
    </row>
    <row r="1843">
      <c r="A1843" s="56" t="s">
        <v>132</v>
      </c>
      <c r="B1843" s="54">
        <v>1030000.0</v>
      </c>
      <c r="C1843" s="7">
        <v>3.0</v>
      </c>
      <c r="D1843" s="7">
        <v>3.0</v>
      </c>
      <c r="E1843" s="7">
        <v>4.0</v>
      </c>
      <c r="F1843" s="7" t="s">
        <v>36</v>
      </c>
      <c r="G1843" s="7" t="s">
        <v>172</v>
      </c>
      <c r="H1843" s="54">
        <v>2.0</v>
      </c>
      <c r="I1843" s="54">
        <v>1013.0</v>
      </c>
      <c r="J1843" s="55" t="s">
        <v>25</v>
      </c>
      <c r="K1843" t="str">
        <f>if(and(B1843&gt;='Desc Stats'!$C$56,B1843&lt;='Desc Stats'!$C$57),"Affordable",if(AND(B1843&gt;='Desc Stats'!$C$58,B1843&lt;='Desc Stats'!$C$59),"Luxury","None"))</f>
        <v>Affordable</v>
      </c>
    </row>
    <row r="1844">
      <c r="A1844" s="56" t="s">
        <v>127</v>
      </c>
      <c r="B1844" s="54">
        <v>1030000.0</v>
      </c>
      <c r="C1844" s="7">
        <v>3.0</v>
      </c>
      <c r="D1844" s="7">
        <v>4.0</v>
      </c>
      <c r="E1844" s="7">
        <v>2.0</v>
      </c>
      <c r="F1844" s="7" t="s">
        <v>24</v>
      </c>
      <c r="G1844" s="7" t="s">
        <v>172</v>
      </c>
      <c r="H1844" s="54">
        <v>2.0</v>
      </c>
      <c r="I1844" s="54">
        <v>1875.0</v>
      </c>
      <c r="J1844" s="55" t="s">
        <v>27</v>
      </c>
      <c r="K1844" t="str">
        <f>if(and(B1844&gt;='Desc Stats'!$C$56,B1844&lt;='Desc Stats'!$C$57),"Affordable",if(AND(B1844&gt;='Desc Stats'!$C$58,B1844&lt;='Desc Stats'!$C$59),"Luxury","None"))</f>
        <v>Affordable</v>
      </c>
    </row>
    <row r="1845">
      <c r="A1845" s="56" t="s">
        <v>127</v>
      </c>
      <c r="B1845" s="54">
        <v>1030000.0</v>
      </c>
      <c r="C1845" s="7">
        <v>4.0</v>
      </c>
      <c r="D1845" s="7">
        <v>5.0</v>
      </c>
      <c r="E1845" s="7">
        <v>1.0</v>
      </c>
      <c r="F1845" s="7" t="s">
        <v>24</v>
      </c>
      <c r="G1845" s="7" t="s">
        <v>172</v>
      </c>
      <c r="H1845" s="54">
        <v>2.0</v>
      </c>
      <c r="I1845" s="54">
        <v>1876.0</v>
      </c>
      <c r="J1845" s="55" t="s">
        <v>25</v>
      </c>
      <c r="K1845" t="str">
        <f>if(and(B1845&gt;='Desc Stats'!$C$56,B1845&lt;='Desc Stats'!$C$57),"Affordable",if(AND(B1845&gt;='Desc Stats'!$C$58,B1845&lt;='Desc Stats'!$C$59),"Luxury","None"))</f>
        <v>Affordable</v>
      </c>
    </row>
    <row r="1846">
      <c r="A1846" s="56" t="s">
        <v>127</v>
      </c>
      <c r="B1846" s="54">
        <v>1030000.0</v>
      </c>
      <c r="C1846" s="7">
        <v>4.0</v>
      </c>
      <c r="D1846" s="7">
        <v>5.0</v>
      </c>
      <c r="E1846" s="7">
        <v>1.0</v>
      </c>
      <c r="F1846" s="7" t="s">
        <v>24</v>
      </c>
      <c r="G1846" s="7" t="s">
        <v>172</v>
      </c>
      <c r="H1846" s="54">
        <v>2.0</v>
      </c>
      <c r="I1846" s="54">
        <v>1853.0</v>
      </c>
      <c r="J1846" s="55" t="s">
        <v>27</v>
      </c>
      <c r="K1846" t="str">
        <f>if(and(B1846&gt;='Desc Stats'!$C$56,B1846&lt;='Desc Stats'!$C$57),"Affordable",if(AND(B1846&gt;='Desc Stats'!$C$58,B1846&lt;='Desc Stats'!$C$59),"Luxury","None"))</f>
        <v>Affordable</v>
      </c>
    </row>
    <row r="1847">
      <c r="A1847" s="56" t="s">
        <v>158</v>
      </c>
      <c r="B1847" s="54">
        <v>1030000.0</v>
      </c>
      <c r="C1847" s="7">
        <v>5.0</v>
      </c>
      <c r="D1847" s="7">
        <v>4.0</v>
      </c>
      <c r="E1847" s="7">
        <v>2.0</v>
      </c>
      <c r="F1847" s="7" t="s">
        <v>182</v>
      </c>
      <c r="G1847" s="7" t="s">
        <v>179</v>
      </c>
      <c r="H1847" s="54">
        <v>1.0</v>
      </c>
      <c r="I1847" s="54">
        <v>1500.0</v>
      </c>
      <c r="J1847" s="55" t="s">
        <v>27</v>
      </c>
      <c r="K1847" t="str">
        <f>if(and(B1847&gt;='Desc Stats'!$C$56,B1847&lt;='Desc Stats'!$C$57),"Affordable",if(AND(B1847&gt;='Desc Stats'!$C$58,B1847&lt;='Desc Stats'!$C$59),"Luxury","None"))</f>
        <v>Affordable</v>
      </c>
    </row>
    <row r="1848">
      <c r="A1848" s="56" t="s">
        <v>132</v>
      </c>
      <c r="B1848" s="54">
        <v>1033000.0</v>
      </c>
      <c r="C1848" s="7">
        <v>2.0</v>
      </c>
      <c r="D1848" s="7">
        <v>2.0</v>
      </c>
      <c r="E1848" s="7">
        <v>2.0</v>
      </c>
      <c r="F1848" s="7" t="s">
        <v>36</v>
      </c>
      <c r="G1848" s="7" t="s">
        <v>172</v>
      </c>
      <c r="H1848" s="54">
        <v>2.0</v>
      </c>
      <c r="I1848" s="54">
        <v>1033.0</v>
      </c>
      <c r="J1848" s="55" t="s">
        <v>25</v>
      </c>
      <c r="K1848" t="str">
        <f>if(and(B1848&gt;='Desc Stats'!$C$56,B1848&lt;='Desc Stats'!$C$57),"Affordable",if(AND(B1848&gt;='Desc Stats'!$C$58,B1848&lt;='Desc Stats'!$C$59),"Luxury","None"))</f>
        <v>Affordable</v>
      </c>
    </row>
    <row r="1849">
      <c r="A1849" s="56" t="s">
        <v>127</v>
      </c>
      <c r="B1849" s="54">
        <v>1035000.0</v>
      </c>
      <c r="C1849" s="7">
        <v>4.0</v>
      </c>
      <c r="D1849" s="7">
        <v>5.0</v>
      </c>
      <c r="E1849" s="7">
        <v>3.0</v>
      </c>
      <c r="F1849" s="7" t="s">
        <v>24</v>
      </c>
      <c r="G1849" s="7" t="s">
        <v>172</v>
      </c>
      <c r="H1849" s="54">
        <v>2.0</v>
      </c>
      <c r="I1849" s="54">
        <v>1876.0</v>
      </c>
      <c r="J1849" s="55" t="s">
        <v>27</v>
      </c>
      <c r="K1849" t="str">
        <f>if(and(B1849&gt;='Desc Stats'!$C$56,B1849&lt;='Desc Stats'!$C$57),"Affordable",if(AND(B1849&gt;='Desc Stats'!$C$58,B1849&lt;='Desc Stats'!$C$59),"Luxury","None"))</f>
        <v>Affordable</v>
      </c>
    </row>
    <row r="1850">
      <c r="A1850" s="56" t="s">
        <v>127</v>
      </c>
      <c r="B1850" s="54">
        <v>1035000.0</v>
      </c>
      <c r="C1850" s="7">
        <v>4.0</v>
      </c>
      <c r="D1850" s="7">
        <v>5.0</v>
      </c>
      <c r="E1850" s="7">
        <v>2.0</v>
      </c>
      <c r="F1850" s="7" t="s">
        <v>24</v>
      </c>
      <c r="G1850" s="7" t="s">
        <v>172</v>
      </c>
      <c r="H1850" s="54">
        <v>2.0</v>
      </c>
      <c r="I1850" s="54">
        <v>1853.0</v>
      </c>
      <c r="J1850" s="55" t="s">
        <v>184</v>
      </c>
      <c r="K1850" t="str">
        <f>if(and(B1850&gt;='Desc Stats'!$C$56,B1850&lt;='Desc Stats'!$C$57),"Affordable",if(AND(B1850&gt;='Desc Stats'!$C$58,B1850&lt;='Desc Stats'!$C$59),"Luxury","None"))</f>
        <v>Affordable</v>
      </c>
    </row>
    <row r="1851">
      <c r="A1851" s="56" t="s">
        <v>127</v>
      </c>
      <c r="B1851" s="54">
        <v>1035000.0</v>
      </c>
      <c r="C1851" s="7">
        <v>4.0</v>
      </c>
      <c r="D1851" s="7">
        <v>5.0</v>
      </c>
      <c r="E1851" s="7">
        <v>1.0</v>
      </c>
      <c r="F1851" s="7" t="s">
        <v>24</v>
      </c>
      <c r="G1851" s="7" t="s">
        <v>172</v>
      </c>
      <c r="H1851" s="54">
        <v>2.0</v>
      </c>
      <c r="I1851" s="54">
        <v>1875.0</v>
      </c>
      <c r="J1851" s="55" t="s">
        <v>27</v>
      </c>
      <c r="K1851" t="str">
        <f>if(and(B1851&gt;='Desc Stats'!$C$56,B1851&lt;='Desc Stats'!$C$57),"Affordable",if(AND(B1851&gt;='Desc Stats'!$C$58,B1851&lt;='Desc Stats'!$C$59),"Luxury","None"))</f>
        <v>Affordable</v>
      </c>
    </row>
    <row r="1852">
      <c r="A1852" s="56" t="s">
        <v>127</v>
      </c>
      <c r="B1852" s="54">
        <v>1035000.0</v>
      </c>
      <c r="C1852" s="7">
        <v>4.0</v>
      </c>
      <c r="D1852" s="7">
        <v>5.0</v>
      </c>
      <c r="E1852" s="7">
        <v>1.0</v>
      </c>
      <c r="F1852" s="7" t="s">
        <v>24</v>
      </c>
      <c r="G1852" s="7" t="s">
        <v>172</v>
      </c>
      <c r="H1852" s="54">
        <v>2.0</v>
      </c>
      <c r="I1852" s="54">
        <v>1853.0</v>
      </c>
      <c r="J1852" s="55" t="s">
        <v>27</v>
      </c>
      <c r="K1852" t="str">
        <f>if(and(B1852&gt;='Desc Stats'!$C$56,B1852&lt;='Desc Stats'!$C$57),"Affordable",if(AND(B1852&gt;='Desc Stats'!$C$58,B1852&lt;='Desc Stats'!$C$59),"Luxury","None"))</f>
        <v>Affordable</v>
      </c>
    </row>
    <row r="1853">
      <c r="A1853" s="56" t="s">
        <v>127</v>
      </c>
      <c r="B1853" s="54">
        <v>1035860.0</v>
      </c>
      <c r="C1853" s="7">
        <v>4.0</v>
      </c>
      <c r="D1853" s="7">
        <v>5.0</v>
      </c>
      <c r="E1853" s="7">
        <v>2.0</v>
      </c>
      <c r="F1853" s="7" t="s">
        <v>24</v>
      </c>
      <c r="G1853" s="7" t="s">
        <v>172</v>
      </c>
      <c r="H1853" s="54">
        <v>2.0</v>
      </c>
      <c r="I1853" s="54">
        <v>1876.0</v>
      </c>
      <c r="J1853" s="55" t="s">
        <v>27</v>
      </c>
      <c r="K1853" t="str">
        <f>if(and(B1853&gt;='Desc Stats'!$C$56,B1853&lt;='Desc Stats'!$C$57),"Affordable",if(AND(B1853&gt;='Desc Stats'!$C$58,B1853&lt;='Desc Stats'!$C$59),"Luxury","None"))</f>
        <v>Affordable</v>
      </c>
    </row>
    <row r="1854">
      <c r="A1854" s="56" t="s">
        <v>127</v>
      </c>
      <c r="B1854" s="54">
        <v>1035880.0</v>
      </c>
      <c r="C1854" s="7">
        <v>4.0</v>
      </c>
      <c r="D1854" s="7">
        <v>4.0</v>
      </c>
      <c r="E1854" s="7">
        <v>2.0</v>
      </c>
      <c r="F1854" s="7" t="s">
        <v>24</v>
      </c>
      <c r="G1854" s="7" t="s">
        <v>172</v>
      </c>
      <c r="H1854" s="54">
        <v>2.0</v>
      </c>
      <c r="I1854" s="54">
        <v>1876.0</v>
      </c>
      <c r="J1854" s="55" t="s">
        <v>27</v>
      </c>
      <c r="K1854" t="str">
        <f>if(and(B1854&gt;='Desc Stats'!$C$56,B1854&lt;='Desc Stats'!$C$57),"Affordable",if(AND(B1854&gt;='Desc Stats'!$C$58,B1854&lt;='Desc Stats'!$C$59),"Luxury","None"))</f>
        <v>Affordable</v>
      </c>
    </row>
    <row r="1855">
      <c r="A1855" s="56" t="s">
        <v>127</v>
      </c>
      <c r="B1855" s="54">
        <v>1038000.0</v>
      </c>
      <c r="C1855" s="7">
        <v>4.0</v>
      </c>
      <c r="D1855" s="7">
        <v>5.0</v>
      </c>
      <c r="E1855" s="7">
        <v>2.0</v>
      </c>
      <c r="F1855" s="7" t="s">
        <v>24</v>
      </c>
      <c r="G1855" s="7" t="s">
        <v>172</v>
      </c>
      <c r="H1855" s="54">
        <v>2.0</v>
      </c>
      <c r="I1855" s="54">
        <v>1853.0</v>
      </c>
      <c r="J1855" s="55" t="s">
        <v>27</v>
      </c>
      <c r="K1855" t="str">
        <f>if(and(B1855&gt;='Desc Stats'!$C$56,B1855&lt;='Desc Stats'!$C$57),"Affordable",if(AND(B1855&gt;='Desc Stats'!$C$58,B1855&lt;='Desc Stats'!$C$59),"Luxury","None"))</f>
        <v>Affordable</v>
      </c>
    </row>
    <row r="1856">
      <c r="A1856" s="56" t="s">
        <v>124</v>
      </c>
      <c r="B1856" s="54">
        <v>1040000.0</v>
      </c>
      <c r="C1856" s="7">
        <v>3.0</v>
      </c>
      <c r="D1856" s="7">
        <v>3.0</v>
      </c>
      <c r="E1856" s="7">
        <v>1.0</v>
      </c>
      <c r="F1856" s="7" t="s">
        <v>24</v>
      </c>
      <c r="G1856" s="7" t="s">
        <v>172</v>
      </c>
      <c r="H1856" s="54">
        <v>2.0</v>
      </c>
      <c r="I1856" s="54">
        <v>1529.0</v>
      </c>
      <c r="J1856" s="55" t="s">
        <v>25</v>
      </c>
      <c r="K1856" t="str">
        <f>if(and(B1856&gt;='Desc Stats'!$C$56,B1856&lt;='Desc Stats'!$C$57),"Affordable",if(AND(B1856&gt;='Desc Stats'!$C$58,B1856&lt;='Desc Stats'!$C$59),"Luxury","None"))</f>
        <v>Affordable</v>
      </c>
    </row>
    <row r="1857">
      <c r="A1857" s="56" t="s">
        <v>160</v>
      </c>
      <c r="B1857" s="54">
        <v>1040000.0</v>
      </c>
      <c r="C1857" s="7">
        <v>4.0</v>
      </c>
      <c r="D1857" s="7">
        <v>3.0</v>
      </c>
      <c r="E1857" s="7">
        <v>1.0</v>
      </c>
      <c r="F1857" s="7" t="s">
        <v>24</v>
      </c>
      <c r="G1857" s="7" t="s">
        <v>172</v>
      </c>
      <c r="H1857" s="54">
        <v>2.0</v>
      </c>
      <c r="I1857" s="54">
        <v>1650.0</v>
      </c>
      <c r="J1857" s="55" t="s">
        <v>25</v>
      </c>
      <c r="K1857" t="str">
        <f>if(and(B1857&gt;='Desc Stats'!$C$56,B1857&lt;='Desc Stats'!$C$57),"Affordable",if(AND(B1857&gt;='Desc Stats'!$C$58,B1857&lt;='Desc Stats'!$C$59),"Luxury","None"))</f>
        <v>Affordable</v>
      </c>
    </row>
    <row r="1858">
      <c r="A1858" s="56" t="s">
        <v>162</v>
      </c>
      <c r="B1858" s="54">
        <v>1040000.0</v>
      </c>
      <c r="C1858" s="7">
        <v>3.0</v>
      </c>
      <c r="D1858" s="7">
        <v>2.0</v>
      </c>
      <c r="E1858" s="7">
        <v>1.0</v>
      </c>
      <c r="F1858" s="7" t="s">
        <v>36</v>
      </c>
      <c r="G1858" s="7" t="s">
        <v>172</v>
      </c>
      <c r="H1858" s="54">
        <v>2.0</v>
      </c>
      <c r="I1858" s="54">
        <v>1313.0</v>
      </c>
      <c r="J1858" s="55" t="s">
        <v>25</v>
      </c>
      <c r="K1858" t="str">
        <f>if(and(B1858&gt;='Desc Stats'!$C$56,B1858&lt;='Desc Stats'!$C$57),"Affordable",if(AND(B1858&gt;='Desc Stats'!$C$58,B1858&lt;='Desc Stats'!$C$59),"Luxury","None"))</f>
        <v>Affordable</v>
      </c>
    </row>
    <row r="1859">
      <c r="A1859" s="56" t="s">
        <v>127</v>
      </c>
      <c r="B1859" s="54">
        <v>1046100.0</v>
      </c>
      <c r="C1859" s="7">
        <v>4.0</v>
      </c>
      <c r="D1859" s="7">
        <v>4.0</v>
      </c>
      <c r="E1859" s="7">
        <v>2.0</v>
      </c>
      <c r="F1859" s="7" t="s">
        <v>24</v>
      </c>
      <c r="G1859" s="7" t="s">
        <v>172</v>
      </c>
      <c r="H1859" s="54">
        <v>2.0</v>
      </c>
      <c r="I1859" s="54">
        <v>1876.0</v>
      </c>
      <c r="J1859" s="55" t="s">
        <v>27</v>
      </c>
      <c r="K1859" t="str">
        <f>if(and(B1859&gt;='Desc Stats'!$C$56,B1859&lt;='Desc Stats'!$C$57),"Affordable",if(AND(B1859&gt;='Desc Stats'!$C$58,B1859&lt;='Desc Stats'!$C$59),"Luxury","None"))</f>
        <v>Affordable</v>
      </c>
    </row>
    <row r="1860">
      <c r="A1860" s="56" t="s">
        <v>147</v>
      </c>
      <c r="B1860" s="54">
        <v>1049888.0</v>
      </c>
      <c r="C1860" s="7">
        <v>2.0</v>
      </c>
      <c r="D1860" s="7">
        <v>2.0</v>
      </c>
      <c r="E1860" s="7">
        <v>6.0</v>
      </c>
      <c r="F1860" s="7" t="s">
        <v>36</v>
      </c>
      <c r="G1860" s="7" t="s">
        <v>172</v>
      </c>
      <c r="H1860" s="54">
        <v>2.0</v>
      </c>
      <c r="I1860" s="54">
        <v>858.0</v>
      </c>
      <c r="J1860" s="55" t="s">
        <v>27</v>
      </c>
      <c r="K1860" t="str">
        <f>if(and(B1860&gt;='Desc Stats'!$C$56,B1860&lt;='Desc Stats'!$C$57),"Affordable",if(AND(B1860&gt;='Desc Stats'!$C$58,B1860&lt;='Desc Stats'!$C$59),"Luxury","None"))</f>
        <v>Affordable</v>
      </c>
    </row>
    <row r="1861">
      <c r="A1861" s="56" t="s">
        <v>121</v>
      </c>
      <c r="B1861" s="54">
        <v>1050000.0</v>
      </c>
      <c r="C1861" s="7">
        <v>2.0</v>
      </c>
      <c r="D1861" s="7">
        <v>2.0</v>
      </c>
      <c r="E1861" s="7">
        <v>2.0</v>
      </c>
      <c r="F1861" s="7" t="s">
        <v>36</v>
      </c>
      <c r="G1861" s="7" t="s">
        <v>179</v>
      </c>
      <c r="H1861" s="54">
        <v>1.0</v>
      </c>
      <c r="I1861" s="54">
        <v>959.0</v>
      </c>
      <c r="J1861" s="55" t="s">
        <v>25</v>
      </c>
      <c r="K1861" t="str">
        <f>if(and(B1861&gt;='Desc Stats'!$C$56,B1861&lt;='Desc Stats'!$C$57),"Affordable",if(AND(B1861&gt;='Desc Stats'!$C$58,B1861&lt;='Desc Stats'!$C$59),"Luxury","None"))</f>
        <v>Affordable</v>
      </c>
    </row>
    <row r="1862">
      <c r="A1862" s="56" t="s">
        <v>126</v>
      </c>
      <c r="B1862" s="54">
        <v>1050000.0</v>
      </c>
      <c r="C1862" s="7">
        <v>3.0</v>
      </c>
      <c r="D1862" s="7">
        <v>2.0</v>
      </c>
      <c r="E1862" s="7">
        <v>2.0</v>
      </c>
      <c r="F1862" s="7" t="s">
        <v>24</v>
      </c>
      <c r="G1862" s="7" t="s">
        <v>172</v>
      </c>
      <c r="H1862" s="54">
        <v>2.0</v>
      </c>
      <c r="I1862" s="54">
        <v>1485.0</v>
      </c>
      <c r="J1862" s="55" t="s">
        <v>25</v>
      </c>
      <c r="K1862" t="str">
        <f>if(and(B1862&gt;='Desc Stats'!$C$56,B1862&lt;='Desc Stats'!$C$57),"Affordable",if(AND(B1862&gt;='Desc Stats'!$C$58,B1862&lt;='Desc Stats'!$C$59),"Luxury","None"))</f>
        <v>Affordable</v>
      </c>
    </row>
    <row r="1863">
      <c r="A1863" s="56" t="s">
        <v>132</v>
      </c>
      <c r="B1863" s="54">
        <v>1050000.0</v>
      </c>
      <c r="C1863" s="7">
        <v>2.0</v>
      </c>
      <c r="D1863" s="7">
        <v>1.0</v>
      </c>
      <c r="E1863" s="7">
        <v>2.0</v>
      </c>
      <c r="F1863" s="7" t="s">
        <v>36</v>
      </c>
      <c r="G1863" s="7" t="s">
        <v>172</v>
      </c>
      <c r="H1863" s="54">
        <v>2.0</v>
      </c>
      <c r="I1863" s="54">
        <v>1067.0</v>
      </c>
      <c r="J1863" s="55" t="s">
        <v>25</v>
      </c>
      <c r="K1863" t="str">
        <f>if(and(B1863&gt;='Desc Stats'!$C$56,B1863&lt;='Desc Stats'!$C$57),"Affordable",if(AND(B1863&gt;='Desc Stats'!$C$58,B1863&lt;='Desc Stats'!$C$59),"Luxury","None"))</f>
        <v>Affordable</v>
      </c>
    </row>
    <row r="1864">
      <c r="A1864" s="56" t="s">
        <v>26</v>
      </c>
      <c r="B1864" s="54">
        <v>1050000.0</v>
      </c>
      <c r="C1864" s="7">
        <v>4.0</v>
      </c>
      <c r="D1864" s="7">
        <v>3.0</v>
      </c>
      <c r="E1864" s="7">
        <v>4.0</v>
      </c>
      <c r="F1864" s="7" t="s">
        <v>24</v>
      </c>
      <c r="G1864" s="7" t="s">
        <v>172</v>
      </c>
      <c r="H1864" s="54">
        <v>2.0</v>
      </c>
      <c r="I1864" s="54">
        <v>1508.0</v>
      </c>
      <c r="J1864" s="55" t="s">
        <v>25</v>
      </c>
      <c r="K1864" t="str">
        <f>if(and(B1864&gt;='Desc Stats'!$C$56,B1864&lt;='Desc Stats'!$C$57),"Affordable",if(AND(B1864&gt;='Desc Stats'!$C$58,B1864&lt;='Desc Stats'!$C$59),"Luxury","None"))</f>
        <v>Affordable</v>
      </c>
    </row>
    <row r="1865">
      <c r="A1865" s="56" t="s">
        <v>26</v>
      </c>
      <c r="B1865" s="54">
        <v>1050000.0</v>
      </c>
      <c r="C1865" s="7">
        <v>5.0</v>
      </c>
      <c r="D1865" s="7">
        <v>4.0</v>
      </c>
      <c r="E1865" s="7">
        <v>2.0</v>
      </c>
      <c r="F1865" s="7" t="s">
        <v>24</v>
      </c>
      <c r="G1865" s="7" t="s">
        <v>172</v>
      </c>
      <c r="H1865" s="54">
        <v>2.0</v>
      </c>
      <c r="I1865" s="54">
        <v>1772.0</v>
      </c>
      <c r="J1865" s="55" t="s">
        <v>27</v>
      </c>
      <c r="K1865" t="str">
        <f>if(and(B1865&gt;='Desc Stats'!$C$56,B1865&lt;='Desc Stats'!$C$57),"Affordable",if(AND(B1865&gt;='Desc Stats'!$C$58,B1865&lt;='Desc Stats'!$C$59),"Luxury","None"))</f>
        <v>Affordable</v>
      </c>
    </row>
    <row r="1866">
      <c r="A1866" s="56" t="s">
        <v>26</v>
      </c>
      <c r="B1866" s="54">
        <v>1050000.0</v>
      </c>
      <c r="C1866" s="7">
        <v>3.0</v>
      </c>
      <c r="D1866" s="7">
        <v>3.0</v>
      </c>
      <c r="E1866" s="7">
        <v>2.0</v>
      </c>
      <c r="F1866" s="7" t="s">
        <v>36</v>
      </c>
      <c r="G1866" s="7" t="s">
        <v>172</v>
      </c>
      <c r="H1866" s="54">
        <v>2.0</v>
      </c>
      <c r="I1866" s="54">
        <v>1521.0</v>
      </c>
      <c r="J1866" s="55" t="s">
        <v>25</v>
      </c>
      <c r="K1866" t="str">
        <f>if(and(B1866&gt;='Desc Stats'!$C$56,B1866&lt;='Desc Stats'!$C$57),"Affordable",if(AND(B1866&gt;='Desc Stats'!$C$58,B1866&lt;='Desc Stats'!$C$59),"Luxury","None"))</f>
        <v>Affordable</v>
      </c>
    </row>
    <row r="1867">
      <c r="A1867" s="56" t="s">
        <v>26</v>
      </c>
      <c r="B1867" s="54">
        <v>1050000.0</v>
      </c>
      <c r="C1867" s="7">
        <v>5.0</v>
      </c>
      <c r="D1867" s="7">
        <v>3.0</v>
      </c>
      <c r="E1867" s="7">
        <v>1.0</v>
      </c>
      <c r="F1867" s="7" t="s">
        <v>24</v>
      </c>
      <c r="G1867" s="7" t="s">
        <v>172</v>
      </c>
      <c r="H1867" s="54">
        <v>2.0</v>
      </c>
      <c r="I1867" s="54">
        <v>1772.0</v>
      </c>
      <c r="J1867" s="55" t="s">
        <v>27</v>
      </c>
      <c r="K1867" t="str">
        <f>if(and(B1867&gt;='Desc Stats'!$C$56,B1867&lt;='Desc Stats'!$C$57),"Affordable",if(AND(B1867&gt;='Desc Stats'!$C$58,B1867&lt;='Desc Stats'!$C$59),"Luxury","None"))</f>
        <v>Affordable</v>
      </c>
    </row>
    <row r="1868">
      <c r="A1868" s="56" t="s">
        <v>125</v>
      </c>
      <c r="B1868" s="54">
        <v>1050000.0</v>
      </c>
      <c r="C1868" s="7">
        <v>2.0</v>
      </c>
      <c r="D1868" s="7">
        <v>2.0</v>
      </c>
      <c r="E1868" s="7">
        <v>3.0</v>
      </c>
      <c r="F1868" s="7" t="s">
        <v>171</v>
      </c>
      <c r="G1868" s="7" t="s">
        <v>172</v>
      </c>
      <c r="H1868" s="54">
        <v>2.0</v>
      </c>
      <c r="I1868" s="54">
        <v>883.0</v>
      </c>
      <c r="J1868" s="55" t="s">
        <v>184</v>
      </c>
      <c r="K1868" t="str">
        <f>if(and(B1868&gt;='Desc Stats'!$C$56,B1868&lt;='Desc Stats'!$C$57),"Affordable",if(AND(B1868&gt;='Desc Stats'!$C$58,B1868&lt;='Desc Stats'!$C$59),"Luxury","None"))</f>
        <v>Affordable</v>
      </c>
    </row>
    <row r="1869">
      <c r="A1869" s="56" t="s">
        <v>125</v>
      </c>
      <c r="B1869" s="54">
        <v>1050000.0</v>
      </c>
      <c r="C1869" s="7">
        <v>5.0</v>
      </c>
      <c r="D1869" s="7">
        <v>4.0</v>
      </c>
      <c r="E1869" s="7">
        <v>2.0</v>
      </c>
      <c r="F1869" s="7" t="s">
        <v>188</v>
      </c>
      <c r="G1869" s="7" t="s">
        <v>179</v>
      </c>
      <c r="H1869" s="54">
        <v>1.0</v>
      </c>
      <c r="I1869" s="54">
        <v>2625.0</v>
      </c>
      <c r="J1869" s="55" t="s">
        <v>27</v>
      </c>
      <c r="K1869" t="str">
        <f>if(and(B1869&gt;='Desc Stats'!$C$56,B1869&lt;='Desc Stats'!$C$57),"Affordable",if(AND(B1869&gt;='Desc Stats'!$C$58,B1869&lt;='Desc Stats'!$C$59),"Luxury","None"))</f>
        <v>Affordable</v>
      </c>
    </row>
    <row r="1870">
      <c r="A1870" s="56" t="s">
        <v>139</v>
      </c>
      <c r="B1870" s="54">
        <v>1050000.0</v>
      </c>
      <c r="C1870" s="7">
        <v>2.0</v>
      </c>
      <c r="D1870" s="7">
        <v>2.0</v>
      </c>
      <c r="E1870" s="7">
        <v>2.0</v>
      </c>
      <c r="F1870" s="7" t="s">
        <v>36</v>
      </c>
      <c r="G1870" s="7" t="s">
        <v>172</v>
      </c>
      <c r="H1870" s="54">
        <v>2.0</v>
      </c>
      <c r="I1870" s="54">
        <v>1410.0</v>
      </c>
      <c r="J1870" s="55" t="s">
        <v>25</v>
      </c>
      <c r="K1870" t="str">
        <f>if(and(B1870&gt;='Desc Stats'!$C$56,B1870&lt;='Desc Stats'!$C$57),"Affordable",if(AND(B1870&gt;='Desc Stats'!$C$58,B1870&lt;='Desc Stats'!$C$59),"Luxury","None"))</f>
        <v>Affordable</v>
      </c>
    </row>
    <row r="1871">
      <c r="A1871" s="57" t="s">
        <v>37</v>
      </c>
      <c r="B1871" s="54">
        <v>1050000.0</v>
      </c>
      <c r="C1871" s="7">
        <v>3.0</v>
      </c>
      <c r="D1871" s="7">
        <v>2.0</v>
      </c>
      <c r="E1871" s="7">
        <v>2.0</v>
      </c>
      <c r="F1871" s="7" t="s">
        <v>24</v>
      </c>
      <c r="G1871" s="7" t="s">
        <v>172</v>
      </c>
      <c r="H1871" s="54">
        <v>2.0</v>
      </c>
      <c r="I1871" s="54">
        <v>1389.0</v>
      </c>
      <c r="J1871" s="55" t="s">
        <v>27</v>
      </c>
      <c r="K1871" t="str">
        <f>if(and(B1871&gt;='Desc Stats'!$C$56,B1871&lt;='Desc Stats'!$C$57),"Affordable",if(AND(B1871&gt;='Desc Stats'!$C$58,B1871&lt;='Desc Stats'!$C$59),"Luxury","None"))</f>
        <v>Affordable</v>
      </c>
    </row>
    <row r="1872">
      <c r="A1872" s="57" t="s">
        <v>37</v>
      </c>
      <c r="B1872" s="54">
        <v>1050000.0</v>
      </c>
      <c r="C1872" s="7">
        <v>3.0</v>
      </c>
      <c r="D1872" s="7">
        <v>2.0</v>
      </c>
      <c r="E1872" s="7">
        <v>2.0</v>
      </c>
      <c r="F1872" s="7" t="s">
        <v>24</v>
      </c>
      <c r="G1872" s="7" t="s">
        <v>172</v>
      </c>
      <c r="H1872" s="54">
        <v>2.0</v>
      </c>
      <c r="I1872" s="54">
        <v>1389.0</v>
      </c>
      <c r="J1872" s="55" t="s">
        <v>27</v>
      </c>
      <c r="K1872" t="str">
        <f>if(and(B1872&gt;='Desc Stats'!$C$56,B1872&lt;='Desc Stats'!$C$57),"Affordable",if(AND(B1872&gt;='Desc Stats'!$C$58,B1872&lt;='Desc Stats'!$C$59),"Luxury","None"))</f>
        <v>Affordable</v>
      </c>
    </row>
    <row r="1873">
      <c r="A1873" s="56" t="s">
        <v>127</v>
      </c>
      <c r="B1873" s="54">
        <v>1050000.0</v>
      </c>
      <c r="C1873" s="7">
        <v>2.0</v>
      </c>
      <c r="D1873" s="7">
        <v>2.0</v>
      </c>
      <c r="E1873" s="7">
        <v>4.0</v>
      </c>
      <c r="F1873" s="7" t="s">
        <v>36</v>
      </c>
      <c r="G1873" s="7" t="s">
        <v>172</v>
      </c>
      <c r="H1873" s="54">
        <v>2.0</v>
      </c>
      <c r="I1873" s="54">
        <v>1145.0</v>
      </c>
      <c r="J1873" s="55" t="s">
        <v>25</v>
      </c>
      <c r="K1873" t="str">
        <f>if(and(B1873&gt;='Desc Stats'!$C$56,B1873&lt;='Desc Stats'!$C$57),"Affordable",if(AND(B1873&gt;='Desc Stats'!$C$58,B1873&lt;='Desc Stats'!$C$59),"Luxury","None"))</f>
        <v>Affordable</v>
      </c>
    </row>
    <row r="1874">
      <c r="A1874" s="56" t="s">
        <v>127</v>
      </c>
      <c r="B1874" s="54">
        <v>1050000.0</v>
      </c>
      <c r="C1874" s="7">
        <v>2.0</v>
      </c>
      <c r="D1874" s="7">
        <v>2.0</v>
      </c>
      <c r="E1874" s="7">
        <v>2.0</v>
      </c>
      <c r="F1874" s="7" t="s">
        <v>36</v>
      </c>
      <c r="G1874" s="7" t="s">
        <v>172</v>
      </c>
      <c r="H1874" s="54">
        <v>2.0</v>
      </c>
      <c r="I1874" s="54">
        <v>1145.0</v>
      </c>
      <c r="J1874" s="55" t="s">
        <v>25</v>
      </c>
      <c r="K1874" t="str">
        <f>if(and(B1874&gt;='Desc Stats'!$C$56,B1874&lt;='Desc Stats'!$C$57),"Affordable",if(AND(B1874&gt;='Desc Stats'!$C$58,B1874&lt;='Desc Stats'!$C$59),"Luxury","None"))</f>
        <v>Affordable</v>
      </c>
    </row>
    <row r="1875">
      <c r="A1875" s="56" t="s">
        <v>133</v>
      </c>
      <c r="B1875" s="54">
        <v>1050000.0</v>
      </c>
      <c r="C1875" s="7">
        <v>4.0</v>
      </c>
      <c r="D1875" s="7">
        <v>4.0</v>
      </c>
      <c r="E1875" s="7">
        <v>3.0</v>
      </c>
      <c r="F1875" s="7" t="s">
        <v>24</v>
      </c>
      <c r="G1875" s="7" t="s">
        <v>172</v>
      </c>
      <c r="H1875" s="54">
        <v>2.0</v>
      </c>
      <c r="I1875" s="54">
        <v>1875.0</v>
      </c>
      <c r="J1875" s="55" t="s">
        <v>175</v>
      </c>
      <c r="K1875" t="str">
        <f>if(and(B1875&gt;='Desc Stats'!$C$56,B1875&lt;='Desc Stats'!$C$57),"Affordable",if(AND(B1875&gt;='Desc Stats'!$C$58,B1875&lt;='Desc Stats'!$C$59),"Luxury","None"))</f>
        <v>Affordable</v>
      </c>
    </row>
    <row r="1876">
      <c r="A1876" s="56" t="s">
        <v>133</v>
      </c>
      <c r="B1876" s="54">
        <v>1050000.0</v>
      </c>
      <c r="C1876" s="7">
        <v>3.0</v>
      </c>
      <c r="D1876" s="7">
        <v>3.0</v>
      </c>
      <c r="E1876" s="7">
        <v>2.0</v>
      </c>
      <c r="F1876" s="7" t="s">
        <v>24</v>
      </c>
      <c r="G1876" s="7" t="s">
        <v>172</v>
      </c>
      <c r="H1876" s="54">
        <v>2.0</v>
      </c>
      <c r="I1876" s="54">
        <v>1875.0</v>
      </c>
      <c r="J1876" s="55" t="s">
        <v>175</v>
      </c>
      <c r="K1876" t="str">
        <f>if(and(B1876&gt;='Desc Stats'!$C$56,B1876&lt;='Desc Stats'!$C$57),"Affordable",if(AND(B1876&gt;='Desc Stats'!$C$58,B1876&lt;='Desc Stats'!$C$59),"Luxury","None"))</f>
        <v>Affordable</v>
      </c>
    </row>
    <row r="1877">
      <c r="A1877" s="56" t="s">
        <v>142</v>
      </c>
      <c r="B1877" s="54">
        <v>1050000.0</v>
      </c>
      <c r="C1877" s="7">
        <v>5.0</v>
      </c>
      <c r="D1877" s="7">
        <v>4.0</v>
      </c>
      <c r="E1877" s="7">
        <v>1.0</v>
      </c>
      <c r="F1877" s="7" t="s">
        <v>24</v>
      </c>
      <c r="G1877" s="7" t="s">
        <v>172</v>
      </c>
      <c r="H1877" s="54">
        <v>2.0</v>
      </c>
      <c r="I1877" s="54">
        <v>2190.0</v>
      </c>
      <c r="J1877" s="55" t="s">
        <v>25</v>
      </c>
      <c r="K1877" t="str">
        <f>if(and(B1877&gt;='Desc Stats'!$C$56,B1877&lt;='Desc Stats'!$C$57),"Affordable",if(AND(B1877&gt;='Desc Stats'!$C$58,B1877&lt;='Desc Stats'!$C$59),"Luxury","None"))</f>
        <v>Affordable</v>
      </c>
    </row>
    <row r="1878">
      <c r="A1878" s="56" t="s">
        <v>131</v>
      </c>
      <c r="B1878" s="54">
        <v>1050000.0</v>
      </c>
      <c r="C1878" s="7">
        <v>5.0</v>
      </c>
      <c r="D1878" s="7">
        <v>3.0</v>
      </c>
      <c r="E1878" s="7">
        <v>2.0</v>
      </c>
      <c r="F1878" s="7" t="s">
        <v>181</v>
      </c>
      <c r="G1878" s="7" t="s">
        <v>179</v>
      </c>
      <c r="H1878" s="54">
        <v>1.0</v>
      </c>
      <c r="I1878" s="54">
        <v>1650.0</v>
      </c>
      <c r="J1878" s="55" t="s">
        <v>27</v>
      </c>
      <c r="K1878" t="str">
        <f>if(and(B1878&gt;='Desc Stats'!$C$56,B1878&lt;='Desc Stats'!$C$57),"Affordable",if(AND(B1878&gt;='Desc Stats'!$C$58,B1878&lt;='Desc Stats'!$C$59),"Luxury","None"))</f>
        <v>Affordable</v>
      </c>
    </row>
    <row r="1879">
      <c r="A1879" s="56" t="s">
        <v>131</v>
      </c>
      <c r="B1879" s="54">
        <v>1050000.0</v>
      </c>
      <c r="C1879" s="7">
        <v>4.0</v>
      </c>
      <c r="D1879" s="7">
        <v>3.0</v>
      </c>
      <c r="E1879" s="7">
        <v>2.0</v>
      </c>
      <c r="F1879" s="7" t="s">
        <v>181</v>
      </c>
      <c r="G1879" s="7" t="s">
        <v>179</v>
      </c>
      <c r="H1879" s="54">
        <v>1.0</v>
      </c>
      <c r="I1879" s="54">
        <v>1650.0</v>
      </c>
      <c r="J1879" t="s">
        <v>27</v>
      </c>
      <c r="K1879" t="str">
        <f>if(and(B1879&gt;='Desc Stats'!$C$56,B1879&lt;='Desc Stats'!$C$57),"Affordable",if(AND(B1879&gt;='Desc Stats'!$C$58,B1879&lt;='Desc Stats'!$C$59),"Luxury","None"))</f>
        <v>Affordable</v>
      </c>
    </row>
    <row r="1880">
      <c r="A1880" s="56" t="s">
        <v>131</v>
      </c>
      <c r="B1880" s="54">
        <v>1050000.0</v>
      </c>
      <c r="C1880" s="7">
        <v>4.0</v>
      </c>
      <c r="D1880" s="7">
        <v>3.0</v>
      </c>
      <c r="E1880" s="7">
        <v>2.0</v>
      </c>
      <c r="F1880" s="7" t="s">
        <v>181</v>
      </c>
      <c r="G1880" s="7" t="s">
        <v>179</v>
      </c>
      <c r="H1880" s="54">
        <v>1.0</v>
      </c>
      <c r="I1880" s="54">
        <v>1540.0</v>
      </c>
      <c r="J1880" s="55" t="s">
        <v>27</v>
      </c>
      <c r="K1880" t="str">
        <f>if(and(B1880&gt;='Desc Stats'!$C$56,B1880&lt;='Desc Stats'!$C$57),"Affordable",if(AND(B1880&gt;='Desc Stats'!$C$58,B1880&lt;='Desc Stats'!$C$59),"Luxury","None"))</f>
        <v>Affordable</v>
      </c>
    </row>
    <row r="1881">
      <c r="A1881" s="56" t="s">
        <v>131</v>
      </c>
      <c r="B1881" s="54">
        <v>1050000.0</v>
      </c>
      <c r="C1881" s="7">
        <v>5.0</v>
      </c>
      <c r="D1881" s="7">
        <v>2.0</v>
      </c>
      <c r="E1881" s="7">
        <v>2.0</v>
      </c>
      <c r="F1881" s="7" t="s">
        <v>185</v>
      </c>
      <c r="G1881" s="7" t="s">
        <v>179</v>
      </c>
      <c r="H1881" s="54">
        <v>1.0</v>
      </c>
      <c r="I1881" s="54">
        <v>2940.0</v>
      </c>
      <c r="J1881" s="55" t="s">
        <v>27</v>
      </c>
      <c r="K1881" t="str">
        <f>if(and(B1881&gt;='Desc Stats'!$C$56,B1881&lt;='Desc Stats'!$C$57),"Affordable",if(AND(B1881&gt;='Desc Stats'!$C$58,B1881&lt;='Desc Stats'!$C$59),"Luxury","None"))</f>
        <v>Affordable</v>
      </c>
    </row>
    <row r="1882">
      <c r="A1882" s="56" t="s">
        <v>145</v>
      </c>
      <c r="B1882" s="54">
        <v>1050000.0</v>
      </c>
      <c r="C1882" s="7">
        <v>3.0</v>
      </c>
      <c r="D1882" s="7">
        <v>3.0</v>
      </c>
      <c r="E1882" s="7">
        <v>1.0</v>
      </c>
      <c r="F1882" s="7" t="s">
        <v>36</v>
      </c>
      <c r="G1882" s="7" t="s">
        <v>179</v>
      </c>
      <c r="H1882" s="54">
        <v>1.0</v>
      </c>
      <c r="I1882" s="54">
        <v>1281.0</v>
      </c>
      <c r="J1882" s="55" t="s">
        <v>27</v>
      </c>
      <c r="K1882" t="str">
        <f>if(and(B1882&gt;='Desc Stats'!$C$56,B1882&lt;='Desc Stats'!$C$57),"Affordable",if(AND(B1882&gt;='Desc Stats'!$C$58,B1882&lt;='Desc Stats'!$C$59),"Luxury","None"))</f>
        <v>Affordable</v>
      </c>
    </row>
    <row r="1883">
      <c r="A1883" s="56" t="s">
        <v>28</v>
      </c>
      <c r="B1883" s="54">
        <v>1050000.0</v>
      </c>
      <c r="C1883" s="7">
        <v>4.0</v>
      </c>
      <c r="D1883" s="7">
        <v>4.0</v>
      </c>
      <c r="E1883" s="7">
        <v>2.0</v>
      </c>
      <c r="F1883" s="7" t="s">
        <v>36</v>
      </c>
      <c r="G1883" s="7" t="s">
        <v>172</v>
      </c>
      <c r="H1883" s="54">
        <v>2.0</v>
      </c>
      <c r="I1883" s="54">
        <v>1313.0</v>
      </c>
      <c r="J1883" s="55" t="s">
        <v>25</v>
      </c>
      <c r="K1883" t="str">
        <f>if(and(B1883&gt;='Desc Stats'!$C$56,B1883&lt;='Desc Stats'!$C$57),"Affordable",if(AND(B1883&gt;='Desc Stats'!$C$58,B1883&lt;='Desc Stats'!$C$59),"Luxury","None"))</f>
        <v>Affordable</v>
      </c>
    </row>
    <row r="1884">
      <c r="A1884" s="56" t="s">
        <v>28</v>
      </c>
      <c r="B1884" s="54">
        <v>1050000.0</v>
      </c>
      <c r="C1884" s="7">
        <v>4.0</v>
      </c>
      <c r="D1884" s="7">
        <v>3.0</v>
      </c>
      <c r="E1884" s="7">
        <v>2.0</v>
      </c>
      <c r="F1884" s="7" t="s">
        <v>36</v>
      </c>
      <c r="G1884" s="7" t="s">
        <v>172</v>
      </c>
      <c r="H1884" s="54">
        <v>2.0</v>
      </c>
      <c r="I1884" s="54">
        <v>1313.0</v>
      </c>
      <c r="J1884" s="55" t="s">
        <v>27</v>
      </c>
      <c r="K1884" t="str">
        <f>if(and(B1884&gt;='Desc Stats'!$C$56,B1884&lt;='Desc Stats'!$C$57),"Affordable",if(AND(B1884&gt;='Desc Stats'!$C$58,B1884&lt;='Desc Stats'!$C$59),"Luxury","None"))</f>
        <v>Affordable</v>
      </c>
    </row>
    <row r="1885">
      <c r="A1885" s="56" t="s">
        <v>28</v>
      </c>
      <c r="B1885" s="54">
        <v>1050000.0</v>
      </c>
      <c r="C1885" s="7">
        <v>2.0</v>
      </c>
      <c r="D1885" s="7">
        <v>2.0</v>
      </c>
      <c r="E1885" s="7">
        <v>2.0</v>
      </c>
      <c r="F1885" s="7" t="s">
        <v>36</v>
      </c>
      <c r="G1885" s="7" t="s">
        <v>172</v>
      </c>
      <c r="H1885" s="54">
        <v>2.0</v>
      </c>
      <c r="I1885" s="54">
        <v>1141.0</v>
      </c>
      <c r="J1885" s="55" t="s">
        <v>25</v>
      </c>
      <c r="K1885" t="str">
        <f>if(and(B1885&gt;='Desc Stats'!$C$56,B1885&lt;='Desc Stats'!$C$57),"Affordable",if(AND(B1885&gt;='Desc Stats'!$C$58,B1885&lt;='Desc Stats'!$C$59),"Luxury","None"))</f>
        <v>Affordable</v>
      </c>
    </row>
    <row r="1886">
      <c r="A1886" s="56" t="s">
        <v>28</v>
      </c>
      <c r="B1886" s="54">
        <v>1050000.0</v>
      </c>
      <c r="C1886" s="7">
        <v>3.0</v>
      </c>
      <c r="D1886" s="7">
        <v>2.0</v>
      </c>
      <c r="E1886" s="7">
        <v>1.0</v>
      </c>
      <c r="F1886" s="7" t="s">
        <v>36</v>
      </c>
      <c r="G1886" s="7" t="s">
        <v>172</v>
      </c>
      <c r="H1886" s="54">
        <v>2.0</v>
      </c>
      <c r="I1886" s="54">
        <v>813.0</v>
      </c>
      <c r="J1886" s="55" t="s">
        <v>25</v>
      </c>
      <c r="K1886" t="str">
        <f>if(and(B1886&gt;='Desc Stats'!$C$56,B1886&lt;='Desc Stats'!$C$57),"Affordable",if(AND(B1886&gt;='Desc Stats'!$C$58,B1886&lt;='Desc Stats'!$C$59),"Luxury","None"))</f>
        <v>Affordable</v>
      </c>
    </row>
    <row r="1887">
      <c r="A1887" s="56" t="s">
        <v>28</v>
      </c>
      <c r="B1887" s="54">
        <v>1050000.0</v>
      </c>
      <c r="C1887" s="7">
        <v>1.0</v>
      </c>
      <c r="D1887" s="7">
        <v>1.0</v>
      </c>
      <c r="E1887" s="7">
        <v>1.0</v>
      </c>
      <c r="F1887" s="7" t="s">
        <v>24</v>
      </c>
      <c r="G1887" s="7" t="s">
        <v>172</v>
      </c>
      <c r="H1887" s="54">
        <v>2.0</v>
      </c>
      <c r="I1887" s="54">
        <v>751.0</v>
      </c>
      <c r="J1887" s="55" t="s">
        <v>25</v>
      </c>
      <c r="K1887" t="str">
        <f>if(and(B1887&gt;='Desc Stats'!$C$56,B1887&lt;='Desc Stats'!$C$57),"Affordable",if(AND(B1887&gt;='Desc Stats'!$C$58,B1887&lt;='Desc Stats'!$C$59),"Luxury","None"))</f>
        <v>Affordable</v>
      </c>
    </row>
    <row r="1888">
      <c r="A1888" s="56" t="s">
        <v>28</v>
      </c>
      <c r="B1888" s="54">
        <v>1050000.0</v>
      </c>
      <c r="C1888" s="7">
        <v>1.0</v>
      </c>
      <c r="D1888" s="7">
        <v>1.0</v>
      </c>
      <c r="E1888" s="7">
        <v>1.0</v>
      </c>
      <c r="F1888" s="7" t="s">
        <v>24</v>
      </c>
      <c r="G1888" s="7" t="s">
        <v>172</v>
      </c>
      <c r="H1888" s="54">
        <v>2.0</v>
      </c>
      <c r="I1888" s="54">
        <v>751.0</v>
      </c>
      <c r="J1888" s="55" t="s">
        <v>27</v>
      </c>
      <c r="K1888" t="str">
        <f>if(and(B1888&gt;='Desc Stats'!$C$56,B1888&lt;='Desc Stats'!$C$57),"Affordable",if(AND(B1888&gt;='Desc Stats'!$C$58,B1888&lt;='Desc Stats'!$C$59),"Luxury","None"))</f>
        <v>Affordable</v>
      </c>
    </row>
    <row r="1889">
      <c r="A1889" s="56" t="s">
        <v>23</v>
      </c>
      <c r="B1889" s="54">
        <v>1050000.0</v>
      </c>
      <c r="C1889" s="7">
        <v>2.0</v>
      </c>
      <c r="D1889" s="7">
        <v>2.0</v>
      </c>
      <c r="E1889" s="7">
        <v>2.0</v>
      </c>
      <c r="F1889" s="7" t="s">
        <v>36</v>
      </c>
      <c r="G1889" s="7" t="s">
        <v>172</v>
      </c>
      <c r="H1889" s="54">
        <v>2.0</v>
      </c>
      <c r="I1889" s="54">
        <v>926.0</v>
      </c>
      <c r="J1889" s="55" t="s">
        <v>25</v>
      </c>
      <c r="K1889" t="str">
        <f>if(and(B1889&gt;='Desc Stats'!$C$56,B1889&lt;='Desc Stats'!$C$57),"Affordable",if(AND(B1889&gt;='Desc Stats'!$C$58,B1889&lt;='Desc Stats'!$C$59),"Luxury","None"))</f>
        <v>Affordable</v>
      </c>
    </row>
    <row r="1890">
      <c r="A1890" s="56" t="s">
        <v>23</v>
      </c>
      <c r="B1890" s="54">
        <v>1050000.0</v>
      </c>
      <c r="C1890" s="7">
        <v>2.0</v>
      </c>
      <c r="D1890" s="7">
        <v>2.0</v>
      </c>
      <c r="E1890" s="7">
        <v>2.0</v>
      </c>
      <c r="F1890" s="7" t="s">
        <v>36</v>
      </c>
      <c r="G1890" s="7" t="s">
        <v>172</v>
      </c>
      <c r="H1890" s="54">
        <v>2.0</v>
      </c>
      <c r="I1890" s="54">
        <v>896.0</v>
      </c>
      <c r="J1890" s="55" t="s">
        <v>27</v>
      </c>
      <c r="K1890" t="str">
        <f>if(and(B1890&gt;='Desc Stats'!$C$56,B1890&lt;='Desc Stats'!$C$57),"Affordable",if(AND(B1890&gt;='Desc Stats'!$C$58,B1890&lt;='Desc Stats'!$C$59),"Luxury","None"))</f>
        <v>Affordable</v>
      </c>
    </row>
    <row r="1891">
      <c r="A1891" s="56" t="s">
        <v>129</v>
      </c>
      <c r="B1891" s="54">
        <v>1050000.0</v>
      </c>
      <c r="C1891" s="7">
        <v>4.0</v>
      </c>
      <c r="D1891" s="7">
        <v>4.0</v>
      </c>
      <c r="E1891" s="7">
        <v>3.0</v>
      </c>
      <c r="F1891" s="7" t="s">
        <v>24</v>
      </c>
      <c r="G1891" s="7" t="s">
        <v>172</v>
      </c>
      <c r="H1891" s="54">
        <v>2.0</v>
      </c>
      <c r="I1891" s="54">
        <v>1567.0</v>
      </c>
      <c r="J1891" s="55" t="s">
        <v>27</v>
      </c>
      <c r="K1891" t="str">
        <f>if(and(B1891&gt;='Desc Stats'!$C$56,B1891&lt;='Desc Stats'!$C$57),"Affordable",if(AND(B1891&gt;='Desc Stats'!$C$58,B1891&lt;='Desc Stats'!$C$59),"Luxury","None"))</f>
        <v>Affordable</v>
      </c>
    </row>
    <row r="1892">
      <c r="A1892" s="56" t="s">
        <v>129</v>
      </c>
      <c r="B1892" s="54">
        <v>1050000.0</v>
      </c>
      <c r="C1892" s="7">
        <v>4.0</v>
      </c>
      <c r="D1892" s="7">
        <v>4.0</v>
      </c>
      <c r="E1892" s="7">
        <v>2.0</v>
      </c>
      <c r="F1892" s="7" t="s">
        <v>24</v>
      </c>
      <c r="G1892" s="7" t="s">
        <v>172</v>
      </c>
      <c r="H1892" s="54">
        <v>2.0</v>
      </c>
      <c r="I1892" s="54">
        <v>1488.0</v>
      </c>
      <c r="J1892" s="55" t="s">
        <v>175</v>
      </c>
      <c r="K1892" t="str">
        <f>if(and(B1892&gt;='Desc Stats'!$C$56,B1892&lt;='Desc Stats'!$C$57),"Affordable",if(AND(B1892&gt;='Desc Stats'!$C$58,B1892&lt;='Desc Stats'!$C$59),"Luxury","None"))</f>
        <v>Affordable</v>
      </c>
    </row>
    <row r="1893">
      <c r="A1893" s="56" t="s">
        <v>158</v>
      </c>
      <c r="B1893" s="54">
        <v>1050000.0</v>
      </c>
      <c r="C1893" s="7">
        <v>5.0</v>
      </c>
      <c r="D1893" s="7">
        <v>4.0</v>
      </c>
      <c r="E1893" s="7">
        <v>2.0</v>
      </c>
      <c r="F1893" s="7" t="s">
        <v>38</v>
      </c>
      <c r="G1893" s="7" t="s">
        <v>179</v>
      </c>
      <c r="H1893" s="54">
        <v>1.0</v>
      </c>
      <c r="I1893" s="54">
        <v>1500.0</v>
      </c>
      <c r="J1893" s="55" t="s">
        <v>27</v>
      </c>
      <c r="K1893" t="str">
        <f>if(and(B1893&gt;='Desc Stats'!$C$56,B1893&lt;='Desc Stats'!$C$57),"Affordable",if(AND(B1893&gt;='Desc Stats'!$C$58,B1893&lt;='Desc Stats'!$C$59),"Luxury","None"))</f>
        <v>Affordable</v>
      </c>
    </row>
    <row r="1894">
      <c r="A1894" s="56" t="s">
        <v>158</v>
      </c>
      <c r="B1894" s="54">
        <v>1050000.0</v>
      </c>
      <c r="C1894" s="7">
        <v>5.0</v>
      </c>
      <c r="D1894" s="7">
        <v>4.0</v>
      </c>
      <c r="E1894" s="7">
        <v>2.0</v>
      </c>
      <c r="F1894" s="7" t="s">
        <v>38</v>
      </c>
      <c r="G1894" s="7" t="s">
        <v>179</v>
      </c>
      <c r="H1894" s="54">
        <v>1.0</v>
      </c>
      <c r="I1894" s="54">
        <v>1500.0</v>
      </c>
      <c r="J1894" t="s">
        <v>27</v>
      </c>
      <c r="K1894" t="str">
        <f>if(and(B1894&gt;='Desc Stats'!$C$56,B1894&lt;='Desc Stats'!$C$57),"Affordable",if(AND(B1894&gt;='Desc Stats'!$C$58,B1894&lt;='Desc Stats'!$C$59),"Luxury","None"))</f>
        <v>Affordable</v>
      </c>
    </row>
    <row r="1895">
      <c r="A1895" s="56" t="s">
        <v>158</v>
      </c>
      <c r="B1895" s="54">
        <v>1050000.0</v>
      </c>
      <c r="C1895" s="7">
        <v>5.0</v>
      </c>
      <c r="D1895" s="7">
        <v>4.0</v>
      </c>
      <c r="E1895" s="7">
        <v>1.0</v>
      </c>
      <c r="F1895" s="7" t="s">
        <v>38</v>
      </c>
      <c r="G1895" s="7" t="s">
        <v>179</v>
      </c>
      <c r="H1895" s="54">
        <v>1.0</v>
      </c>
      <c r="I1895" s="54">
        <v>1600.0</v>
      </c>
      <c r="J1895" s="55" t="s">
        <v>175</v>
      </c>
      <c r="K1895" t="str">
        <f>if(and(B1895&gt;='Desc Stats'!$C$56,B1895&lt;='Desc Stats'!$C$57),"Affordable",if(AND(B1895&gt;='Desc Stats'!$C$58,B1895&lt;='Desc Stats'!$C$59),"Luxury","None"))</f>
        <v>Affordable</v>
      </c>
    </row>
    <row r="1896">
      <c r="A1896" s="56" t="s">
        <v>162</v>
      </c>
      <c r="B1896" s="54">
        <v>1050000.0</v>
      </c>
      <c r="C1896" s="7">
        <v>3.0</v>
      </c>
      <c r="D1896" s="7">
        <v>2.0</v>
      </c>
      <c r="E1896" s="7">
        <v>4.0</v>
      </c>
      <c r="F1896" s="7" t="s">
        <v>183</v>
      </c>
      <c r="G1896" s="7" t="s">
        <v>179</v>
      </c>
      <c r="H1896" s="54">
        <v>1.0</v>
      </c>
      <c r="I1896" s="54">
        <v>1920.0</v>
      </c>
      <c r="J1896" s="55" t="s">
        <v>27</v>
      </c>
      <c r="K1896" t="str">
        <f>if(and(B1896&gt;='Desc Stats'!$C$56,B1896&lt;='Desc Stats'!$C$57),"Affordable",if(AND(B1896&gt;='Desc Stats'!$C$58,B1896&lt;='Desc Stats'!$C$59),"Luxury","None"))</f>
        <v>Affordable</v>
      </c>
    </row>
    <row r="1897">
      <c r="A1897" s="56" t="s">
        <v>162</v>
      </c>
      <c r="B1897" s="54">
        <v>1050000.0</v>
      </c>
      <c r="C1897" s="7">
        <v>3.0</v>
      </c>
      <c r="D1897" s="7">
        <v>2.0</v>
      </c>
      <c r="E1897" s="7">
        <v>3.0</v>
      </c>
      <c r="F1897" s="7" t="s">
        <v>183</v>
      </c>
      <c r="G1897" s="7" t="s">
        <v>179</v>
      </c>
      <c r="H1897" s="54">
        <v>1.0</v>
      </c>
      <c r="I1897" s="54">
        <v>1920.0</v>
      </c>
      <c r="J1897" t="s">
        <v>27</v>
      </c>
      <c r="K1897" t="str">
        <f>if(and(B1897&gt;='Desc Stats'!$C$56,B1897&lt;='Desc Stats'!$C$57),"Affordable",if(AND(B1897&gt;='Desc Stats'!$C$58,B1897&lt;='Desc Stats'!$C$59),"Luxury","None"))</f>
        <v>Affordable</v>
      </c>
    </row>
    <row r="1898">
      <c r="A1898" s="56" t="s">
        <v>162</v>
      </c>
      <c r="B1898" s="54">
        <v>1050000.0</v>
      </c>
      <c r="C1898" s="7">
        <v>3.0</v>
      </c>
      <c r="D1898" s="7">
        <v>2.0</v>
      </c>
      <c r="E1898" s="7">
        <v>2.0</v>
      </c>
      <c r="F1898" s="7" t="s">
        <v>183</v>
      </c>
      <c r="G1898" s="7" t="s">
        <v>179</v>
      </c>
      <c r="H1898" s="54">
        <v>1.0</v>
      </c>
      <c r="I1898" s="54">
        <v>1920.0</v>
      </c>
      <c r="J1898" t="s">
        <v>27</v>
      </c>
      <c r="K1898" t="str">
        <f>if(and(B1898&gt;='Desc Stats'!$C$56,B1898&lt;='Desc Stats'!$C$57),"Affordable",if(AND(B1898&gt;='Desc Stats'!$C$58,B1898&lt;='Desc Stats'!$C$59),"Luxury","None"))</f>
        <v>Affordable</v>
      </c>
    </row>
    <row r="1899">
      <c r="A1899" s="56" t="s">
        <v>164</v>
      </c>
      <c r="B1899" s="54">
        <v>1050000.0</v>
      </c>
      <c r="C1899" s="7">
        <v>4.0</v>
      </c>
      <c r="D1899" s="7">
        <v>4.0</v>
      </c>
      <c r="E1899" s="7">
        <v>2.0</v>
      </c>
      <c r="F1899" s="7" t="s">
        <v>24</v>
      </c>
      <c r="G1899" s="7" t="s">
        <v>172</v>
      </c>
      <c r="H1899" s="54">
        <v>2.0</v>
      </c>
      <c r="I1899" s="54">
        <v>1759.0</v>
      </c>
      <c r="J1899" t="s">
        <v>27</v>
      </c>
      <c r="K1899" t="str">
        <f>if(and(B1899&gt;='Desc Stats'!$C$56,B1899&lt;='Desc Stats'!$C$57),"Affordable",if(AND(B1899&gt;='Desc Stats'!$C$58,B1899&lt;='Desc Stats'!$C$59),"Luxury","None"))</f>
        <v>Affordable</v>
      </c>
    </row>
    <row r="1900">
      <c r="A1900" s="56" t="s">
        <v>164</v>
      </c>
      <c r="B1900" s="54">
        <v>1050000.0</v>
      </c>
      <c r="C1900" s="7">
        <v>4.0</v>
      </c>
      <c r="D1900" s="7">
        <v>4.0</v>
      </c>
      <c r="E1900" s="7">
        <v>2.0</v>
      </c>
      <c r="F1900" s="7" t="s">
        <v>24</v>
      </c>
      <c r="G1900" s="7" t="s">
        <v>179</v>
      </c>
      <c r="H1900" s="54">
        <v>1.0</v>
      </c>
      <c r="I1900" s="54">
        <v>1759.0</v>
      </c>
      <c r="J1900" s="55" t="s">
        <v>175</v>
      </c>
      <c r="K1900" t="str">
        <f>if(and(B1900&gt;='Desc Stats'!$C$56,B1900&lt;='Desc Stats'!$C$57),"Affordable",if(AND(B1900&gt;='Desc Stats'!$C$58,B1900&lt;='Desc Stats'!$C$59),"Luxury","None"))</f>
        <v>Affordable</v>
      </c>
    </row>
    <row r="1901">
      <c r="A1901" s="56" t="s">
        <v>164</v>
      </c>
      <c r="B1901" s="54">
        <v>1050000.0</v>
      </c>
      <c r="C1901" s="7">
        <v>3.0</v>
      </c>
      <c r="D1901" s="7">
        <v>2.0</v>
      </c>
      <c r="E1901" s="7">
        <v>1.0</v>
      </c>
      <c r="F1901" s="7" t="s">
        <v>24</v>
      </c>
      <c r="G1901" s="7" t="s">
        <v>172</v>
      </c>
      <c r="H1901" s="54">
        <v>2.0</v>
      </c>
      <c r="I1901" s="54">
        <v>1528.0</v>
      </c>
      <c r="J1901" s="55" t="s">
        <v>175</v>
      </c>
      <c r="K1901" t="str">
        <f>if(and(B1901&gt;='Desc Stats'!$C$56,B1901&lt;='Desc Stats'!$C$57),"Affordable",if(AND(B1901&gt;='Desc Stats'!$C$58,B1901&lt;='Desc Stats'!$C$59),"Luxury","None"))</f>
        <v>Affordable</v>
      </c>
    </row>
    <row r="1902">
      <c r="A1902" s="56" t="s">
        <v>138</v>
      </c>
      <c r="B1902" s="54">
        <v>1052000.0</v>
      </c>
      <c r="C1902" s="7">
        <v>2.0</v>
      </c>
      <c r="D1902" s="7">
        <v>2.0</v>
      </c>
      <c r="E1902" s="7">
        <v>2.0</v>
      </c>
      <c r="F1902" s="7" t="s">
        <v>24</v>
      </c>
      <c r="G1902" s="7" t="s">
        <v>172</v>
      </c>
      <c r="H1902" s="54">
        <v>2.0</v>
      </c>
      <c r="I1902" s="54">
        <v>1108.0</v>
      </c>
      <c r="J1902" s="55" t="s">
        <v>175</v>
      </c>
      <c r="K1902" t="str">
        <f>if(and(B1902&gt;='Desc Stats'!$C$56,B1902&lt;='Desc Stats'!$C$57),"Affordable",if(AND(B1902&gt;='Desc Stats'!$C$58,B1902&lt;='Desc Stats'!$C$59),"Luxury","None"))</f>
        <v>Affordable</v>
      </c>
    </row>
    <row r="1903">
      <c r="A1903" s="56" t="s">
        <v>133</v>
      </c>
      <c r="B1903" s="54">
        <v>1053000.0</v>
      </c>
      <c r="C1903" s="7">
        <v>4.0</v>
      </c>
      <c r="D1903" s="7">
        <v>4.0</v>
      </c>
      <c r="E1903" s="7">
        <v>2.0</v>
      </c>
      <c r="F1903" s="7" t="s">
        <v>24</v>
      </c>
      <c r="G1903" s="7" t="s">
        <v>172</v>
      </c>
      <c r="H1903" s="54">
        <v>2.0</v>
      </c>
      <c r="I1903" s="54">
        <v>1691.0</v>
      </c>
      <c r="J1903" s="55" t="s">
        <v>27</v>
      </c>
      <c r="K1903" t="str">
        <f>if(and(B1903&gt;='Desc Stats'!$C$56,B1903&lt;='Desc Stats'!$C$57),"Affordable",if(AND(B1903&gt;='Desc Stats'!$C$58,B1903&lt;='Desc Stats'!$C$59),"Luxury","None"))</f>
        <v>Affordable</v>
      </c>
    </row>
    <row r="1904">
      <c r="A1904" s="56" t="s">
        <v>132</v>
      </c>
      <c r="B1904" s="54">
        <v>1060000.0</v>
      </c>
      <c r="C1904" s="7">
        <v>1.0</v>
      </c>
      <c r="D1904" s="7">
        <v>1.0</v>
      </c>
      <c r="E1904" s="7">
        <v>1.0</v>
      </c>
      <c r="F1904" s="7" t="s">
        <v>24</v>
      </c>
      <c r="G1904" s="7" t="s">
        <v>172</v>
      </c>
      <c r="H1904" s="54">
        <v>2.0</v>
      </c>
      <c r="I1904" s="54">
        <v>624.0</v>
      </c>
      <c r="J1904" s="55" t="s">
        <v>27</v>
      </c>
      <c r="K1904" t="str">
        <f>if(and(B1904&gt;='Desc Stats'!$C$56,B1904&lt;='Desc Stats'!$C$57),"Affordable",if(AND(B1904&gt;='Desc Stats'!$C$58,B1904&lt;='Desc Stats'!$C$59),"Luxury","None"))</f>
        <v>Affordable</v>
      </c>
    </row>
    <row r="1905">
      <c r="A1905" s="56" t="s">
        <v>26</v>
      </c>
      <c r="B1905" s="54">
        <v>1060000.0</v>
      </c>
      <c r="C1905" s="7">
        <v>5.0</v>
      </c>
      <c r="D1905" s="7">
        <v>4.0</v>
      </c>
      <c r="E1905" s="7">
        <v>4.0</v>
      </c>
      <c r="F1905" s="7" t="s">
        <v>24</v>
      </c>
      <c r="G1905" s="7" t="s">
        <v>172</v>
      </c>
      <c r="H1905" s="54">
        <v>2.0</v>
      </c>
      <c r="I1905" s="54">
        <v>1772.0</v>
      </c>
      <c r="J1905" s="55" t="s">
        <v>27</v>
      </c>
      <c r="K1905" t="str">
        <f>if(and(B1905&gt;='Desc Stats'!$C$56,B1905&lt;='Desc Stats'!$C$57),"Affordable",if(AND(B1905&gt;='Desc Stats'!$C$58,B1905&lt;='Desc Stats'!$C$59),"Luxury","None"))</f>
        <v>Affordable</v>
      </c>
    </row>
    <row r="1906">
      <c r="A1906" s="56" t="s">
        <v>26</v>
      </c>
      <c r="B1906" s="54">
        <v>1060000.0</v>
      </c>
      <c r="C1906" s="7">
        <v>5.0</v>
      </c>
      <c r="D1906" s="7">
        <v>4.0</v>
      </c>
      <c r="E1906" s="7">
        <v>2.0</v>
      </c>
      <c r="F1906" s="7" t="s">
        <v>24</v>
      </c>
      <c r="G1906" s="7" t="s">
        <v>172</v>
      </c>
      <c r="H1906" s="54">
        <v>2.0</v>
      </c>
      <c r="I1906" s="54">
        <v>1772.0</v>
      </c>
      <c r="J1906" s="55" t="s">
        <v>27</v>
      </c>
      <c r="K1906" t="str">
        <f>if(and(B1906&gt;='Desc Stats'!$C$56,B1906&lt;='Desc Stats'!$C$57),"Affordable",if(AND(B1906&gt;='Desc Stats'!$C$58,B1906&lt;='Desc Stats'!$C$59),"Luxury","None"))</f>
        <v>Affordable</v>
      </c>
    </row>
    <row r="1907">
      <c r="A1907" s="56" t="s">
        <v>26</v>
      </c>
      <c r="B1907" s="54">
        <v>1060000.0</v>
      </c>
      <c r="C1907" s="7">
        <v>5.0</v>
      </c>
      <c r="D1907" s="7">
        <v>3.0</v>
      </c>
      <c r="E1907" s="7">
        <v>2.0</v>
      </c>
      <c r="F1907" s="7" t="s">
        <v>24</v>
      </c>
      <c r="G1907" s="7" t="s">
        <v>172</v>
      </c>
      <c r="H1907" s="54">
        <v>2.0</v>
      </c>
      <c r="I1907" s="54">
        <v>1772.0</v>
      </c>
      <c r="J1907" s="55" t="s">
        <v>27</v>
      </c>
      <c r="K1907" t="str">
        <f>if(and(B1907&gt;='Desc Stats'!$C$56,B1907&lt;='Desc Stats'!$C$57),"Affordable",if(AND(B1907&gt;='Desc Stats'!$C$58,B1907&lt;='Desc Stats'!$C$59),"Luxury","None"))</f>
        <v>Affordable</v>
      </c>
    </row>
    <row r="1908">
      <c r="A1908" s="56" t="s">
        <v>127</v>
      </c>
      <c r="B1908" s="54">
        <v>1060000.0</v>
      </c>
      <c r="C1908" s="7">
        <v>2.0</v>
      </c>
      <c r="D1908" s="7">
        <v>2.0</v>
      </c>
      <c r="E1908" s="7">
        <v>2.0</v>
      </c>
      <c r="F1908" s="7" t="s">
        <v>36</v>
      </c>
      <c r="G1908" s="7" t="s">
        <v>172</v>
      </c>
      <c r="H1908" s="54">
        <v>2.0</v>
      </c>
      <c r="I1908" s="54">
        <v>1148.0</v>
      </c>
      <c r="J1908" s="55" t="s">
        <v>25</v>
      </c>
      <c r="K1908" t="str">
        <f>if(and(B1908&gt;='Desc Stats'!$C$56,B1908&lt;='Desc Stats'!$C$57),"Affordable",if(AND(B1908&gt;='Desc Stats'!$C$58,B1908&lt;='Desc Stats'!$C$59),"Luxury","None"))</f>
        <v>Affordable</v>
      </c>
    </row>
    <row r="1909">
      <c r="A1909" s="56" t="s">
        <v>28</v>
      </c>
      <c r="B1909" s="54">
        <v>1060000.0</v>
      </c>
      <c r="C1909" s="7">
        <v>3.0</v>
      </c>
      <c r="D1909" s="7">
        <v>2.0</v>
      </c>
      <c r="E1909" s="7">
        <v>2.0</v>
      </c>
      <c r="F1909" s="7" t="s">
        <v>36</v>
      </c>
      <c r="G1909" s="7" t="s">
        <v>172</v>
      </c>
      <c r="H1909" s="54">
        <v>2.0</v>
      </c>
      <c r="I1909" s="54">
        <v>805.0</v>
      </c>
      <c r="J1909" s="55" t="s">
        <v>25</v>
      </c>
      <c r="K1909" t="str">
        <f>if(and(B1909&gt;='Desc Stats'!$C$56,B1909&lt;='Desc Stats'!$C$57),"Affordable",if(AND(B1909&gt;='Desc Stats'!$C$58,B1909&lt;='Desc Stats'!$C$59),"Luxury","None"))</f>
        <v>Affordable</v>
      </c>
    </row>
    <row r="1910">
      <c r="A1910" s="56" t="s">
        <v>28</v>
      </c>
      <c r="B1910" s="54">
        <v>1060000.0</v>
      </c>
      <c r="C1910" s="7">
        <v>4.0</v>
      </c>
      <c r="D1910" s="7">
        <v>3.0</v>
      </c>
      <c r="E1910" s="7">
        <v>1.0</v>
      </c>
      <c r="F1910" s="7" t="s">
        <v>36</v>
      </c>
      <c r="G1910" s="7" t="s">
        <v>179</v>
      </c>
      <c r="H1910" s="54">
        <v>1.0</v>
      </c>
      <c r="I1910" s="54">
        <v>1313.0</v>
      </c>
      <c r="J1910" s="55" t="s">
        <v>25</v>
      </c>
      <c r="K1910" t="str">
        <f>if(and(B1910&gt;='Desc Stats'!$C$56,B1910&lt;='Desc Stats'!$C$57),"Affordable",if(AND(B1910&gt;='Desc Stats'!$C$58,B1910&lt;='Desc Stats'!$C$59),"Luxury","None"))</f>
        <v>Affordable</v>
      </c>
    </row>
    <row r="1911">
      <c r="A1911" s="56" t="s">
        <v>154</v>
      </c>
      <c r="B1911" s="54">
        <v>1060000.0</v>
      </c>
      <c r="C1911" s="7">
        <v>4.0</v>
      </c>
      <c r="D1911" s="7">
        <v>3.0</v>
      </c>
      <c r="E1911" s="7">
        <v>2.0</v>
      </c>
      <c r="F1911" s="7" t="s">
        <v>181</v>
      </c>
      <c r="G1911" s="7" t="s">
        <v>179</v>
      </c>
      <c r="H1911" s="54">
        <v>1.0</v>
      </c>
      <c r="I1911" s="54">
        <v>1540.0</v>
      </c>
      <c r="J1911" t="s">
        <v>27</v>
      </c>
      <c r="K1911" t="str">
        <f>if(and(B1911&gt;='Desc Stats'!$C$56,B1911&lt;='Desc Stats'!$C$57),"Affordable",if(AND(B1911&gt;='Desc Stats'!$C$58,B1911&lt;='Desc Stats'!$C$59),"Luxury","None"))</f>
        <v>Affordable</v>
      </c>
    </row>
    <row r="1912">
      <c r="A1912" s="56" t="s">
        <v>162</v>
      </c>
      <c r="B1912" s="54">
        <v>1060000.0</v>
      </c>
      <c r="C1912" s="7">
        <v>3.0</v>
      </c>
      <c r="D1912" s="7">
        <v>2.0</v>
      </c>
      <c r="E1912" s="7">
        <v>2.0</v>
      </c>
      <c r="F1912" s="7" t="s">
        <v>183</v>
      </c>
      <c r="G1912" s="7" t="s">
        <v>179</v>
      </c>
      <c r="H1912" s="54">
        <v>1.0</v>
      </c>
      <c r="I1912" s="54">
        <v>1920.0</v>
      </c>
      <c r="J1912" s="55" t="s">
        <v>175</v>
      </c>
      <c r="K1912" t="str">
        <f>if(and(B1912&gt;='Desc Stats'!$C$56,B1912&lt;='Desc Stats'!$C$57),"Affordable",if(AND(B1912&gt;='Desc Stats'!$C$58,B1912&lt;='Desc Stats'!$C$59),"Luxury","None"))</f>
        <v>Affordable</v>
      </c>
    </row>
    <row r="1913">
      <c r="A1913" s="56" t="s">
        <v>146</v>
      </c>
      <c r="B1913" s="54">
        <v>1061100.0</v>
      </c>
      <c r="C1913" s="7">
        <v>2.0</v>
      </c>
      <c r="D1913" s="7">
        <v>1.0</v>
      </c>
      <c r="E1913" s="7">
        <v>2.0</v>
      </c>
      <c r="F1913" s="7" t="s">
        <v>24</v>
      </c>
      <c r="G1913" s="7" t="s">
        <v>172</v>
      </c>
      <c r="H1913" s="54">
        <v>2.0</v>
      </c>
      <c r="I1913" s="54">
        <v>786.0</v>
      </c>
      <c r="J1913" s="55" t="s">
        <v>27</v>
      </c>
      <c r="K1913" t="str">
        <f>if(and(B1913&gt;='Desc Stats'!$C$56,B1913&lt;='Desc Stats'!$C$57),"Affordable",if(AND(B1913&gt;='Desc Stats'!$C$58,B1913&lt;='Desc Stats'!$C$59),"Luxury","None"))</f>
        <v>Affordable</v>
      </c>
    </row>
    <row r="1914">
      <c r="A1914" s="56" t="s">
        <v>147</v>
      </c>
      <c r="B1914" s="54">
        <v>1065140.0</v>
      </c>
      <c r="C1914" s="7">
        <v>3.0</v>
      </c>
      <c r="D1914" s="7">
        <v>3.0</v>
      </c>
      <c r="E1914" s="7">
        <v>3.0</v>
      </c>
      <c r="F1914" s="7" t="s">
        <v>36</v>
      </c>
      <c r="G1914" s="7" t="s">
        <v>172</v>
      </c>
      <c r="H1914" s="54">
        <v>2.0</v>
      </c>
      <c r="I1914" s="54">
        <v>1025.0</v>
      </c>
      <c r="J1914" s="55" t="s">
        <v>25</v>
      </c>
      <c r="K1914" t="str">
        <f>if(and(B1914&gt;='Desc Stats'!$C$56,B1914&lt;='Desc Stats'!$C$57),"Affordable",if(AND(B1914&gt;='Desc Stats'!$C$58,B1914&lt;='Desc Stats'!$C$59),"Luxury","None"))</f>
        <v>Affordable</v>
      </c>
    </row>
    <row r="1915">
      <c r="A1915" s="56" t="s">
        <v>26</v>
      </c>
      <c r="B1915" s="54">
        <v>1068000.0</v>
      </c>
      <c r="C1915" s="7">
        <v>5.0</v>
      </c>
      <c r="D1915" s="7">
        <v>3.0</v>
      </c>
      <c r="E1915" s="7">
        <v>2.0</v>
      </c>
      <c r="F1915" s="7" t="s">
        <v>24</v>
      </c>
      <c r="G1915" s="7" t="s">
        <v>172</v>
      </c>
      <c r="H1915" s="54">
        <v>2.0</v>
      </c>
      <c r="I1915" s="54">
        <v>1772.0</v>
      </c>
      <c r="J1915" s="55" t="s">
        <v>27</v>
      </c>
      <c r="K1915" t="str">
        <f>if(and(B1915&gt;='Desc Stats'!$C$56,B1915&lt;='Desc Stats'!$C$57),"Affordable",if(AND(B1915&gt;='Desc Stats'!$C$58,B1915&lt;='Desc Stats'!$C$59),"Luxury","None"))</f>
        <v>Affordable</v>
      </c>
    </row>
    <row r="1916">
      <c r="A1916" s="56" t="s">
        <v>26</v>
      </c>
      <c r="B1916" s="54">
        <v>1070000.0</v>
      </c>
      <c r="C1916" s="7">
        <v>5.0</v>
      </c>
      <c r="D1916" s="7">
        <v>4.0</v>
      </c>
      <c r="E1916" s="7">
        <v>4.0</v>
      </c>
      <c r="F1916" s="7" t="s">
        <v>24</v>
      </c>
      <c r="G1916" s="7" t="s">
        <v>172</v>
      </c>
      <c r="H1916" s="54">
        <v>2.0</v>
      </c>
      <c r="I1916" s="54">
        <v>1772.0</v>
      </c>
      <c r="J1916" s="55" t="s">
        <v>27</v>
      </c>
      <c r="K1916" t="str">
        <f>if(and(B1916&gt;='Desc Stats'!$C$56,B1916&lt;='Desc Stats'!$C$57),"Affordable",if(AND(B1916&gt;='Desc Stats'!$C$58,B1916&lt;='Desc Stats'!$C$59),"Luxury","None"))</f>
        <v>Affordable</v>
      </c>
    </row>
    <row r="1917">
      <c r="A1917" s="56" t="s">
        <v>145</v>
      </c>
      <c r="B1917" s="54">
        <v>1070000.0</v>
      </c>
      <c r="C1917" s="7">
        <v>2.0</v>
      </c>
      <c r="D1917" s="7">
        <v>2.0</v>
      </c>
      <c r="E1917" s="7">
        <v>1.0</v>
      </c>
      <c r="F1917" s="7" t="s">
        <v>36</v>
      </c>
      <c r="G1917" s="7" t="s">
        <v>172</v>
      </c>
      <c r="H1917" s="54">
        <v>2.0</v>
      </c>
      <c r="I1917" s="54">
        <v>891.0</v>
      </c>
      <c r="J1917" s="55" t="s">
        <v>25</v>
      </c>
      <c r="K1917" t="str">
        <f>if(and(B1917&gt;='Desc Stats'!$C$56,B1917&lt;='Desc Stats'!$C$57),"Affordable",if(AND(B1917&gt;='Desc Stats'!$C$58,B1917&lt;='Desc Stats'!$C$59),"Luxury","None"))</f>
        <v>Affordable</v>
      </c>
    </row>
    <row r="1918">
      <c r="A1918" s="56" t="s">
        <v>125</v>
      </c>
      <c r="B1918" s="54">
        <v>1075000.0</v>
      </c>
      <c r="C1918" s="7">
        <v>5.0</v>
      </c>
      <c r="D1918" s="7">
        <v>5.0</v>
      </c>
      <c r="E1918" s="7">
        <v>2.0</v>
      </c>
      <c r="F1918" s="7" t="s">
        <v>38</v>
      </c>
      <c r="G1918" s="7" t="s">
        <v>179</v>
      </c>
      <c r="H1918" s="54">
        <v>1.0</v>
      </c>
      <c r="I1918" s="54">
        <v>1800.0</v>
      </c>
      <c r="J1918" t="s">
        <v>27</v>
      </c>
      <c r="K1918" t="str">
        <f>if(and(B1918&gt;='Desc Stats'!$C$56,B1918&lt;='Desc Stats'!$C$57),"Affordable",if(AND(B1918&gt;='Desc Stats'!$C$58,B1918&lt;='Desc Stats'!$C$59),"Luxury","None"))</f>
        <v>Affordable</v>
      </c>
    </row>
    <row r="1919">
      <c r="A1919" s="56" t="s">
        <v>28</v>
      </c>
      <c r="B1919" s="54">
        <v>1078000.0</v>
      </c>
      <c r="C1919" s="7">
        <v>1.0</v>
      </c>
      <c r="D1919" s="7">
        <v>1.0</v>
      </c>
      <c r="E1919" s="7">
        <v>2.0</v>
      </c>
      <c r="F1919" s="7" t="s">
        <v>24</v>
      </c>
      <c r="G1919" s="7" t="s">
        <v>172</v>
      </c>
      <c r="H1919" s="54">
        <v>2.0</v>
      </c>
      <c r="I1919" s="54">
        <v>850.0</v>
      </c>
      <c r="J1919" s="55" t="s">
        <v>25</v>
      </c>
      <c r="K1919" t="str">
        <f>if(and(B1919&gt;='Desc Stats'!$C$56,B1919&lt;='Desc Stats'!$C$57),"Affordable",if(AND(B1919&gt;='Desc Stats'!$C$58,B1919&lt;='Desc Stats'!$C$59),"Luxury","None"))</f>
        <v>Affordable</v>
      </c>
    </row>
    <row r="1920">
      <c r="A1920" s="56" t="s">
        <v>123</v>
      </c>
      <c r="B1920" s="54">
        <v>1080000.0</v>
      </c>
      <c r="C1920" s="7">
        <v>5.0</v>
      </c>
      <c r="D1920" s="7">
        <v>3.0</v>
      </c>
      <c r="E1920" s="7">
        <v>2.0</v>
      </c>
      <c r="F1920" s="7" t="s">
        <v>181</v>
      </c>
      <c r="G1920" s="7" t="s">
        <v>179</v>
      </c>
      <c r="H1920" s="54">
        <v>1.0</v>
      </c>
      <c r="I1920" s="54">
        <v>1760.0</v>
      </c>
      <c r="J1920" s="55" t="s">
        <v>25</v>
      </c>
      <c r="K1920" t="str">
        <f>if(and(B1920&gt;='Desc Stats'!$C$56,B1920&lt;='Desc Stats'!$C$57),"Affordable",if(AND(B1920&gt;='Desc Stats'!$C$58,B1920&lt;='Desc Stats'!$C$59),"Luxury","None"))</f>
        <v>Affordable</v>
      </c>
    </row>
    <row r="1921">
      <c r="A1921" s="56" t="s">
        <v>124</v>
      </c>
      <c r="B1921" s="54">
        <v>1080000.0</v>
      </c>
      <c r="C1921" s="7">
        <v>3.0</v>
      </c>
      <c r="D1921" s="7">
        <v>2.0</v>
      </c>
      <c r="E1921" s="7">
        <v>2.0</v>
      </c>
      <c r="F1921" s="7" t="s">
        <v>24</v>
      </c>
      <c r="G1921" s="7" t="s">
        <v>172</v>
      </c>
      <c r="H1921" s="54">
        <v>2.0</v>
      </c>
      <c r="I1921" s="54">
        <v>1590.0</v>
      </c>
      <c r="J1921" s="55" t="s">
        <v>25</v>
      </c>
      <c r="K1921" t="str">
        <f>if(and(B1921&gt;='Desc Stats'!$C$56,B1921&lt;='Desc Stats'!$C$57),"Affordable",if(AND(B1921&gt;='Desc Stats'!$C$58,B1921&lt;='Desc Stats'!$C$59),"Luxury","None"))</f>
        <v>Affordable</v>
      </c>
    </row>
    <row r="1922">
      <c r="A1922" s="56" t="s">
        <v>26</v>
      </c>
      <c r="B1922" s="54">
        <v>1080000.0</v>
      </c>
      <c r="C1922" s="7">
        <v>5.0</v>
      </c>
      <c r="D1922" s="7">
        <v>3.0</v>
      </c>
      <c r="E1922" s="7">
        <v>2.0</v>
      </c>
      <c r="F1922" s="7" t="s">
        <v>24</v>
      </c>
      <c r="G1922" s="7" t="s">
        <v>172</v>
      </c>
      <c r="H1922" s="54">
        <v>2.0</v>
      </c>
      <c r="I1922" s="54">
        <v>1772.0</v>
      </c>
      <c r="J1922" t="s">
        <v>27</v>
      </c>
      <c r="K1922" t="str">
        <f>if(and(B1922&gt;='Desc Stats'!$C$56,B1922&lt;='Desc Stats'!$C$57),"Affordable",if(AND(B1922&gt;='Desc Stats'!$C$58,B1922&lt;='Desc Stats'!$C$59),"Luxury","None"))</f>
        <v>Affordable</v>
      </c>
    </row>
    <row r="1923">
      <c r="A1923" s="56" t="s">
        <v>26</v>
      </c>
      <c r="B1923" s="54">
        <v>1080000.0</v>
      </c>
      <c r="C1923" s="7">
        <v>3.0</v>
      </c>
      <c r="D1923" s="7">
        <v>3.0</v>
      </c>
      <c r="E1923" s="7">
        <v>2.0</v>
      </c>
      <c r="F1923" s="7" t="s">
        <v>36</v>
      </c>
      <c r="G1923" s="7" t="s">
        <v>172</v>
      </c>
      <c r="H1923" s="54">
        <v>2.0</v>
      </c>
      <c r="I1923" s="54">
        <v>1339.0</v>
      </c>
      <c r="J1923" s="55" t="s">
        <v>27</v>
      </c>
      <c r="K1923" t="str">
        <f>if(and(B1923&gt;='Desc Stats'!$C$56,B1923&lt;='Desc Stats'!$C$57),"Affordable",if(AND(B1923&gt;='Desc Stats'!$C$58,B1923&lt;='Desc Stats'!$C$59),"Luxury","None"))</f>
        <v>Affordable</v>
      </c>
    </row>
    <row r="1924">
      <c r="A1924" s="56" t="s">
        <v>26</v>
      </c>
      <c r="B1924" s="54">
        <v>1080000.0</v>
      </c>
      <c r="C1924" s="7">
        <v>3.0</v>
      </c>
      <c r="D1924" s="7">
        <v>3.0</v>
      </c>
      <c r="E1924" s="7">
        <v>1.0</v>
      </c>
      <c r="F1924" s="7" t="s">
        <v>36</v>
      </c>
      <c r="G1924" s="7" t="s">
        <v>172</v>
      </c>
      <c r="H1924" s="54">
        <v>2.0</v>
      </c>
      <c r="I1924" s="54">
        <v>1521.0</v>
      </c>
      <c r="J1924" s="55" t="s">
        <v>27</v>
      </c>
      <c r="K1924" t="str">
        <f>if(and(B1924&gt;='Desc Stats'!$C$56,B1924&lt;='Desc Stats'!$C$57),"Affordable",if(AND(B1924&gt;='Desc Stats'!$C$58,B1924&lt;='Desc Stats'!$C$59),"Luxury","None"))</f>
        <v>Affordable</v>
      </c>
    </row>
    <row r="1925">
      <c r="A1925" s="56" t="s">
        <v>136</v>
      </c>
      <c r="B1925" s="54">
        <v>1080000.0</v>
      </c>
      <c r="C1925" s="7">
        <v>2.0</v>
      </c>
      <c r="D1925" s="7">
        <v>2.0</v>
      </c>
      <c r="E1925" s="7">
        <v>3.0</v>
      </c>
      <c r="F1925" s="7" t="s">
        <v>24</v>
      </c>
      <c r="G1925" s="7" t="s">
        <v>172</v>
      </c>
      <c r="H1925" s="54">
        <v>2.0</v>
      </c>
      <c r="I1925" s="54">
        <v>1411.0</v>
      </c>
      <c r="J1925" s="55" t="s">
        <v>27</v>
      </c>
      <c r="K1925" t="str">
        <f>if(and(B1925&gt;='Desc Stats'!$C$56,B1925&lt;='Desc Stats'!$C$57),"Affordable",if(AND(B1925&gt;='Desc Stats'!$C$58,B1925&lt;='Desc Stats'!$C$59),"Luxury","None"))</f>
        <v>Affordable</v>
      </c>
    </row>
    <row r="1926">
      <c r="A1926" s="56" t="s">
        <v>138</v>
      </c>
      <c r="B1926" s="54">
        <v>1080000.0</v>
      </c>
      <c r="C1926" s="7">
        <v>4.0</v>
      </c>
      <c r="D1926" s="7">
        <v>3.0</v>
      </c>
      <c r="E1926" s="7">
        <v>2.0</v>
      </c>
      <c r="F1926" s="7" t="s">
        <v>24</v>
      </c>
      <c r="G1926" s="7" t="s">
        <v>172</v>
      </c>
      <c r="H1926" s="54">
        <v>2.0</v>
      </c>
      <c r="I1926" s="54">
        <v>1979.0</v>
      </c>
      <c r="J1926" s="55" t="s">
        <v>25</v>
      </c>
      <c r="K1926" t="str">
        <f>if(and(B1926&gt;='Desc Stats'!$C$56,B1926&lt;='Desc Stats'!$C$57),"Affordable",if(AND(B1926&gt;='Desc Stats'!$C$58,B1926&lt;='Desc Stats'!$C$59),"Luxury","None"))</f>
        <v>Affordable</v>
      </c>
    </row>
    <row r="1927">
      <c r="A1927" s="56" t="s">
        <v>139</v>
      </c>
      <c r="B1927" s="54">
        <v>1080000.0</v>
      </c>
      <c r="C1927" s="7">
        <v>2.0</v>
      </c>
      <c r="D1927" s="7">
        <v>2.0</v>
      </c>
      <c r="E1927" s="7">
        <v>2.0</v>
      </c>
      <c r="F1927" s="7" t="s">
        <v>36</v>
      </c>
      <c r="G1927" s="7" t="s">
        <v>172</v>
      </c>
      <c r="H1927" s="54">
        <v>2.0</v>
      </c>
      <c r="I1927" s="54">
        <v>1410.0</v>
      </c>
      <c r="J1927" t="s">
        <v>27</v>
      </c>
      <c r="K1927" t="str">
        <f>if(and(B1927&gt;='Desc Stats'!$C$56,B1927&lt;='Desc Stats'!$C$57),"Affordable",if(AND(B1927&gt;='Desc Stats'!$C$58,B1927&lt;='Desc Stats'!$C$59),"Luxury","None"))</f>
        <v>Affordable</v>
      </c>
    </row>
    <row r="1928">
      <c r="A1928" s="56" t="s">
        <v>139</v>
      </c>
      <c r="B1928" s="54">
        <v>1080000.0</v>
      </c>
      <c r="C1928" s="7">
        <v>2.0</v>
      </c>
      <c r="D1928" s="7">
        <v>2.0</v>
      </c>
      <c r="E1928" s="7">
        <v>2.0</v>
      </c>
      <c r="F1928" s="7" t="s">
        <v>36</v>
      </c>
      <c r="G1928" s="7" t="s">
        <v>172</v>
      </c>
      <c r="H1928" s="54">
        <v>2.0</v>
      </c>
      <c r="I1928" s="54">
        <v>1400.0</v>
      </c>
      <c r="J1928" t="s">
        <v>25</v>
      </c>
      <c r="K1928" t="str">
        <f>if(and(B1928&gt;='Desc Stats'!$C$56,B1928&lt;='Desc Stats'!$C$57),"Affordable",if(AND(B1928&gt;='Desc Stats'!$C$58,B1928&lt;='Desc Stats'!$C$59),"Luxury","None"))</f>
        <v>Affordable</v>
      </c>
    </row>
    <row r="1929">
      <c r="A1929" s="56" t="s">
        <v>139</v>
      </c>
      <c r="B1929" s="54">
        <v>1080000.0</v>
      </c>
      <c r="C1929" s="7">
        <v>2.0</v>
      </c>
      <c r="D1929" s="7">
        <v>2.0</v>
      </c>
      <c r="E1929" s="7">
        <v>1.0</v>
      </c>
      <c r="F1929" s="7" t="s">
        <v>36</v>
      </c>
      <c r="G1929" s="7" t="s">
        <v>172</v>
      </c>
      <c r="H1929" s="54">
        <v>2.0</v>
      </c>
      <c r="I1929" s="54">
        <v>1410.0</v>
      </c>
      <c r="J1929" s="55" t="s">
        <v>25</v>
      </c>
      <c r="K1929" t="str">
        <f>if(and(B1929&gt;='Desc Stats'!$C$56,B1929&lt;='Desc Stats'!$C$57),"Affordable",if(AND(B1929&gt;='Desc Stats'!$C$58,B1929&lt;='Desc Stats'!$C$59),"Luxury","None"))</f>
        <v>Affordable</v>
      </c>
    </row>
    <row r="1930">
      <c r="A1930" s="57" t="s">
        <v>37</v>
      </c>
      <c r="B1930" s="54">
        <v>1080000.0</v>
      </c>
      <c r="C1930" s="7">
        <v>3.0</v>
      </c>
      <c r="D1930" s="7">
        <v>2.0</v>
      </c>
      <c r="E1930" s="7">
        <v>5.0</v>
      </c>
      <c r="F1930" s="7" t="s">
        <v>24</v>
      </c>
      <c r="G1930" s="7" t="s">
        <v>172</v>
      </c>
      <c r="H1930" s="54">
        <v>2.0</v>
      </c>
      <c r="I1930" s="54">
        <v>1389.0</v>
      </c>
      <c r="J1930" s="55" t="s">
        <v>27</v>
      </c>
      <c r="K1930" t="str">
        <f>if(and(B1930&gt;='Desc Stats'!$C$56,B1930&lt;='Desc Stats'!$C$57),"Affordable",if(AND(B1930&gt;='Desc Stats'!$C$58,B1930&lt;='Desc Stats'!$C$59),"Luxury","None"))</f>
        <v>Affordable</v>
      </c>
    </row>
    <row r="1931">
      <c r="A1931" s="57" t="s">
        <v>37</v>
      </c>
      <c r="B1931" s="54">
        <v>1080000.0</v>
      </c>
      <c r="C1931" s="7">
        <v>2.0</v>
      </c>
      <c r="D1931" s="7">
        <v>1.0</v>
      </c>
      <c r="E1931" s="7">
        <v>2.0</v>
      </c>
      <c r="F1931" s="7" t="s">
        <v>24</v>
      </c>
      <c r="G1931" s="7" t="s">
        <v>172</v>
      </c>
      <c r="H1931" s="54">
        <v>2.0</v>
      </c>
      <c r="I1931" s="54">
        <v>1034.0</v>
      </c>
      <c r="J1931" s="55" t="s">
        <v>27</v>
      </c>
      <c r="K1931" t="str">
        <f>if(and(B1931&gt;='Desc Stats'!$C$56,B1931&lt;='Desc Stats'!$C$57),"Affordable",if(AND(B1931&gt;='Desc Stats'!$C$58,B1931&lt;='Desc Stats'!$C$59),"Luxury","None"))</f>
        <v>Affordable</v>
      </c>
    </row>
    <row r="1932">
      <c r="A1932" s="57" t="s">
        <v>37</v>
      </c>
      <c r="B1932" s="54">
        <v>1080000.0</v>
      </c>
      <c r="C1932" s="7">
        <v>2.0</v>
      </c>
      <c r="D1932" s="7">
        <v>1.0</v>
      </c>
      <c r="E1932" s="7">
        <v>2.0</v>
      </c>
      <c r="F1932" s="7" t="s">
        <v>24</v>
      </c>
      <c r="G1932" s="7" t="s">
        <v>172</v>
      </c>
      <c r="H1932" s="54">
        <v>2.0</v>
      </c>
      <c r="I1932" s="54">
        <v>1034.0</v>
      </c>
      <c r="J1932" s="55" t="s">
        <v>27</v>
      </c>
      <c r="K1932" t="str">
        <f>if(and(B1932&gt;='Desc Stats'!$C$56,B1932&lt;='Desc Stats'!$C$57),"Affordable",if(AND(B1932&gt;='Desc Stats'!$C$58,B1932&lt;='Desc Stats'!$C$59),"Luxury","None"))</f>
        <v>Affordable</v>
      </c>
    </row>
    <row r="1933">
      <c r="A1933" s="57" t="s">
        <v>37</v>
      </c>
      <c r="B1933" s="54">
        <v>1080000.0</v>
      </c>
      <c r="C1933" s="7">
        <v>2.0</v>
      </c>
      <c r="D1933" s="7">
        <v>3.0</v>
      </c>
      <c r="E1933" s="7">
        <v>1.0</v>
      </c>
      <c r="F1933" s="7" t="s">
        <v>24</v>
      </c>
      <c r="G1933" s="7" t="s">
        <v>172</v>
      </c>
      <c r="H1933" s="54">
        <v>2.0</v>
      </c>
      <c r="I1933" s="54">
        <v>1378.0</v>
      </c>
      <c r="J1933" s="55" t="s">
        <v>27</v>
      </c>
      <c r="K1933" t="str">
        <f>if(and(B1933&gt;='Desc Stats'!$C$56,B1933&lt;='Desc Stats'!$C$57),"Affordable",if(AND(B1933&gt;='Desc Stats'!$C$58,B1933&lt;='Desc Stats'!$C$59),"Luxury","None"))</f>
        <v>Affordable</v>
      </c>
    </row>
    <row r="1934">
      <c r="A1934" s="56" t="s">
        <v>127</v>
      </c>
      <c r="B1934" s="54">
        <v>1080000.0</v>
      </c>
      <c r="C1934" s="7">
        <v>4.0</v>
      </c>
      <c r="D1934" s="7">
        <v>4.0</v>
      </c>
      <c r="E1934" s="7">
        <v>3.0</v>
      </c>
      <c r="F1934" s="7" t="s">
        <v>24</v>
      </c>
      <c r="G1934" s="7" t="s">
        <v>172</v>
      </c>
      <c r="H1934" s="54">
        <v>2.0</v>
      </c>
      <c r="I1934" s="54">
        <v>1850.0</v>
      </c>
      <c r="J1934" s="55" t="s">
        <v>27</v>
      </c>
      <c r="K1934" t="str">
        <f>if(and(B1934&gt;='Desc Stats'!$C$56,B1934&lt;='Desc Stats'!$C$57),"Affordable",if(AND(B1934&gt;='Desc Stats'!$C$58,B1934&lt;='Desc Stats'!$C$59),"Luxury","None"))</f>
        <v>Affordable</v>
      </c>
    </row>
    <row r="1935">
      <c r="A1935" s="56" t="s">
        <v>127</v>
      </c>
      <c r="B1935" s="54">
        <v>1080000.0</v>
      </c>
      <c r="C1935" s="7">
        <v>5.0</v>
      </c>
      <c r="D1935" s="7">
        <v>3.0</v>
      </c>
      <c r="E1935" s="7">
        <v>3.0</v>
      </c>
      <c r="F1935" s="7" t="s">
        <v>24</v>
      </c>
      <c r="G1935" s="7" t="s">
        <v>172</v>
      </c>
      <c r="H1935" s="54">
        <v>2.0</v>
      </c>
      <c r="I1935" s="54">
        <v>1831.0</v>
      </c>
      <c r="J1935" s="55" t="s">
        <v>27</v>
      </c>
      <c r="K1935" t="str">
        <f>if(and(B1935&gt;='Desc Stats'!$C$56,B1935&lt;='Desc Stats'!$C$57),"Affordable",if(AND(B1935&gt;='Desc Stats'!$C$58,B1935&lt;='Desc Stats'!$C$59),"Luxury","None"))</f>
        <v>Affordable</v>
      </c>
    </row>
    <row r="1936">
      <c r="A1936" s="56" t="s">
        <v>127</v>
      </c>
      <c r="B1936" s="54">
        <v>1080000.0</v>
      </c>
      <c r="C1936" s="7">
        <v>4.0</v>
      </c>
      <c r="D1936" s="7">
        <v>4.0</v>
      </c>
      <c r="E1936" s="7">
        <v>2.0</v>
      </c>
      <c r="F1936" s="7" t="s">
        <v>24</v>
      </c>
      <c r="G1936" s="7" t="s">
        <v>172</v>
      </c>
      <c r="H1936" s="54">
        <v>2.0</v>
      </c>
      <c r="I1936" s="54">
        <v>1710.0</v>
      </c>
      <c r="J1936" s="55" t="s">
        <v>27</v>
      </c>
      <c r="K1936" t="str">
        <f>if(and(B1936&gt;='Desc Stats'!$C$56,B1936&lt;='Desc Stats'!$C$57),"Affordable",if(AND(B1936&gt;='Desc Stats'!$C$58,B1936&lt;='Desc Stats'!$C$59),"Luxury","None"))</f>
        <v>Affordable</v>
      </c>
    </row>
    <row r="1937">
      <c r="A1937" s="56" t="s">
        <v>141</v>
      </c>
      <c r="B1937" s="54">
        <v>1080000.0</v>
      </c>
      <c r="C1937" s="7">
        <v>5.0</v>
      </c>
      <c r="D1937" s="7">
        <v>3.0</v>
      </c>
      <c r="E1937" s="7">
        <v>2.0</v>
      </c>
      <c r="F1937" s="7" t="s">
        <v>181</v>
      </c>
      <c r="G1937" s="7" t="s">
        <v>179</v>
      </c>
      <c r="H1937" s="54">
        <v>1.0</v>
      </c>
      <c r="I1937" s="54">
        <v>1650.0</v>
      </c>
      <c r="J1937" s="55" t="s">
        <v>27</v>
      </c>
      <c r="K1937" t="str">
        <f>if(and(B1937&gt;='Desc Stats'!$C$56,B1937&lt;='Desc Stats'!$C$57),"Affordable",if(AND(B1937&gt;='Desc Stats'!$C$58,B1937&lt;='Desc Stats'!$C$59),"Luxury","None"))</f>
        <v>Affordable</v>
      </c>
    </row>
    <row r="1938">
      <c r="A1938" s="56" t="s">
        <v>133</v>
      </c>
      <c r="B1938" s="54">
        <v>1080000.0</v>
      </c>
      <c r="C1938" s="7">
        <v>4.0</v>
      </c>
      <c r="D1938" s="7">
        <v>4.0</v>
      </c>
      <c r="E1938" s="7">
        <v>1.0</v>
      </c>
      <c r="F1938" s="7" t="s">
        <v>24</v>
      </c>
      <c r="G1938" s="7" t="s">
        <v>172</v>
      </c>
      <c r="H1938" s="54">
        <v>2.0</v>
      </c>
      <c r="I1938" s="54">
        <v>1875.0</v>
      </c>
      <c r="J1938" s="55" t="s">
        <v>27</v>
      </c>
      <c r="K1938" t="str">
        <f>if(and(B1938&gt;='Desc Stats'!$C$56,B1938&lt;='Desc Stats'!$C$57),"Affordable",if(AND(B1938&gt;='Desc Stats'!$C$58,B1938&lt;='Desc Stats'!$C$59),"Luxury","None"))</f>
        <v>Affordable</v>
      </c>
    </row>
    <row r="1939">
      <c r="A1939" s="56" t="s">
        <v>131</v>
      </c>
      <c r="B1939" s="54">
        <v>1080000.0</v>
      </c>
      <c r="C1939" s="7">
        <v>6.0</v>
      </c>
      <c r="D1939" s="7">
        <v>4.0</v>
      </c>
      <c r="E1939" s="7">
        <v>4.0</v>
      </c>
      <c r="F1939" s="7" t="s">
        <v>182</v>
      </c>
      <c r="G1939" s="7" t="s">
        <v>179</v>
      </c>
      <c r="H1939" s="54">
        <v>1.0</v>
      </c>
      <c r="I1939" s="54">
        <v>1400.0</v>
      </c>
      <c r="J1939" s="55" t="s">
        <v>175</v>
      </c>
      <c r="K1939" t="str">
        <f>if(and(B1939&gt;='Desc Stats'!$C$56,B1939&lt;='Desc Stats'!$C$57),"Affordable",if(AND(B1939&gt;='Desc Stats'!$C$58,B1939&lt;='Desc Stats'!$C$59),"Luxury","None"))</f>
        <v>Affordable</v>
      </c>
    </row>
    <row r="1940">
      <c r="A1940" s="56" t="s">
        <v>131</v>
      </c>
      <c r="B1940" s="54">
        <v>1080000.0</v>
      </c>
      <c r="C1940" s="7">
        <v>5.0</v>
      </c>
      <c r="D1940" s="7">
        <v>4.0</v>
      </c>
      <c r="E1940" s="7">
        <v>2.0</v>
      </c>
      <c r="F1940" s="7" t="s">
        <v>181</v>
      </c>
      <c r="G1940" s="7" t="s">
        <v>179</v>
      </c>
      <c r="H1940" s="54">
        <v>1.0</v>
      </c>
      <c r="I1940" s="54">
        <v>1870.0</v>
      </c>
      <c r="J1940" s="55" t="s">
        <v>27</v>
      </c>
      <c r="K1940" t="str">
        <f>if(and(B1940&gt;='Desc Stats'!$C$56,B1940&lt;='Desc Stats'!$C$57),"Affordable",if(AND(B1940&gt;='Desc Stats'!$C$58,B1940&lt;='Desc Stats'!$C$59),"Luxury","None"))</f>
        <v>Affordable</v>
      </c>
    </row>
    <row r="1941">
      <c r="A1941" s="56" t="s">
        <v>131</v>
      </c>
      <c r="B1941" s="54">
        <v>1080000.0</v>
      </c>
      <c r="C1941" s="7">
        <v>5.0</v>
      </c>
      <c r="D1941" s="7">
        <v>4.0</v>
      </c>
      <c r="E1941" s="7">
        <v>2.0</v>
      </c>
      <c r="F1941" s="7" t="s">
        <v>181</v>
      </c>
      <c r="G1941" s="7" t="s">
        <v>179</v>
      </c>
      <c r="H1941" s="54">
        <v>1.0</v>
      </c>
      <c r="I1941" s="54">
        <v>1870.0</v>
      </c>
      <c r="J1941" s="55" t="s">
        <v>27</v>
      </c>
      <c r="K1941" t="str">
        <f>if(and(B1941&gt;='Desc Stats'!$C$56,B1941&lt;='Desc Stats'!$C$57),"Affordable",if(AND(B1941&gt;='Desc Stats'!$C$58,B1941&lt;='Desc Stats'!$C$59),"Luxury","None"))</f>
        <v>Affordable</v>
      </c>
    </row>
    <row r="1942">
      <c r="A1942" s="56" t="s">
        <v>28</v>
      </c>
      <c r="B1942" s="54">
        <v>1080000.0</v>
      </c>
      <c r="C1942" s="7">
        <v>2.0</v>
      </c>
      <c r="D1942" s="7">
        <v>1.0</v>
      </c>
      <c r="E1942" s="7">
        <v>2.0</v>
      </c>
      <c r="F1942" s="7" t="s">
        <v>36</v>
      </c>
      <c r="G1942" s="7" t="s">
        <v>172</v>
      </c>
      <c r="H1942" s="54">
        <v>2.0</v>
      </c>
      <c r="I1942" s="54">
        <v>635.0</v>
      </c>
      <c r="J1942" s="55" t="s">
        <v>25</v>
      </c>
      <c r="K1942" t="str">
        <f>if(and(B1942&gt;='Desc Stats'!$C$56,B1942&lt;='Desc Stats'!$C$57),"Affordable",if(AND(B1942&gt;='Desc Stats'!$C$58,B1942&lt;='Desc Stats'!$C$59),"Luxury","None"))</f>
        <v>Affordable</v>
      </c>
    </row>
    <row r="1943">
      <c r="A1943" s="56" t="s">
        <v>28</v>
      </c>
      <c r="B1943" s="54">
        <v>1080000.0</v>
      </c>
      <c r="C1943" s="7">
        <v>1.0</v>
      </c>
      <c r="D1943" s="7">
        <v>1.0</v>
      </c>
      <c r="E1943" s="7">
        <v>2.0</v>
      </c>
      <c r="F1943" s="7" t="s">
        <v>36</v>
      </c>
      <c r="G1943" s="7" t="s">
        <v>172</v>
      </c>
      <c r="H1943" s="54">
        <v>2.0</v>
      </c>
      <c r="I1943" s="54">
        <v>603.0</v>
      </c>
      <c r="J1943" t="s">
        <v>27</v>
      </c>
      <c r="K1943" t="str">
        <f>if(and(B1943&gt;='Desc Stats'!$C$56,B1943&lt;='Desc Stats'!$C$57),"Affordable",if(AND(B1943&gt;='Desc Stats'!$C$58,B1943&lt;='Desc Stats'!$C$59),"Luxury","None"))</f>
        <v>Affordable</v>
      </c>
    </row>
    <row r="1944">
      <c r="A1944" s="56" t="s">
        <v>23</v>
      </c>
      <c r="B1944" s="54">
        <v>1080000.0</v>
      </c>
      <c r="C1944" s="7">
        <v>3.0</v>
      </c>
      <c r="D1944" s="7">
        <v>3.0</v>
      </c>
      <c r="E1944" s="7">
        <v>2.0</v>
      </c>
      <c r="F1944" s="7" t="s">
        <v>36</v>
      </c>
      <c r="G1944" s="7" t="s">
        <v>172</v>
      </c>
      <c r="H1944" s="54">
        <v>2.0</v>
      </c>
      <c r="I1944" s="54">
        <v>1678.0</v>
      </c>
      <c r="J1944" s="55" t="s">
        <v>25</v>
      </c>
      <c r="K1944" t="str">
        <f>if(and(B1944&gt;='Desc Stats'!$C$56,B1944&lt;='Desc Stats'!$C$57),"Affordable",if(AND(B1944&gt;='Desc Stats'!$C$58,B1944&lt;='Desc Stats'!$C$59),"Luxury","None"))</f>
        <v>Affordable</v>
      </c>
    </row>
    <row r="1945">
      <c r="A1945" s="56" t="s">
        <v>23</v>
      </c>
      <c r="B1945" s="54">
        <v>1080000.0</v>
      </c>
      <c r="C1945" s="7">
        <v>3.0</v>
      </c>
      <c r="D1945" s="7">
        <v>2.0</v>
      </c>
      <c r="E1945" s="7">
        <v>2.0</v>
      </c>
      <c r="F1945" s="7" t="s">
        <v>24</v>
      </c>
      <c r="G1945" s="7" t="s">
        <v>172</v>
      </c>
      <c r="H1945" s="54">
        <v>2.0</v>
      </c>
      <c r="I1945" s="54">
        <v>1235.0</v>
      </c>
      <c r="J1945" t="s">
        <v>27</v>
      </c>
      <c r="K1945" t="str">
        <f>if(and(B1945&gt;='Desc Stats'!$C$56,B1945&lt;='Desc Stats'!$C$57),"Affordable",if(AND(B1945&gt;='Desc Stats'!$C$58,B1945&lt;='Desc Stats'!$C$59),"Luxury","None"))</f>
        <v>Affordable</v>
      </c>
    </row>
    <row r="1946">
      <c r="A1946" s="56" t="s">
        <v>23</v>
      </c>
      <c r="B1946" s="54">
        <v>1080000.0</v>
      </c>
      <c r="C1946" s="7">
        <v>2.0</v>
      </c>
      <c r="D1946" s="7">
        <v>2.0</v>
      </c>
      <c r="E1946" s="7">
        <v>2.0</v>
      </c>
      <c r="F1946" s="7" t="s">
        <v>36</v>
      </c>
      <c r="G1946" s="7" t="s">
        <v>172</v>
      </c>
      <c r="H1946" s="54">
        <v>2.0</v>
      </c>
      <c r="I1946" s="54">
        <v>926.0</v>
      </c>
      <c r="J1946" t="s">
        <v>27</v>
      </c>
      <c r="K1946" t="str">
        <f>if(and(B1946&gt;='Desc Stats'!$C$56,B1946&lt;='Desc Stats'!$C$57),"Affordable",if(AND(B1946&gt;='Desc Stats'!$C$58,B1946&lt;='Desc Stats'!$C$59),"Luxury","None"))</f>
        <v>Affordable</v>
      </c>
    </row>
    <row r="1947">
      <c r="A1947" s="56" t="s">
        <v>23</v>
      </c>
      <c r="B1947" s="54">
        <v>1080000.0</v>
      </c>
      <c r="C1947" s="7">
        <v>2.0</v>
      </c>
      <c r="D1947" s="7">
        <v>2.0</v>
      </c>
      <c r="E1947" s="7">
        <v>2.0</v>
      </c>
      <c r="F1947" s="7" t="s">
        <v>36</v>
      </c>
      <c r="G1947" s="7" t="s">
        <v>172</v>
      </c>
      <c r="H1947" s="54">
        <v>2.0</v>
      </c>
      <c r="I1947" s="54">
        <v>896.0</v>
      </c>
      <c r="J1947" s="55" t="s">
        <v>27</v>
      </c>
      <c r="K1947" t="str">
        <f>if(and(B1947&gt;='Desc Stats'!$C$56,B1947&lt;='Desc Stats'!$C$57),"Affordable",if(AND(B1947&gt;='Desc Stats'!$C$58,B1947&lt;='Desc Stats'!$C$59),"Luxury","None"))</f>
        <v>Affordable</v>
      </c>
    </row>
    <row r="1948">
      <c r="A1948" s="56" t="s">
        <v>129</v>
      </c>
      <c r="B1948" s="54">
        <v>1080000.0</v>
      </c>
      <c r="C1948" s="7">
        <v>4.0</v>
      </c>
      <c r="D1948" s="7">
        <v>4.0</v>
      </c>
      <c r="E1948" s="7">
        <v>12.0</v>
      </c>
      <c r="F1948" s="7" t="s">
        <v>24</v>
      </c>
      <c r="G1948" s="7" t="s">
        <v>172</v>
      </c>
      <c r="H1948" s="54">
        <v>2.0</v>
      </c>
      <c r="I1948" s="54">
        <v>1567.0</v>
      </c>
      <c r="J1948" s="55" t="s">
        <v>27</v>
      </c>
      <c r="K1948" t="str">
        <f>if(and(B1948&gt;='Desc Stats'!$C$56,B1948&lt;='Desc Stats'!$C$57),"Affordable",if(AND(B1948&gt;='Desc Stats'!$C$58,B1948&lt;='Desc Stats'!$C$59),"Luxury","None"))</f>
        <v>Affordable</v>
      </c>
    </row>
    <row r="1949">
      <c r="A1949" s="56" t="s">
        <v>129</v>
      </c>
      <c r="B1949" s="54">
        <v>1080000.0</v>
      </c>
      <c r="C1949" s="7">
        <v>4.0</v>
      </c>
      <c r="D1949" s="7">
        <v>5.0</v>
      </c>
      <c r="E1949" s="7">
        <v>3.0</v>
      </c>
      <c r="F1949" s="7" t="s">
        <v>24</v>
      </c>
      <c r="G1949" s="7" t="s">
        <v>172</v>
      </c>
      <c r="H1949" s="54">
        <v>2.0</v>
      </c>
      <c r="I1949" s="54">
        <v>1567.0</v>
      </c>
      <c r="J1949" s="55" t="s">
        <v>175</v>
      </c>
      <c r="K1949" t="str">
        <f>if(and(B1949&gt;='Desc Stats'!$C$56,B1949&lt;='Desc Stats'!$C$57),"Affordable",if(AND(B1949&gt;='Desc Stats'!$C$58,B1949&lt;='Desc Stats'!$C$59),"Luxury","None"))</f>
        <v>Affordable</v>
      </c>
    </row>
    <row r="1950">
      <c r="A1950" s="56" t="s">
        <v>158</v>
      </c>
      <c r="B1950" s="54">
        <v>1080000.0</v>
      </c>
      <c r="C1950" s="7">
        <v>5.0</v>
      </c>
      <c r="D1950" s="7">
        <v>4.0</v>
      </c>
      <c r="E1950" s="7">
        <v>2.0</v>
      </c>
      <c r="F1950" s="7" t="s">
        <v>38</v>
      </c>
      <c r="G1950" s="7" t="s">
        <v>179</v>
      </c>
      <c r="H1950" s="54">
        <v>1.0</v>
      </c>
      <c r="I1950" s="54">
        <v>1500.0</v>
      </c>
      <c r="J1950" s="55" t="s">
        <v>25</v>
      </c>
      <c r="K1950" t="str">
        <f>if(and(B1950&gt;='Desc Stats'!$C$56,B1950&lt;='Desc Stats'!$C$57),"Affordable",if(AND(B1950&gt;='Desc Stats'!$C$58,B1950&lt;='Desc Stats'!$C$59),"Luxury","None"))</f>
        <v>Affordable</v>
      </c>
    </row>
    <row r="1951">
      <c r="A1951" s="56" t="s">
        <v>162</v>
      </c>
      <c r="B1951" s="54">
        <v>1080000.0</v>
      </c>
      <c r="C1951" s="7">
        <v>3.0</v>
      </c>
      <c r="D1951" s="7">
        <v>2.0</v>
      </c>
      <c r="E1951" s="7">
        <v>2.0</v>
      </c>
      <c r="F1951" s="7" t="s">
        <v>183</v>
      </c>
      <c r="G1951" s="7" t="s">
        <v>179</v>
      </c>
      <c r="H1951" s="54">
        <v>1.0</v>
      </c>
      <c r="I1951" s="54">
        <v>1920.0</v>
      </c>
      <c r="J1951" s="55" t="s">
        <v>175</v>
      </c>
      <c r="K1951" t="str">
        <f>if(and(B1951&gt;='Desc Stats'!$C$56,B1951&lt;='Desc Stats'!$C$57),"Affordable",if(AND(B1951&gt;='Desc Stats'!$C$58,B1951&lt;='Desc Stats'!$C$59),"Luxury","None"))</f>
        <v>Affordable</v>
      </c>
    </row>
    <row r="1952">
      <c r="A1952" s="56" t="s">
        <v>28</v>
      </c>
      <c r="B1952" s="54">
        <v>1085000.0</v>
      </c>
      <c r="C1952" s="7">
        <v>2.0</v>
      </c>
      <c r="D1952" s="7">
        <v>2.0</v>
      </c>
      <c r="E1952" s="7">
        <v>2.0</v>
      </c>
      <c r="F1952" s="7" t="s">
        <v>24</v>
      </c>
      <c r="G1952" s="7" t="s">
        <v>179</v>
      </c>
      <c r="H1952" s="54">
        <v>1.0</v>
      </c>
      <c r="I1952" s="54">
        <v>1551.0</v>
      </c>
      <c r="J1952" s="55" t="s">
        <v>25</v>
      </c>
      <c r="K1952" t="str">
        <f>if(and(B1952&gt;='Desc Stats'!$C$56,B1952&lt;='Desc Stats'!$C$57),"Affordable",if(AND(B1952&gt;='Desc Stats'!$C$58,B1952&lt;='Desc Stats'!$C$59),"Luxury","None"))</f>
        <v>Affordable</v>
      </c>
    </row>
    <row r="1953">
      <c r="A1953" s="56" t="s">
        <v>137</v>
      </c>
      <c r="B1953" s="54">
        <v>1088000.0</v>
      </c>
      <c r="C1953" s="7">
        <v>5.0</v>
      </c>
      <c r="D1953" s="7">
        <v>5.0</v>
      </c>
      <c r="E1953" s="7">
        <v>1.0</v>
      </c>
      <c r="F1953" s="7" t="s">
        <v>188</v>
      </c>
      <c r="G1953" s="7" t="s">
        <v>179</v>
      </c>
      <c r="H1953" s="54">
        <v>1.0</v>
      </c>
      <c r="I1953" s="54">
        <v>4004.0</v>
      </c>
      <c r="J1953" s="55" t="s">
        <v>175</v>
      </c>
      <c r="K1953" t="str">
        <f>if(and(B1953&gt;='Desc Stats'!$C$56,B1953&lt;='Desc Stats'!$C$57),"Affordable",if(AND(B1953&gt;='Desc Stats'!$C$58,B1953&lt;='Desc Stats'!$C$59),"Luxury","None"))</f>
        <v>Affordable</v>
      </c>
    </row>
    <row r="1954">
      <c r="A1954" s="57" t="s">
        <v>37</v>
      </c>
      <c r="B1954" s="54">
        <v>1088000.0</v>
      </c>
      <c r="C1954" s="7">
        <v>5.0</v>
      </c>
      <c r="D1954" s="7">
        <v>5.0</v>
      </c>
      <c r="E1954" s="7">
        <v>1.0</v>
      </c>
      <c r="F1954" s="7" t="s">
        <v>188</v>
      </c>
      <c r="G1954" s="7" t="s">
        <v>179</v>
      </c>
      <c r="H1954" s="54">
        <v>1.0</v>
      </c>
      <c r="I1954" s="54">
        <v>4004.0</v>
      </c>
      <c r="J1954" s="55" t="s">
        <v>175</v>
      </c>
      <c r="K1954" t="str">
        <f>if(and(B1954&gt;='Desc Stats'!$C$56,B1954&lt;='Desc Stats'!$C$57),"Affordable",if(AND(B1954&gt;='Desc Stats'!$C$58,B1954&lt;='Desc Stats'!$C$59),"Luxury","None"))</f>
        <v>Affordable</v>
      </c>
    </row>
    <row r="1955">
      <c r="A1955" s="56" t="s">
        <v>131</v>
      </c>
      <c r="B1955" s="54">
        <v>1088000.0</v>
      </c>
      <c r="C1955" s="7">
        <v>5.0</v>
      </c>
      <c r="D1955" s="7">
        <v>5.0</v>
      </c>
      <c r="E1955" s="7">
        <v>1.0</v>
      </c>
      <c r="F1955" s="7" t="s">
        <v>188</v>
      </c>
      <c r="G1955" s="7" t="s">
        <v>179</v>
      </c>
      <c r="H1955" s="54">
        <v>1.0</v>
      </c>
      <c r="I1955" s="54">
        <v>4004.0</v>
      </c>
      <c r="J1955" s="55" t="s">
        <v>175</v>
      </c>
      <c r="K1955" t="str">
        <f>if(and(B1955&gt;='Desc Stats'!$C$56,B1955&lt;='Desc Stats'!$C$57),"Affordable",if(AND(B1955&gt;='Desc Stats'!$C$58,B1955&lt;='Desc Stats'!$C$59),"Luxury","None"))</f>
        <v>Affordable</v>
      </c>
    </row>
    <row r="1956">
      <c r="A1956" s="56" t="s">
        <v>162</v>
      </c>
      <c r="B1956" s="54">
        <v>1088000.0</v>
      </c>
      <c r="C1956" s="7">
        <v>5.0</v>
      </c>
      <c r="D1956" s="7">
        <v>5.0</v>
      </c>
      <c r="E1956" s="7">
        <v>5.0</v>
      </c>
      <c r="F1956" s="7" t="s">
        <v>188</v>
      </c>
      <c r="G1956" s="7" t="s">
        <v>179</v>
      </c>
      <c r="H1956" s="54">
        <v>1.0</v>
      </c>
      <c r="I1956" s="54">
        <v>4004.0</v>
      </c>
      <c r="J1956" s="55" t="s">
        <v>175</v>
      </c>
      <c r="K1956" t="str">
        <f>if(and(B1956&gt;='Desc Stats'!$C$56,B1956&lt;='Desc Stats'!$C$57),"Affordable",if(AND(B1956&gt;='Desc Stats'!$C$58,B1956&lt;='Desc Stats'!$C$59),"Luxury","None"))</f>
        <v>Affordable</v>
      </c>
    </row>
    <row r="1957">
      <c r="A1957" s="56" t="s">
        <v>124</v>
      </c>
      <c r="B1957" s="54">
        <v>1090000.0</v>
      </c>
      <c r="C1957" s="7">
        <v>3.0</v>
      </c>
      <c r="D1957" s="7">
        <v>3.0</v>
      </c>
      <c r="E1957" s="7">
        <v>2.0</v>
      </c>
      <c r="F1957" s="7" t="s">
        <v>24</v>
      </c>
      <c r="G1957" s="7" t="s">
        <v>172</v>
      </c>
      <c r="H1957" s="54">
        <v>2.0</v>
      </c>
      <c r="I1957" s="54">
        <v>2000.0</v>
      </c>
      <c r="J1957" s="55" t="s">
        <v>25</v>
      </c>
      <c r="K1957" t="str">
        <f>if(and(B1957&gt;='Desc Stats'!$C$56,B1957&lt;='Desc Stats'!$C$57),"Affordable",if(AND(B1957&gt;='Desc Stats'!$C$58,B1957&lt;='Desc Stats'!$C$59),"Luxury","None"))</f>
        <v>Affordable</v>
      </c>
    </row>
    <row r="1958">
      <c r="A1958" s="56" t="s">
        <v>125</v>
      </c>
      <c r="B1958" s="54">
        <v>1090000.0</v>
      </c>
      <c r="C1958" s="7">
        <v>2.0</v>
      </c>
      <c r="D1958" s="7">
        <v>2.0</v>
      </c>
      <c r="E1958" s="7">
        <v>4.0</v>
      </c>
      <c r="F1958" s="7" t="s">
        <v>36</v>
      </c>
      <c r="G1958" s="7" t="s">
        <v>172</v>
      </c>
      <c r="H1958" s="54">
        <v>2.0</v>
      </c>
      <c r="I1958" s="54">
        <v>850.0</v>
      </c>
      <c r="J1958" s="55" t="s">
        <v>25</v>
      </c>
      <c r="K1958" t="str">
        <f>if(and(B1958&gt;='Desc Stats'!$C$56,B1958&lt;='Desc Stats'!$C$57),"Affordable",if(AND(B1958&gt;='Desc Stats'!$C$58,B1958&lt;='Desc Stats'!$C$59),"Luxury","None"))</f>
        <v>Affordable</v>
      </c>
    </row>
    <row r="1959">
      <c r="A1959" s="56" t="s">
        <v>131</v>
      </c>
      <c r="B1959" s="54">
        <v>1090000.0</v>
      </c>
      <c r="C1959" s="7">
        <v>6.0</v>
      </c>
      <c r="D1959" s="7">
        <v>5.0</v>
      </c>
      <c r="E1959" s="7">
        <v>2.0</v>
      </c>
      <c r="F1959" s="7" t="s">
        <v>38</v>
      </c>
      <c r="G1959" s="7" t="s">
        <v>179</v>
      </c>
      <c r="H1959" s="54">
        <v>1.0</v>
      </c>
      <c r="I1959" s="54">
        <v>1400.0</v>
      </c>
      <c r="J1959" s="55" t="s">
        <v>27</v>
      </c>
      <c r="K1959" t="str">
        <f>if(and(B1959&gt;='Desc Stats'!$C$56,B1959&lt;='Desc Stats'!$C$57),"Affordable",if(AND(B1959&gt;='Desc Stats'!$C$58,B1959&lt;='Desc Stats'!$C$59),"Luxury","None"))</f>
        <v>Affordable</v>
      </c>
    </row>
    <row r="1960">
      <c r="A1960" s="56" t="s">
        <v>162</v>
      </c>
      <c r="B1960" s="54">
        <v>1090000.0</v>
      </c>
      <c r="C1960" s="7">
        <v>3.0</v>
      </c>
      <c r="D1960" s="7">
        <v>2.0</v>
      </c>
      <c r="E1960" s="7">
        <v>2.0</v>
      </c>
      <c r="F1960" s="7" t="s">
        <v>183</v>
      </c>
      <c r="G1960" s="7" t="s">
        <v>179</v>
      </c>
      <c r="H1960" s="54">
        <v>1.0</v>
      </c>
      <c r="I1960" s="54">
        <v>1920.0</v>
      </c>
      <c r="J1960" s="55" t="s">
        <v>27</v>
      </c>
      <c r="K1960" t="str">
        <f>if(and(B1960&gt;='Desc Stats'!$C$56,B1960&lt;='Desc Stats'!$C$57),"Affordable",if(AND(B1960&gt;='Desc Stats'!$C$58,B1960&lt;='Desc Stats'!$C$59),"Luxury","None"))</f>
        <v>Affordable</v>
      </c>
    </row>
    <row r="1961">
      <c r="A1961" s="56" t="s">
        <v>162</v>
      </c>
      <c r="B1961" s="54">
        <v>1090000.0</v>
      </c>
      <c r="C1961" s="7">
        <v>3.0</v>
      </c>
      <c r="D1961" s="7">
        <v>2.0</v>
      </c>
      <c r="E1961" s="7">
        <v>2.0</v>
      </c>
      <c r="F1961" s="7" t="s">
        <v>183</v>
      </c>
      <c r="G1961" s="7" t="s">
        <v>179</v>
      </c>
      <c r="H1961" s="54">
        <v>1.0</v>
      </c>
      <c r="I1961" s="54">
        <v>1920.0</v>
      </c>
      <c r="J1961" s="55" t="s">
        <v>175</v>
      </c>
      <c r="K1961" t="str">
        <f>if(and(B1961&gt;='Desc Stats'!$C$56,B1961&lt;='Desc Stats'!$C$57),"Affordable",if(AND(B1961&gt;='Desc Stats'!$C$58,B1961&lt;='Desc Stats'!$C$59),"Luxury","None"))</f>
        <v>Affordable</v>
      </c>
    </row>
    <row r="1962">
      <c r="A1962" s="56" t="s">
        <v>127</v>
      </c>
      <c r="B1962" s="54">
        <v>1090600.0</v>
      </c>
      <c r="C1962" s="7">
        <v>2.0</v>
      </c>
      <c r="D1962" s="7">
        <v>2.0</v>
      </c>
      <c r="E1962" s="7">
        <v>2.0</v>
      </c>
      <c r="F1962" s="7" t="s">
        <v>36</v>
      </c>
      <c r="G1962" s="7" t="s">
        <v>172</v>
      </c>
      <c r="H1962" s="54">
        <v>2.0</v>
      </c>
      <c r="I1962" s="54">
        <v>1148.0</v>
      </c>
      <c r="J1962" s="55" t="s">
        <v>25</v>
      </c>
      <c r="K1962" t="str">
        <f>if(and(B1962&gt;='Desc Stats'!$C$56,B1962&lt;='Desc Stats'!$C$57),"Affordable",if(AND(B1962&gt;='Desc Stats'!$C$58,B1962&lt;='Desc Stats'!$C$59),"Luxury","None"))</f>
        <v>Affordable</v>
      </c>
    </row>
    <row r="1963">
      <c r="A1963" s="56" t="s">
        <v>28</v>
      </c>
      <c r="B1963" s="54">
        <v>1099000.0</v>
      </c>
      <c r="C1963" s="7">
        <v>3.0</v>
      </c>
      <c r="D1963" s="7">
        <v>2.0</v>
      </c>
      <c r="E1963" s="7">
        <v>2.0</v>
      </c>
      <c r="F1963" s="7" t="s">
        <v>36</v>
      </c>
      <c r="G1963" s="7" t="s">
        <v>172</v>
      </c>
      <c r="H1963" s="54">
        <v>2.0</v>
      </c>
      <c r="I1963" s="54">
        <v>833.0</v>
      </c>
      <c r="J1963" s="55" t="s">
        <v>25</v>
      </c>
      <c r="K1963" t="str">
        <f>if(and(B1963&gt;='Desc Stats'!$C$56,B1963&lt;='Desc Stats'!$C$57),"Affordable",if(AND(B1963&gt;='Desc Stats'!$C$58,B1963&lt;='Desc Stats'!$C$59),"Luxury","None"))</f>
        <v>Affordable</v>
      </c>
    </row>
    <row r="1964">
      <c r="A1964" s="56" t="s">
        <v>126</v>
      </c>
      <c r="B1964" s="54">
        <v>1100000.0</v>
      </c>
      <c r="C1964" s="7">
        <v>3.0</v>
      </c>
      <c r="D1964" s="7">
        <v>2.0</v>
      </c>
      <c r="E1964" s="7">
        <v>3.0</v>
      </c>
      <c r="F1964" s="7" t="s">
        <v>24</v>
      </c>
      <c r="G1964" s="7" t="s">
        <v>172</v>
      </c>
      <c r="H1964" s="54">
        <v>2.0</v>
      </c>
      <c r="I1964" s="54">
        <v>1485.0</v>
      </c>
      <c r="J1964" t="s">
        <v>27</v>
      </c>
      <c r="K1964" t="str">
        <f>if(and(B1964&gt;='Desc Stats'!$C$56,B1964&lt;='Desc Stats'!$C$57),"Affordable",if(AND(B1964&gt;='Desc Stats'!$C$58,B1964&lt;='Desc Stats'!$C$59),"Luxury","None"))</f>
        <v>Affordable</v>
      </c>
    </row>
    <row r="1965">
      <c r="A1965" s="56" t="s">
        <v>26</v>
      </c>
      <c r="B1965" s="54">
        <v>1100000.0</v>
      </c>
      <c r="C1965" s="7">
        <v>5.0</v>
      </c>
      <c r="D1965" s="7">
        <v>4.0</v>
      </c>
      <c r="E1965" s="7">
        <v>2.0</v>
      </c>
      <c r="F1965" s="7" t="s">
        <v>24</v>
      </c>
      <c r="G1965" s="7" t="s">
        <v>172</v>
      </c>
      <c r="H1965" s="54">
        <v>2.0</v>
      </c>
      <c r="I1965" s="54">
        <v>1772.0</v>
      </c>
      <c r="J1965" s="55" t="s">
        <v>27</v>
      </c>
      <c r="K1965" t="str">
        <f>if(and(B1965&gt;='Desc Stats'!$C$56,B1965&lt;='Desc Stats'!$C$57),"Affordable",if(AND(B1965&gt;='Desc Stats'!$C$58,B1965&lt;='Desc Stats'!$C$59),"Luxury","None"))</f>
        <v>Affordable</v>
      </c>
    </row>
    <row r="1966">
      <c r="A1966" s="56" t="s">
        <v>125</v>
      </c>
      <c r="B1966" s="54">
        <v>1100000.0</v>
      </c>
      <c r="C1966" s="7">
        <v>2.0</v>
      </c>
      <c r="D1966" s="7">
        <v>2.0</v>
      </c>
      <c r="E1966" s="7">
        <v>4.0</v>
      </c>
      <c r="F1966" s="7" t="s">
        <v>171</v>
      </c>
      <c r="G1966" s="7" t="s">
        <v>172</v>
      </c>
      <c r="H1966" s="54">
        <v>2.0</v>
      </c>
      <c r="I1966" s="54">
        <v>953.0</v>
      </c>
      <c r="J1966" s="55" t="s">
        <v>25</v>
      </c>
      <c r="K1966" t="str">
        <f>if(and(B1966&gt;='Desc Stats'!$C$56,B1966&lt;='Desc Stats'!$C$57),"Affordable",if(AND(B1966&gt;='Desc Stats'!$C$58,B1966&lt;='Desc Stats'!$C$59),"Luxury","None"))</f>
        <v>Affordable</v>
      </c>
    </row>
    <row r="1967">
      <c r="A1967" s="56" t="s">
        <v>125</v>
      </c>
      <c r="B1967" s="54">
        <v>1100000.0</v>
      </c>
      <c r="C1967" s="7">
        <v>2.0</v>
      </c>
      <c r="D1967" s="7">
        <v>2.0</v>
      </c>
      <c r="E1967" s="7">
        <v>3.0</v>
      </c>
      <c r="F1967" s="7" t="s">
        <v>36</v>
      </c>
      <c r="G1967" s="7" t="s">
        <v>172</v>
      </c>
      <c r="H1967" s="54">
        <v>2.0</v>
      </c>
      <c r="I1967" s="54">
        <v>883.0</v>
      </c>
      <c r="J1967" s="55" t="s">
        <v>25</v>
      </c>
      <c r="K1967" t="str">
        <f>if(and(B1967&gt;='Desc Stats'!$C$56,B1967&lt;='Desc Stats'!$C$57),"Affordable",if(AND(B1967&gt;='Desc Stats'!$C$58,B1967&lt;='Desc Stats'!$C$59),"Luxury","None"))</f>
        <v>Affordable</v>
      </c>
    </row>
    <row r="1968">
      <c r="A1968" s="56" t="s">
        <v>125</v>
      </c>
      <c r="B1968" s="54">
        <v>1100000.0</v>
      </c>
      <c r="C1968" s="7">
        <v>5.0</v>
      </c>
      <c r="D1968" s="7">
        <v>4.0</v>
      </c>
      <c r="E1968" s="7">
        <v>2.0</v>
      </c>
      <c r="F1968" s="7" t="s">
        <v>24</v>
      </c>
      <c r="G1968" s="7" t="s">
        <v>172</v>
      </c>
      <c r="H1968" s="54">
        <v>2.0</v>
      </c>
      <c r="I1968" s="54">
        <v>1675.0</v>
      </c>
      <c r="J1968" s="55" t="s">
        <v>27</v>
      </c>
      <c r="K1968" t="str">
        <f>if(and(B1968&gt;='Desc Stats'!$C$56,B1968&lt;='Desc Stats'!$C$57),"Affordable",if(AND(B1968&gt;='Desc Stats'!$C$58,B1968&lt;='Desc Stats'!$C$59),"Luxury","None"))</f>
        <v>Affordable</v>
      </c>
    </row>
    <row r="1969">
      <c r="A1969" s="56" t="s">
        <v>125</v>
      </c>
      <c r="B1969" s="54">
        <v>1100000.0</v>
      </c>
      <c r="C1969" s="7">
        <v>5.0</v>
      </c>
      <c r="D1969" s="7">
        <v>3.0</v>
      </c>
      <c r="E1969" s="7">
        <v>2.0</v>
      </c>
      <c r="F1969" s="7" t="s">
        <v>24</v>
      </c>
      <c r="G1969" s="7" t="s">
        <v>179</v>
      </c>
      <c r="H1969" s="54">
        <v>1.0</v>
      </c>
      <c r="I1969" s="54">
        <v>1608.0</v>
      </c>
      <c r="J1969" s="55" t="s">
        <v>27</v>
      </c>
      <c r="K1969" t="str">
        <f>if(and(B1969&gt;='Desc Stats'!$C$56,B1969&lt;='Desc Stats'!$C$57),"Affordable",if(AND(B1969&gt;='Desc Stats'!$C$58,B1969&lt;='Desc Stats'!$C$59),"Luxury","None"))</f>
        <v>Affordable</v>
      </c>
    </row>
    <row r="1970">
      <c r="A1970" s="56" t="s">
        <v>125</v>
      </c>
      <c r="B1970" s="54">
        <v>1100000.0</v>
      </c>
      <c r="C1970" s="7">
        <v>2.0</v>
      </c>
      <c r="D1970" s="7">
        <v>2.0</v>
      </c>
      <c r="E1970" s="7">
        <v>2.0</v>
      </c>
      <c r="F1970" s="7" t="s">
        <v>36</v>
      </c>
      <c r="G1970" s="7" t="s">
        <v>172</v>
      </c>
      <c r="H1970" s="54">
        <v>2.0</v>
      </c>
      <c r="I1970" s="54">
        <v>936.0</v>
      </c>
      <c r="J1970" s="55" t="s">
        <v>25</v>
      </c>
      <c r="K1970" t="str">
        <f>if(and(B1970&gt;='Desc Stats'!$C$56,B1970&lt;='Desc Stats'!$C$57),"Affordable",if(AND(B1970&gt;='Desc Stats'!$C$58,B1970&lt;='Desc Stats'!$C$59),"Luxury","None"))</f>
        <v>Affordable</v>
      </c>
    </row>
    <row r="1971">
      <c r="A1971" s="56" t="s">
        <v>125</v>
      </c>
      <c r="B1971" s="54">
        <v>1100000.0</v>
      </c>
      <c r="C1971" s="7">
        <v>5.0</v>
      </c>
      <c r="D1971" s="7">
        <v>3.0</v>
      </c>
      <c r="E1971" s="7">
        <v>1.0</v>
      </c>
      <c r="F1971" s="7" t="s">
        <v>36</v>
      </c>
      <c r="G1971" s="7" t="s">
        <v>172</v>
      </c>
      <c r="H1971" s="54">
        <v>2.0</v>
      </c>
      <c r="I1971" s="54">
        <v>2100.0</v>
      </c>
      <c r="J1971" s="55" t="s">
        <v>27</v>
      </c>
      <c r="K1971" t="str">
        <f>if(and(B1971&gt;='Desc Stats'!$C$56,B1971&lt;='Desc Stats'!$C$57),"Affordable",if(AND(B1971&gt;='Desc Stats'!$C$58,B1971&lt;='Desc Stats'!$C$59),"Luxury","None"))</f>
        <v>Affordable</v>
      </c>
    </row>
    <row r="1972">
      <c r="A1972" s="56" t="s">
        <v>125</v>
      </c>
      <c r="B1972" s="54">
        <v>1100000.0</v>
      </c>
      <c r="C1972" s="7">
        <v>2.0</v>
      </c>
      <c r="D1972" s="7">
        <v>2.0</v>
      </c>
      <c r="E1972" s="7">
        <v>1.0</v>
      </c>
      <c r="F1972" s="7" t="s">
        <v>36</v>
      </c>
      <c r="G1972" s="7" t="s">
        <v>172</v>
      </c>
      <c r="H1972" s="54">
        <v>2.0</v>
      </c>
      <c r="I1972" s="54">
        <v>915.0</v>
      </c>
      <c r="J1972" s="55" t="s">
        <v>25</v>
      </c>
      <c r="K1972" t="str">
        <f>if(and(B1972&gt;='Desc Stats'!$C$56,B1972&lt;='Desc Stats'!$C$57),"Affordable",if(AND(B1972&gt;='Desc Stats'!$C$58,B1972&lt;='Desc Stats'!$C$59),"Luxury","None"))</f>
        <v>Affordable</v>
      </c>
    </row>
    <row r="1973">
      <c r="A1973" s="56" t="s">
        <v>136</v>
      </c>
      <c r="B1973" s="54">
        <v>1100000.0</v>
      </c>
      <c r="C1973" s="7">
        <v>4.0</v>
      </c>
      <c r="D1973" s="7">
        <v>4.0</v>
      </c>
      <c r="E1973" s="7">
        <v>6.0</v>
      </c>
      <c r="F1973" s="7" t="s">
        <v>24</v>
      </c>
      <c r="G1973" s="7" t="s">
        <v>172</v>
      </c>
      <c r="H1973" s="54">
        <v>2.0</v>
      </c>
      <c r="I1973" s="54">
        <v>2111.0</v>
      </c>
      <c r="J1973" s="55" t="s">
        <v>27</v>
      </c>
      <c r="K1973" t="str">
        <f>if(and(B1973&gt;='Desc Stats'!$C$56,B1973&lt;='Desc Stats'!$C$57),"Affordable",if(AND(B1973&gt;='Desc Stats'!$C$58,B1973&lt;='Desc Stats'!$C$59),"Luxury","None"))</f>
        <v>Affordable</v>
      </c>
    </row>
    <row r="1974">
      <c r="A1974" s="57" t="s">
        <v>37</v>
      </c>
      <c r="B1974" s="54">
        <v>1100000.0</v>
      </c>
      <c r="C1974" s="7">
        <v>2.0</v>
      </c>
      <c r="D1974" s="7">
        <v>1.0</v>
      </c>
      <c r="E1974" s="7">
        <v>3.0</v>
      </c>
      <c r="F1974" s="7" t="s">
        <v>24</v>
      </c>
      <c r="G1974" s="7" t="s">
        <v>172</v>
      </c>
      <c r="H1974" s="54">
        <v>2.0</v>
      </c>
      <c r="I1974" s="54">
        <v>1034.0</v>
      </c>
      <c r="J1974" s="55" t="s">
        <v>27</v>
      </c>
      <c r="K1974" t="str">
        <f>if(and(B1974&gt;='Desc Stats'!$C$56,B1974&lt;='Desc Stats'!$C$57),"Affordable",if(AND(B1974&gt;='Desc Stats'!$C$58,B1974&lt;='Desc Stats'!$C$59),"Luxury","None"))</f>
        <v>Affordable</v>
      </c>
    </row>
    <row r="1975">
      <c r="A1975" s="57" t="s">
        <v>37</v>
      </c>
      <c r="B1975" s="54">
        <v>1100000.0</v>
      </c>
      <c r="C1975" s="7">
        <v>3.0</v>
      </c>
      <c r="D1975" s="7">
        <v>3.0</v>
      </c>
      <c r="E1975" s="7">
        <v>2.0</v>
      </c>
      <c r="F1975" s="7" t="s">
        <v>24</v>
      </c>
      <c r="G1975" s="7" t="s">
        <v>172</v>
      </c>
      <c r="H1975" s="54">
        <v>2.0</v>
      </c>
      <c r="I1975" s="54">
        <v>1378.0</v>
      </c>
      <c r="J1975" s="55" t="s">
        <v>175</v>
      </c>
      <c r="K1975" t="str">
        <f>if(and(B1975&gt;='Desc Stats'!$C$56,B1975&lt;='Desc Stats'!$C$57),"Affordable",if(AND(B1975&gt;='Desc Stats'!$C$58,B1975&lt;='Desc Stats'!$C$59),"Luxury","None"))</f>
        <v>Affordable</v>
      </c>
    </row>
    <row r="1976">
      <c r="A1976" s="57" t="s">
        <v>37</v>
      </c>
      <c r="B1976" s="54">
        <v>1100000.0</v>
      </c>
      <c r="C1976" s="7">
        <v>3.0</v>
      </c>
      <c r="D1976" s="7">
        <v>3.0</v>
      </c>
      <c r="E1976" s="7">
        <v>2.0</v>
      </c>
      <c r="F1976" s="7" t="s">
        <v>24</v>
      </c>
      <c r="G1976" s="7" t="s">
        <v>172</v>
      </c>
      <c r="H1976" s="54">
        <v>2.0</v>
      </c>
      <c r="I1976" s="54">
        <v>1378.0</v>
      </c>
      <c r="J1976" s="55" t="s">
        <v>25</v>
      </c>
      <c r="K1976" t="str">
        <f>if(and(B1976&gt;='Desc Stats'!$C$56,B1976&lt;='Desc Stats'!$C$57),"Affordable",if(AND(B1976&gt;='Desc Stats'!$C$58,B1976&lt;='Desc Stats'!$C$59),"Luxury","None"))</f>
        <v>Affordable</v>
      </c>
    </row>
    <row r="1977">
      <c r="A1977" s="57" t="s">
        <v>37</v>
      </c>
      <c r="B1977" s="54">
        <v>1100000.0</v>
      </c>
      <c r="C1977" s="7">
        <v>3.0</v>
      </c>
      <c r="D1977" s="7">
        <v>2.0</v>
      </c>
      <c r="E1977" s="7">
        <v>2.0</v>
      </c>
      <c r="F1977" s="7" t="s">
        <v>24</v>
      </c>
      <c r="G1977" s="7" t="s">
        <v>172</v>
      </c>
      <c r="H1977" s="54">
        <v>2.0</v>
      </c>
      <c r="I1977" s="54">
        <v>1378.0</v>
      </c>
      <c r="J1977" s="55" t="s">
        <v>25</v>
      </c>
      <c r="K1977" t="str">
        <f>if(and(B1977&gt;='Desc Stats'!$C$56,B1977&lt;='Desc Stats'!$C$57),"Affordable",if(AND(B1977&gt;='Desc Stats'!$C$58,B1977&lt;='Desc Stats'!$C$59),"Luxury","None"))</f>
        <v>Affordable</v>
      </c>
    </row>
    <row r="1978">
      <c r="A1978" s="57" t="s">
        <v>37</v>
      </c>
      <c r="B1978" s="54">
        <v>1100000.0</v>
      </c>
      <c r="C1978" s="7">
        <v>3.0</v>
      </c>
      <c r="D1978" s="7">
        <v>2.0</v>
      </c>
      <c r="E1978" s="7">
        <v>2.0</v>
      </c>
      <c r="F1978" s="7" t="s">
        <v>24</v>
      </c>
      <c r="G1978" s="7" t="s">
        <v>172</v>
      </c>
      <c r="H1978" s="54">
        <v>2.0</v>
      </c>
      <c r="I1978" s="54">
        <v>1378.0</v>
      </c>
      <c r="J1978" s="55" t="s">
        <v>25</v>
      </c>
      <c r="K1978" t="str">
        <f>if(and(B1978&gt;='Desc Stats'!$C$56,B1978&lt;='Desc Stats'!$C$57),"Affordable",if(AND(B1978&gt;='Desc Stats'!$C$58,B1978&lt;='Desc Stats'!$C$59),"Luxury","None"))</f>
        <v>Affordable</v>
      </c>
    </row>
    <row r="1979">
      <c r="A1979" s="57" t="s">
        <v>37</v>
      </c>
      <c r="B1979" s="54">
        <v>1100000.0</v>
      </c>
      <c r="C1979" s="7">
        <v>2.0</v>
      </c>
      <c r="D1979" s="7">
        <v>2.0</v>
      </c>
      <c r="E1979" s="7">
        <v>2.0</v>
      </c>
      <c r="F1979" s="7" t="s">
        <v>24</v>
      </c>
      <c r="G1979" s="7" t="s">
        <v>172</v>
      </c>
      <c r="H1979" s="54">
        <v>2.0</v>
      </c>
      <c r="I1979" s="54">
        <v>1389.0</v>
      </c>
      <c r="J1979" t="s">
        <v>27</v>
      </c>
      <c r="K1979" t="str">
        <f>if(and(B1979&gt;='Desc Stats'!$C$56,B1979&lt;='Desc Stats'!$C$57),"Affordable",if(AND(B1979&gt;='Desc Stats'!$C$58,B1979&lt;='Desc Stats'!$C$59),"Luxury","None"))</f>
        <v>Affordable</v>
      </c>
    </row>
    <row r="1980">
      <c r="A1980" s="56" t="s">
        <v>127</v>
      </c>
      <c r="B1980" s="54">
        <v>1100000.0</v>
      </c>
      <c r="C1980" s="7">
        <v>4.0</v>
      </c>
      <c r="D1980" s="7">
        <v>4.0</v>
      </c>
      <c r="E1980" s="7">
        <v>2.0</v>
      </c>
      <c r="F1980" s="7" t="s">
        <v>24</v>
      </c>
      <c r="G1980" s="7" t="s">
        <v>172</v>
      </c>
      <c r="H1980" s="54">
        <v>2.0</v>
      </c>
      <c r="I1980" s="54">
        <v>1799.0</v>
      </c>
      <c r="J1980" s="55" t="s">
        <v>27</v>
      </c>
      <c r="K1980" t="str">
        <f>if(and(B1980&gt;='Desc Stats'!$C$56,B1980&lt;='Desc Stats'!$C$57),"Affordable",if(AND(B1980&gt;='Desc Stats'!$C$58,B1980&lt;='Desc Stats'!$C$59),"Luxury","None"))</f>
        <v>Affordable</v>
      </c>
    </row>
    <row r="1981">
      <c r="A1981" s="56" t="s">
        <v>127</v>
      </c>
      <c r="B1981" s="54">
        <v>1100000.0</v>
      </c>
      <c r="C1981" s="7">
        <v>3.0</v>
      </c>
      <c r="D1981" s="7">
        <v>2.0</v>
      </c>
      <c r="E1981" s="7">
        <v>2.0</v>
      </c>
      <c r="F1981" s="7" t="s">
        <v>36</v>
      </c>
      <c r="G1981" s="7" t="s">
        <v>172</v>
      </c>
      <c r="H1981" s="54">
        <v>2.0</v>
      </c>
      <c r="I1981" s="54">
        <v>1238.0</v>
      </c>
      <c r="J1981" s="55" t="s">
        <v>25</v>
      </c>
      <c r="K1981" t="str">
        <f>if(and(B1981&gt;='Desc Stats'!$C$56,B1981&lt;='Desc Stats'!$C$57),"Affordable",if(AND(B1981&gt;='Desc Stats'!$C$58,B1981&lt;='Desc Stats'!$C$59),"Luxury","None"))</f>
        <v>Affordable</v>
      </c>
    </row>
    <row r="1982">
      <c r="A1982" s="56" t="s">
        <v>127</v>
      </c>
      <c r="B1982" s="54">
        <v>1100000.0</v>
      </c>
      <c r="C1982" s="7">
        <v>3.0</v>
      </c>
      <c r="D1982" s="7">
        <v>2.0</v>
      </c>
      <c r="E1982" s="7">
        <v>2.0</v>
      </c>
      <c r="F1982" s="7" t="s">
        <v>36</v>
      </c>
      <c r="G1982" s="7" t="s">
        <v>172</v>
      </c>
      <c r="H1982" s="54">
        <v>2.0</v>
      </c>
      <c r="I1982" s="54">
        <v>1238.0</v>
      </c>
      <c r="J1982" s="55" t="s">
        <v>25</v>
      </c>
      <c r="K1982" t="str">
        <f>if(and(B1982&gt;='Desc Stats'!$C$56,B1982&lt;='Desc Stats'!$C$57),"Affordable",if(AND(B1982&gt;='Desc Stats'!$C$58,B1982&lt;='Desc Stats'!$C$59),"Luxury","None"))</f>
        <v>Affordable</v>
      </c>
    </row>
    <row r="1983">
      <c r="A1983" s="56" t="s">
        <v>127</v>
      </c>
      <c r="B1983" s="54">
        <v>1100000.0</v>
      </c>
      <c r="C1983" s="7">
        <v>2.0</v>
      </c>
      <c r="D1983" s="7">
        <v>2.0</v>
      </c>
      <c r="E1983" s="7">
        <v>2.0</v>
      </c>
      <c r="F1983" s="7" t="s">
        <v>36</v>
      </c>
      <c r="G1983" s="7" t="s">
        <v>172</v>
      </c>
      <c r="H1983" s="54">
        <v>2.0</v>
      </c>
      <c r="I1983" s="54">
        <v>1145.0</v>
      </c>
      <c r="J1983" s="55" t="s">
        <v>25</v>
      </c>
      <c r="K1983" t="str">
        <f>if(and(B1983&gt;='Desc Stats'!$C$56,B1983&lt;='Desc Stats'!$C$57),"Affordable",if(AND(B1983&gt;='Desc Stats'!$C$58,B1983&lt;='Desc Stats'!$C$59),"Luxury","None"))</f>
        <v>Affordable</v>
      </c>
    </row>
    <row r="1984">
      <c r="A1984" s="56" t="s">
        <v>127</v>
      </c>
      <c r="B1984" s="54">
        <v>1100000.0</v>
      </c>
      <c r="C1984" s="7">
        <v>2.0</v>
      </c>
      <c r="D1984" s="7">
        <v>2.0</v>
      </c>
      <c r="E1984" s="7">
        <v>2.0</v>
      </c>
      <c r="F1984" s="7" t="s">
        <v>36</v>
      </c>
      <c r="G1984" s="7" t="s">
        <v>172</v>
      </c>
      <c r="H1984" s="54">
        <v>2.0</v>
      </c>
      <c r="I1984" s="54">
        <v>997.0</v>
      </c>
      <c r="J1984" s="55" t="s">
        <v>25</v>
      </c>
      <c r="K1984" t="str">
        <f>if(and(B1984&gt;='Desc Stats'!$C$56,B1984&lt;='Desc Stats'!$C$57),"Affordable",if(AND(B1984&gt;='Desc Stats'!$C$58,B1984&lt;='Desc Stats'!$C$59),"Luxury","None"))</f>
        <v>Affordable</v>
      </c>
    </row>
    <row r="1985">
      <c r="A1985" s="56" t="s">
        <v>127</v>
      </c>
      <c r="B1985" s="54">
        <v>1100000.0</v>
      </c>
      <c r="C1985" s="7">
        <v>2.0</v>
      </c>
      <c r="D1985" s="7">
        <v>2.0</v>
      </c>
      <c r="E1985" s="7">
        <v>2.0</v>
      </c>
      <c r="F1985" s="7" t="s">
        <v>36</v>
      </c>
      <c r="G1985" s="7" t="s">
        <v>172</v>
      </c>
      <c r="H1985" s="54">
        <v>2.0</v>
      </c>
      <c r="I1985" s="54">
        <v>997.0</v>
      </c>
      <c r="J1985" s="55" t="s">
        <v>25</v>
      </c>
      <c r="K1985" t="str">
        <f>if(and(B1985&gt;='Desc Stats'!$C$56,B1985&lt;='Desc Stats'!$C$57),"Affordable",if(AND(B1985&gt;='Desc Stats'!$C$58,B1985&lt;='Desc Stats'!$C$59),"Luxury","None"))</f>
        <v>Affordable</v>
      </c>
    </row>
    <row r="1986">
      <c r="A1986" s="56" t="s">
        <v>133</v>
      </c>
      <c r="B1986" s="54">
        <v>1100000.0</v>
      </c>
      <c r="C1986" s="7">
        <v>4.0</v>
      </c>
      <c r="D1986" s="7">
        <v>4.0</v>
      </c>
      <c r="E1986" s="7">
        <v>2.0</v>
      </c>
      <c r="F1986" s="7" t="s">
        <v>24</v>
      </c>
      <c r="G1986" s="7" t="s">
        <v>172</v>
      </c>
      <c r="H1986" s="54">
        <v>2.0</v>
      </c>
      <c r="I1986" s="54">
        <v>1782.0</v>
      </c>
      <c r="J1986" s="55" t="s">
        <v>27</v>
      </c>
      <c r="K1986" t="str">
        <f>if(and(B1986&gt;='Desc Stats'!$C$56,B1986&lt;='Desc Stats'!$C$57),"Affordable",if(AND(B1986&gt;='Desc Stats'!$C$58,B1986&lt;='Desc Stats'!$C$59),"Luxury","None"))</f>
        <v>Affordable</v>
      </c>
    </row>
    <row r="1987">
      <c r="A1987" s="56" t="s">
        <v>131</v>
      </c>
      <c r="B1987" s="54">
        <v>1100000.0</v>
      </c>
      <c r="C1987" s="7">
        <v>7.0</v>
      </c>
      <c r="D1987" s="7">
        <v>4.0</v>
      </c>
      <c r="E1987" s="7">
        <v>2.0</v>
      </c>
      <c r="F1987" s="7" t="s">
        <v>182</v>
      </c>
      <c r="G1987" s="7" t="s">
        <v>179</v>
      </c>
      <c r="H1987" s="54">
        <v>1.0</v>
      </c>
      <c r="I1987" s="54">
        <v>1400.0</v>
      </c>
      <c r="J1987" s="55" t="s">
        <v>27</v>
      </c>
      <c r="K1987" t="str">
        <f>if(and(B1987&gt;='Desc Stats'!$C$56,B1987&lt;='Desc Stats'!$C$57),"Affordable",if(AND(B1987&gt;='Desc Stats'!$C$58,B1987&lt;='Desc Stats'!$C$59),"Luxury","None"))</f>
        <v>Affordable</v>
      </c>
    </row>
    <row r="1988">
      <c r="A1988" s="56" t="s">
        <v>131</v>
      </c>
      <c r="B1988" s="54">
        <v>1100000.0</v>
      </c>
      <c r="C1988" s="7">
        <v>6.0</v>
      </c>
      <c r="D1988" s="7">
        <v>4.0</v>
      </c>
      <c r="E1988" s="7">
        <v>2.0</v>
      </c>
      <c r="F1988" s="7" t="s">
        <v>182</v>
      </c>
      <c r="G1988" s="7" t="s">
        <v>179</v>
      </c>
      <c r="H1988" s="54">
        <v>1.0</v>
      </c>
      <c r="I1988" s="54">
        <v>1400.0</v>
      </c>
      <c r="J1988" s="55" t="s">
        <v>27</v>
      </c>
      <c r="K1988" t="str">
        <f>if(and(B1988&gt;='Desc Stats'!$C$56,B1988&lt;='Desc Stats'!$C$57),"Affordable",if(AND(B1988&gt;='Desc Stats'!$C$58,B1988&lt;='Desc Stats'!$C$59),"Luxury","None"))</f>
        <v>Affordable</v>
      </c>
    </row>
    <row r="1989">
      <c r="A1989" s="56" t="s">
        <v>131</v>
      </c>
      <c r="B1989" s="54">
        <v>1100000.0</v>
      </c>
      <c r="C1989" s="7">
        <v>6.0</v>
      </c>
      <c r="D1989" s="7">
        <v>4.0</v>
      </c>
      <c r="E1989" s="7">
        <v>2.0</v>
      </c>
      <c r="F1989" s="7" t="s">
        <v>38</v>
      </c>
      <c r="G1989" s="7" t="s">
        <v>179</v>
      </c>
      <c r="H1989" s="54">
        <v>1.0</v>
      </c>
      <c r="I1989" s="54">
        <v>1400.0</v>
      </c>
      <c r="J1989" s="55" t="s">
        <v>27</v>
      </c>
      <c r="K1989" t="str">
        <f>if(and(B1989&gt;='Desc Stats'!$C$56,B1989&lt;='Desc Stats'!$C$57),"Affordable",if(AND(B1989&gt;='Desc Stats'!$C$58,B1989&lt;='Desc Stats'!$C$59),"Luxury","None"))</f>
        <v>Affordable</v>
      </c>
    </row>
    <row r="1990">
      <c r="A1990" s="56" t="s">
        <v>131</v>
      </c>
      <c r="B1990" s="54">
        <v>1100000.0</v>
      </c>
      <c r="C1990" s="7">
        <v>5.0</v>
      </c>
      <c r="D1990" s="7">
        <v>5.0</v>
      </c>
      <c r="E1990" s="7">
        <v>1.0</v>
      </c>
      <c r="F1990" s="7" t="s">
        <v>188</v>
      </c>
      <c r="G1990" s="7" t="s">
        <v>179</v>
      </c>
      <c r="H1990" s="54">
        <v>1.0</v>
      </c>
      <c r="I1990" s="54">
        <v>4000.0</v>
      </c>
      <c r="J1990" s="55" t="s">
        <v>175</v>
      </c>
      <c r="K1990" t="str">
        <f>if(and(B1990&gt;='Desc Stats'!$C$56,B1990&lt;='Desc Stats'!$C$57),"Affordable",if(AND(B1990&gt;='Desc Stats'!$C$58,B1990&lt;='Desc Stats'!$C$59),"Luxury","None"))</f>
        <v>Affordable</v>
      </c>
    </row>
    <row r="1991">
      <c r="A1991" s="56" t="s">
        <v>145</v>
      </c>
      <c r="B1991" s="54">
        <v>1100000.0</v>
      </c>
      <c r="C1991" s="7">
        <v>2.0</v>
      </c>
      <c r="D1991" s="7">
        <v>1.0</v>
      </c>
      <c r="E1991" s="7">
        <v>2.0</v>
      </c>
      <c r="F1991" s="7" t="s">
        <v>36</v>
      </c>
      <c r="G1991" s="7" t="s">
        <v>172</v>
      </c>
      <c r="H1991" s="54">
        <v>2.0</v>
      </c>
      <c r="I1991" s="54">
        <v>625.0</v>
      </c>
      <c r="J1991" s="55" t="s">
        <v>27</v>
      </c>
      <c r="K1991" t="str">
        <f>if(and(B1991&gt;='Desc Stats'!$C$56,B1991&lt;='Desc Stats'!$C$57),"Affordable",if(AND(B1991&gt;='Desc Stats'!$C$58,B1991&lt;='Desc Stats'!$C$59),"Luxury","None"))</f>
        <v>Affordable</v>
      </c>
    </row>
    <row r="1992">
      <c r="A1992" s="56" t="s">
        <v>28</v>
      </c>
      <c r="B1992" s="54">
        <v>1100000.0</v>
      </c>
      <c r="C1992" s="7">
        <v>3.0</v>
      </c>
      <c r="D1992" s="7">
        <v>2.0</v>
      </c>
      <c r="E1992" s="7">
        <v>5.0</v>
      </c>
      <c r="F1992" s="7" t="s">
        <v>36</v>
      </c>
      <c r="G1992" s="7" t="s">
        <v>172</v>
      </c>
      <c r="H1992" s="54">
        <v>2.0</v>
      </c>
      <c r="I1992" s="54">
        <v>850.0</v>
      </c>
      <c r="J1992" s="55" t="s">
        <v>25</v>
      </c>
      <c r="K1992" t="str">
        <f>if(and(B1992&gt;='Desc Stats'!$C$56,B1992&lt;='Desc Stats'!$C$57),"Affordable",if(AND(B1992&gt;='Desc Stats'!$C$58,B1992&lt;='Desc Stats'!$C$59),"Luxury","None"))</f>
        <v>Affordable</v>
      </c>
    </row>
    <row r="1993">
      <c r="A1993" s="56" t="s">
        <v>28</v>
      </c>
      <c r="B1993" s="54">
        <v>1100000.0</v>
      </c>
      <c r="C1993" s="7">
        <v>1.0</v>
      </c>
      <c r="D1993" s="7">
        <v>1.0</v>
      </c>
      <c r="E1993" s="7">
        <v>3.0</v>
      </c>
      <c r="F1993" s="7" t="s">
        <v>36</v>
      </c>
      <c r="G1993" s="7" t="s">
        <v>172</v>
      </c>
      <c r="H1993" s="54">
        <v>2.0</v>
      </c>
      <c r="I1993" s="54">
        <v>636.0</v>
      </c>
      <c r="J1993" s="55" t="s">
        <v>25</v>
      </c>
      <c r="K1993" t="str">
        <f>if(and(B1993&gt;='Desc Stats'!$C$56,B1993&lt;='Desc Stats'!$C$57),"Affordable",if(AND(B1993&gt;='Desc Stats'!$C$58,B1993&lt;='Desc Stats'!$C$59),"Luxury","None"))</f>
        <v>Affordable</v>
      </c>
    </row>
    <row r="1994">
      <c r="A1994" s="56" t="s">
        <v>28</v>
      </c>
      <c r="B1994" s="54">
        <v>1100000.0</v>
      </c>
      <c r="C1994" s="7">
        <v>4.0</v>
      </c>
      <c r="D1994" s="7">
        <v>4.0</v>
      </c>
      <c r="E1994" s="7">
        <v>2.0</v>
      </c>
      <c r="F1994" s="7" t="s">
        <v>36</v>
      </c>
      <c r="G1994" s="7" t="s">
        <v>172</v>
      </c>
      <c r="H1994" s="54">
        <v>2.0</v>
      </c>
      <c r="I1994" s="54">
        <v>1313.0</v>
      </c>
      <c r="J1994" s="55" t="s">
        <v>25</v>
      </c>
      <c r="K1994" t="str">
        <f>if(and(B1994&gt;='Desc Stats'!$C$56,B1994&lt;='Desc Stats'!$C$57),"Affordable",if(AND(B1994&gt;='Desc Stats'!$C$58,B1994&lt;='Desc Stats'!$C$59),"Luxury","None"))</f>
        <v>Affordable</v>
      </c>
    </row>
    <row r="1995">
      <c r="A1995" s="56" t="s">
        <v>28</v>
      </c>
      <c r="B1995" s="54">
        <v>1100000.0</v>
      </c>
      <c r="C1995" s="7">
        <v>3.0</v>
      </c>
      <c r="D1995" s="7">
        <v>2.0</v>
      </c>
      <c r="E1995" s="7">
        <v>2.0</v>
      </c>
      <c r="F1995" s="7" t="s">
        <v>36</v>
      </c>
      <c r="G1995" s="7" t="s">
        <v>172</v>
      </c>
      <c r="H1995" s="54">
        <v>2.0</v>
      </c>
      <c r="I1995" s="54">
        <v>811.0</v>
      </c>
      <c r="J1995" s="55" t="s">
        <v>27</v>
      </c>
      <c r="K1995" t="str">
        <f>if(and(B1995&gt;='Desc Stats'!$C$56,B1995&lt;='Desc Stats'!$C$57),"Affordable",if(AND(B1995&gt;='Desc Stats'!$C$58,B1995&lt;='Desc Stats'!$C$59),"Luxury","None"))</f>
        <v>Affordable</v>
      </c>
    </row>
    <row r="1996">
      <c r="A1996" s="56" t="s">
        <v>28</v>
      </c>
      <c r="B1996" s="54">
        <v>1100000.0</v>
      </c>
      <c r="C1996" s="7">
        <v>2.0</v>
      </c>
      <c r="D1996" s="7">
        <v>1.0</v>
      </c>
      <c r="E1996" s="7">
        <v>2.0</v>
      </c>
      <c r="F1996" s="7" t="s">
        <v>36</v>
      </c>
      <c r="G1996" s="7" t="s">
        <v>172</v>
      </c>
      <c r="H1996" s="54">
        <v>2.0</v>
      </c>
      <c r="I1996" s="54">
        <v>915.0</v>
      </c>
      <c r="J1996" s="55" t="s">
        <v>25</v>
      </c>
      <c r="K1996" t="str">
        <f>if(and(B1996&gt;='Desc Stats'!$C$56,B1996&lt;='Desc Stats'!$C$57),"Affordable",if(AND(B1996&gt;='Desc Stats'!$C$58,B1996&lt;='Desc Stats'!$C$59),"Luxury","None"))</f>
        <v>Affordable</v>
      </c>
    </row>
    <row r="1997">
      <c r="A1997" s="56" t="s">
        <v>28</v>
      </c>
      <c r="B1997" s="54">
        <v>1100000.0</v>
      </c>
      <c r="C1997" s="7">
        <v>2.0</v>
      </c>
      <c r="D1997" s="7">
        <v>2.0</v>
      </c>
      <c r="E1997" s="7">
        <v>1.0</v>
      </c>
      <c r="F1997" s="7" t="s">
        <v>36</v>
      </c>
      <c r="G1997" s="7" t="s">
        <v>172</v>
      </c>
      <c r="H1997" s="54">
        <v>2.0</v>
      </c>
      <c r="I1997" s="54">
        <v>880.0</v>
      </c>
      <c r="J1997" s="55" t="s">
        <v>27</v>
      </c>
      <c r="K1997" t="str">
        <f>if(and(B1997&gt;='Desc Stats'!$C$56,B1997&lt;='Desc Stats'!$C$57),"Affordable",if(AND(B1997&gt;='Desc Stats'!$C$58,B1997&lt;='Desc Stats'!$C$59),"Luxury","None"))</f>
        <v>Affordable</v>
      </c>
    </row>
    <row r="1998">
      <c r="A1998" s="56" t="s">
        <v>23</v>
      </c>
      <c r="B1998" s="54">
        <v>1100000.0</v>
      </c>
      <c r="C1998" s="7">
        <v>2.0</v>
      </c>
      <c r="D1998" s="7">
        <v>2.0</v>
      </c>
      <c r="E1998" s="7">
        <v>3.0</v>
      </c>
      <c r="F1998" s="7" t="s">
        <v>36</v>
      </c>
      <c r="G1998" s="7" t="s">
        <v>172</v>
      </c>
      <c r="H1998" s="54">
        <v>2.0</v>
      </c>
      <c r="I1998" s="54">
        <v>932.0</v>
      </c>
      <c r="J1998" s="55" t="s">
        <v>25</v>
      </c>
      <c r="K1998" t="str">
        <f>if(and(B1998&gt;='Desc Stats'!$C$56,B1998&lt;='Desc Stats'!$C$57),"Affordable",if(AND(B1998&gt;='Desc Stats'!$C$58,B1998&lt;='Desc Stats'!$C$59),"Luxury","None"))</f>
        <v>Affordable</v>
      </c>
    </row>
    <row r="1999">
      <c r="A1999" s="56" t="s">
        <v>23</v>
      </c>
      <c r="B1999" s="54">
        <v>1100000.0</v>
      </c>
      <c r="C1999" s="7">
        <v>1.0</v>
      </c>
      <c r="D1999" s="7">
        <v>1.0</v>
      </c>
      <c r="E1999" s="7">
        <v>3.0</v>
      </c>
      <c r="F1999" s="7" t="s">
        <v>36</v>
      </c>
      <c r="G1999" s="7" t="s">
        <v>172</v>
      </c>
      <c r="H1999" s="54">
        <v>2.0</v>
      </c>
      <c r="I1999" s="54">
        <v>1431.0</v>
      </c>
      <c r="J1999" s="55" t="s">
        <v>25</v>
      </c>
      <c r="K1999" t="str">
        <f>if(and(B1999&gt;='Desc Stats'!$C$56,B1999&lt;='Desc Stats'!$C$57),"Affordable",if(AND(B1999&gt;='Desc Stats'!$C$58,B1999&lt;='Desc Stats'!$C$59),"Luxury","None"))</f>
        <v>Affordable</v>
      </c>
    </row>
    <row r="2000">
      <c r="A2000" s="56" t="s">
        <v>23</v>
      </c>
      <c r="B2000" s="54">
        <v>1100000.0</v>
      </c>
      <c r="C2000" s="7">
        <v>4.0</v>
      </c>
      <c r="D2000" s="7">
        <v>4.0</v>
      </c>
      <c r="E2000" s="7">
        <v>2.0</v>
      </c>
      <c r="F2000" s="7" t="s">
        <v>24</v>
      </c>
      <c r="G2000" s="7" t="s">
        <v>172</v>
      </c>
      <c r="H2000" s="54">
        <v>2.0</v>
      </c>
      <c r="I2000" s="54">
        <v>2036.0</v>
      </c>
      <c r="J2000" s="55" t="s">
        <v>25</v>
      </c>
      <c r="K2000" t="str">
        <f>if(and(B2000&gt;='Desc Stats'!$C$56,B2000&lt;='Desc Stats'!$C$57),"Affordable",if(AND(B2000&gt;='Desc Stats'!$C$58,B2000&lt;='Desc Stats'!$C$59),"Luxury","None"))</f>
        <v>Affordable</v>
      </c>
    </row>
    <row r="2001">
      <c r="A2001" s="56" t="s">
        <v>23</v>
      </c>
      <c r="B2001" s="54">
        <v>1100000.0</v>
      </c>
      <c r="C2001" s="7">
        <v>4.0</v>
      </c>
      <c r="D2001" s="7">
        <v>4.0</v>
      </c>
      <c r="E2001" s="7">
        <v>2.0</v>
      </c>
      <c r="F2001" s="7" t="s">
        <v>24</v>
      </c>
      <c r="G2001" s="7" t="s">
        <v>172</v>
      </c>
      <c r="H2001" s="54">
        <v>2.0</v>
      </c>
      <c r="I2001" s="54">
        <v>1931.0</v>
      </c>
      <c r="J2001" t="s">
        <v>27</v>
      </c>
      <c r="K2001" t="str">
        <f>if(and(B2001&gt;='Desc Stats'!$C$56,B2001&lt;='Desc Stats'!$C$57),"Affordable",if(AND(B2001&gt;='Desc Stats'!$C$58,B2001&lt;='Desc Stats'!$C$59),"Luxury","None"))</f>
        <v>Affordable</v>
      </c>
    </row>
    <row r="2002">
      <c r="A2002" s="56" t="s">
        <v>23</v>
      </c>
      <c r="B2002" s="54">
        <v>1100000.0</v>
      </c>
      <c r="C2002" s="7">
        <v>4.0</v>
      </c>
      <c r="D2002" s="7">
        <v>3.0</v>
      </c>
      <c r="E2002" s="7">
        <v>2.0</v>
      </c>
      <c r="F2002" s="7" t="s">
        <v>24</v>
      </c>
      <c r="G2002" s="7" t="s">
        <v>172</v>
      </c>
      <c r="H2002" s="54">
        <v>2.0</v>
      </c>
      <c r="I2002" s="54">
        <v>1200.0</v>
      </c>
      <c r="J2002" s="55" t="s">
        <v>27</v>
      </c>
      <c r="K2002" t="str">
        <f>if(and(B2002&gt;='Desc Stats'!$C$56,B2002&lt;='Desc Stats'!$C$57),"Affordable",if(AND(B2002&gt;='Desc Stats'!$C$58,B2002&lt;='Desc Stats'!$C$59),"Luxury","None"))</f>
        <v>Affordable</v>
      </c>
    </row>
    <row r="2003">
      <c r="A2003" s="56" t="s">
        <v>23</v>
      </c>
      <c r="B2003" s="54">
        <v>1100000.0</v>
      </c>
      <c r="C2003" s="7">
        <v>3.0</v>
      </c>
      <c r="D2003" s="7">
        <v>2.0</v>
      </c>
      <c r="E2003" s="7">
        <v>2.0</v>
      </c>
      <c r="F2003" s="7" t="s">
        <v>24</v>
      </c>
      <c r="G2003" s="7" t="s">
        <v>172</v>
      </c>
      <c r="H2003" s="54">
        <v>2.0</v>
      </c>
      <c r="I2003" s="54">
        <v>1200.0</v>
      </c>
      <c r="J2003" s="55" t="s">
        <v>27</v>
      </c>
      <c r="K2003" t="str">
        <f>if(and(B2003&gt;='Desc Stats'!$C$56,B2003&lt;='Desc Stats'!$C$57),"Affordable",if(AND(B2003&gt;='Desc Stats'!$C$58,B2003&lt;='Desc Stats'!$C$59),"Luxury","None"))</f>
        <v>Affordable</v>
      </c>
    </row>
    <row r="2004">
      <c r="A2004" s="56" t="s">
        <v>23</v>
      </c>
      <c r="B2004" s="54">
        <v>1100000.0</v>
      </c>
      <c r="C2004" s="7">
        <v>2.0</v>
      </c>
      <c r="D2004" s="7">
        <v>2.0</v>
      </c>
      <c r="E2004" s="7">
        <v>2.0</v>
      </c>
      <c r="F2004" s="7" t="s">
        <v>36</v>
      </c>
      <c r="G2004" s="7" t="s">
        <v>172</v>
      </c>
      <c r="H2004" s="54">
        <v>2.0</v>
      </c>
      <c r="I2004" s="54">
        <v>932.0</v>
      </c>
      <c r="J2004" s="55" t="s">
        <v>25</v>
      </c>
      <c r="K2004" t="str">
        <f>if(and(B2004&gt;='Desc Stats'!$C$56,B2004&lt;='Desc Stats'!$C$57),"Affordable",if(AND(B2004&gt;='Desc Stats'!$C$58,B2004&lt;='Desc Stats'!$C$59),"Luxury","None"))</f>
        <v>Affordable</v>
      </c>
    </row>
    <row r="2005">
      <c r="A2005" s="56" t="s">
        <v>23</v>
      </c>
      <c r="B2005" s="54">
        <v>1100000.0</v>
      </c>
      <c r="C2005" s="7">
        <v>2.0</v>
      </c>
      <c r="D2005" s="7">
        <v>2.0</v>
      </c>
      <c r="E2005" s="7">
        <v>2.0</v>
      </c>
      <c r="F2005" s="7" t="s">
        <v>36</v>
      </c>
      <c r="G2005" s="7" t="s">
        <v>172</v>
      </c>
      <c r="H2005" s="54">
        <v>2.0</v>
      </c>
      <c r="I2005" s="54">
        <v>907.0</v>
      </c>
      <c r="J2005" s="55" t="s">
        <v>175</v>
      </c>
      <c r="K2005" t="str">
        <f>if(and(B2005&gt;='Desc Stats'!$C$56,B2005&lt;='Desc Stats'!$C$57),"Affordable",if(AND(B2005&gt;='Desc Stats'!$C$58,B2005&lt;='Desc Stats'!$C$59),"Luxury","None"))</f>
        <v>Affordable</v>
      </c>
    </row>
    <row r="2006">
      <c r="A2006" s="56" t="s">
        <v>23</v>
      </c>
      <c r="B2006" s="54">
        <v>1100000.0</v>
      </c>
      <c r="C2006" s="7">
        <v>3.0</v>
      </c>
      <c r="D2006" s="7">
        <v>2.0</v>
      </c>
      <c r="E2006" s="7">
        <v>1.0</v>
      </c>
      <c r="F2006" s="7" t="s">
        <v>24</v>
      </c>
      <c r="G2006" s="7" t="s">
        <v>172</v>
      </c>
      <c r="H2006" s="54">
        <v>2.0</v>
      </c>
      <c r="I2006" s="54">
        <v>1200.0</v>
      </c>
      <c r="J2006" s="55" t="s">
        <v>27</v>
      </c>
      <c r="K2006" t="str">
        <f>if(and(B2006&gt;='Desc Stats'!$C$56,B2006&lt;='Desc Stats'!$C$57),"Affordable",if(AND(B2006&gt;='Desc Stats'!$C$58,B2006&lt;='Desc Stats'!$C$59),"Luxury","None"))</f>
        <v>Affordable</v>
      </c>
    </row>
    <row r="2007">
      <c r="A2007" s="56" t="s">
        <v>154</v>
      </c>
      <c r="B2007" s="54">
        <v>1100000.0</v>
      </c>
      <c r="C2007" s="7">
        <v>4.0</v>
      </c>
      <c r="D2007" s="7">
        <v>4.0</v>
      </c>
      <c r="E2007" s="7">
        <v>2.0</v>
      </c>
      <c r="F2007" s="7" t="s">
        <v>24</v>
      </c>
      <c r="G2007" s="7" t="s">
        <v>172</v>
      </c>
      <c r="H2007" s="54">
        <v>2.0</v>
      </c>
      <c r="I2007" s="54">
        <v>1788.0</v>
      </c>
      <c r="J2007" s="55" t="s">
        <v>27</v>
      </c>
      <c r="K2007" t="str">
        <f>if(and(B2007&gt;='Desc Stats'!$C$56,B2007&lt;='Desc Stats'!$C$57),"Affordable",if(AND(B2007&gt;='Desc Stats'!$C$58,B2007&lt;='Desc Stats'!$C$59),"Luxury","None"))</f>
        <v>Affordable</v>
      </c>
    </row>
    <row r="2008">
      <c r="A2008" s="56" t="s">
        <v>158</v>
      </c>
      <c r="B2008" s="54">
        <v>1100000.0</v>
      </c>
      <c r="C2008" s="7">
        <v>5.0</v>
      </c>
      <c r="D2008" s="7">
        <v>4.0</v>
      </c>
      <c r="E2008" s="7">
        <v>6.0</v>
      </c>
      <c r="F2008" s="7" t="s">
        <v>38</v>
      </c>
      <c r="G2008" s="7" t="s">
        <v>179</v>
      </c>
      <c r="H2008" s="54">
        <v>1.0</v>
      </c>
      <c r="I2008" s="54">
        <v>1400.0</v>
      </c>
      <c r="J2008" s="55" t="s">
        <v>27</v>
      </c>
      <c r="K2008" t="str">
        <f>if(and(B2008&gt;='Desc Stats'!$C$56,B2008&lt;='Desc Stats'!$C$57),"Affordable",if(AND(B2008&gt;='Desc Stats'!$C$58,B2008&lt;='Desc Stats'!$C$59),"Luxury","None"))</f>
        <v>Affordable</v>
      </c>
    </row>
    <row r="2009">
      <c r="A2009" s="56" t="s">
        <v>162</v>
      </c>
      <c r="B2009" s="54">
        <v>1100000.0</v>
      </c>
      <c r="C2009" s="7">
        <v>3.0</v>
      </c>
      <c r="D2009" s="7">
        <v>2.0</v>
      </c>
      <c r="E2009" s="7">
        <v>4.0</v>
      </c>
      <c r="F2009" s="7" t="s">
        <v>36</v>
      </c>
      <c r="G2009" s="7" t="s">
        <v>172</v>
      </c>
      <c r="H2009" s="54">
        <v>2.0</v>
      </c>
      <c r="I2009" s="54">
        <v>1102.0</v>
      </c>
      <c r="J2009" s="55" t="s">
        <v>27</v>
      </c>
      <c r="K2009" t="str">
        <f>if(and(B2009&gt;='Desc Stats'!$C$56,B2009&lt;='Desc Stats'!$C$57),"Affordable",if(AND(B2009&gt;='Desc Stats'!$C$58,B2009&lt;='Desc Stats'!$C$59),"Luxury","None"))</f>
        <v>Affordable</v>
      </c>
    </row>
    <row r="2010">
      <c r="A2010" s="56" t="s">
        <v>162</v>
      </c>
      <c r="B2010" s="54">
        <v>1100000.0</v>
      </c>
      <c r="C2010" s="7">
        <v>4.0</v>
      </c>
      <c r="D2010" s="7">
        <v>3.0</v>
      </c>
      <c r="E2010" s="7">
        <v>2.0</v>
      </c>
      <c r="F2010" s="7" t="s">
        <v>24</v>
      </c>
      <c r="G2010" s="7" t="s">
        <v>172</v>
      </c>
      <c r="H2010" s="54">
        <v>2.0</v>
      </c>
      <c r="I2010" s="54">
        <v>1894.0</v>
      </c>
      <c r="J2010" s="55" t="s">
        <v>27</v>
      </c>
      <c r="K2010" t="str">
        <f>if(and(B2010&gt;='Desc Stats'!$C$56,B2010&lt;='Desc Stats'!$C$57),"Affordable",if(AND(B2010&gt;='Desc Stats'!$C$58,B2010&lt;='Desc Stats'!$C$59),"Luxury","None"))</f>
        <v>Affordable</v>
      </c>
    </row>
    <row r="2011">
      <c r="A2011" s="56" t="s">
        <v>164</v>
      </c>
      <c r="B2011" s="54">
        <v>1100000.0</v>
      </c>
      <c r="C2011" s="7">
        <v>4.0</v>
      </c>
      <c r="D2011" s="7">
        <v>4.0</v>
      </c>
      <c r="E2011" s="7">
        <v>3.0</v>
      </c>
      <c r="F2011" s="7" t="s">
        <v>24</v>
      </c>
      <c r="G2011" s="7" t="s">
        <v>172</v>
      </c>
      <c r="H2011" s="54">
        <v>2.0</v>
      </c>
      <c r="I2011" s="54">
        <v>1759.0</v>
      </c>
      <c r="J2011" s="55" t="s">
        <v>27</v>
      </c>
      <c r="K2011" t="str">
        <f>if(and(B2011&gt;='Desc Stats'!$C$56,B2011&lt;='Desc Stats'!$C$57),"Affordable",if(AND(B2011&gt;='Desc Stats'!$C$58,B2011&lt;='Desc Stats'!$C$59),"Luxury","None"))</f>
        <v>Affordable</v>
      </c>
    </row>
    <row r="2012">
      <c r="A2012" s="56" t="s">
        <v>164</v>
      </c>
      <c r="B2012" s="54">
        <v>1100000.0</v>
      </c>
      <c r="C2012" s="7">
        <v>4.0</v>
      </c>
      <c r="D2012" s="7">
        <v>4.0</v>
      </c>
      <c r="E2012" s="7">
        <v>2.0</v>
      </c>
      <c r="F2012" s="7" t="s">
        <v>24</v>
      </c>
      <c r="G2012" s="7" t="s">
        <v>172</v>
      </c>
      <c r="H2012" s="54">
        <v>2.0</v>
      </c>
      <c r="I2012" s="54">
        <v>1759.0</v>
      </c>
      <c r="J2012" s="55" t="s">
        <v>175</v>
      </c>
      <c r="K2012" t="str">
        <f>if(and(B2012&gt;='Desc Stats'!$C$56,B2012&lt;='Desc Stats'!$C$57),"Affordable",if(AND(B2012&gt;='Desc Stats'!$C$58,B2012&lt;='Desc Stats'!$C$59),"Luxury","None"))</f>
        <v>Affordable</v>
      </c>
    </row>
    <row r="2013">
      <c r="A2013" s="56" t="s">
        <v>125</v>
      </c>
      <c r="B2013" s="54">
        <v>1105500.0</v>
      </c>
      <c r="C2013" s="7">
        <v>2.0</v>
      </c>
      <c r="D2013" s="7">
        <v>2.0</v>
      </c>
      <c r="E2013" s="7">
        <v>1.0</v>
      </c>
      <c r="F2013" s="7" t="s">
        <v>36</v>
      </c>
      <c r="G2013" s="7" t="s">
        <v>172</v>
      </c>
      <c r="H2013" s="54">
        <v>2.0</v>
      </c>
      <c r="I2013" s="54">
        <v>936.0</v>
      </c>
      <c r="J2013" t="s">
        <v>25</v>
      </c>
      <c r="K2013" t="str">
        <f>if(and(B2013&gt;='Desc Stats'!$C$56,B2013&lt;='Desc Stats'!$C$57),"Affordable",if(AND(B2013&gt;='Desc Stats'!$C$58,B2013&lt;='Desc Stats'!$C$59),"Luxury","None"))</f>
        <v>Affordable</v>
      </c>
    </row>
    <row r="2014">
      <c r="A2014" s="57" t="s">
        <v>37</v>
      </c>
      <c r="B2014" s="54">
        <v>1110000.0</v>
      </c>
      <c r="C2014" s="7">
        <v>3.0</v>
      </c>
      <c r="D2014" s="7">
        <v>2.0</v>
      </c>
      <c r="E2014" s="7">
        <v>2.0</v>
      </c>
      <c r="F2014" s="7" t="s">
        <v>24</v>
      </c>
      <c r="G2014" s="7" t="s">
        <v>172</v>
      </c>
      <c r="H2014" s="54">
        <v>2.0</v>
      </c>
      <c r="I2014" s="54">
        <v>1228.0</v>
      </c>
      <c r="J2014" s="55" t="s">
        <v>27</v>
      </c>
      <c r="K2014" t="str">
        <f>if(and(B2014&gt;='Desc Stats'!$C$56,B2014&lt;='Desc Stats'!$C$57),"Affordable",if(AND(B2014&gt;='Desc Stats'!$C$58,B2014&lt;='Desc Stats'!$C$59),"Luxury","None"))</f>
        <v>Affordable</v>
      </c>
    </row>
    <row r="2015">
      <c r="A2015" s="56" t="s">
        <v>127</v>
      </c>
      <c r="B2015" s="54">
        <v>1110000.0</v>
      </c>
      <c r="C2015" s="7">
        <v>4.0</v>
      </c>
      <c r="D2015" s="7">
        <v>5.0</v>
      </c>
      <c r="E2015" s="7">
        <v>2.0</v>
      </c>
      <c r="F2015" s="7" t="s">
        <v>24</v>
      </c>
      <c r="G2015" s="7" t="s">
        <v>172</v>
      </c>
      <c r="H2015" s="54">
        <v>2.0</v>
      </c>
      <c r="I2015" s="54">
        <v>1875.0</v>
      </c>
      <c r="J2015" s="55" t="s">
        <v>27</v>
      </c>
      <c r="K2015" t="str">
        <f>if(and(B2015&gt;='Desc Stats'!$C$56,B2015&lt;='Desc Stats'!$C$57),"Affordable",if(AND(B2015&gt;='Desc Stats'!$C$58,B2015&lt;='Desc Stats'!$C$59),"Luxury","None"))</f>
        <v>Affordable</v>
      </c>
    </row>
    <row r="2016">
      <c r="A2016" s="56" t="s">
        <v>26</v>
      </c>
      <c r="B2016" s="54">
        <v>1120000.0</v>
      </c>
      <c r="C2016" s="7">
        <v>6.0</v>
      </c>
      <c r="D2016" s="7">
        <v>4.0</v>
      </c>
      <c r="E2016" s="7">
        <v>2.0</v>
      </c>
      <c r="F2016" s="7" t="s">
        <v>38</v>
      </c>
      <c r="G2016" s="7" t="s">
        <v>179</v>
      </c>
      <c r="H2016" s="54">
        <v>1.0</v>
      </c>
      <c r="I2016" s="54">
        <v>1540.0</v>
      </c>
      <c r="J2016" s="55" t="s">
        <v>27</v>
      </c>
      <c r="K2016" t="str">
        <f>if(and(B2016&gt;='Desc Stats'!$C$56,B2016&lt;='Desc Stats'!$C$57),"Affordable",if(AND(B2016&gt;='Desc Stats'!$C$58,B2016&lt;='Desc Stats'!$C$59),"Luxury","None"))</f>
        <v>Affordable</v>
      </c>
    </row>
    <row r="2017">
      <c r="A2017" s="56" t="s">
        <v>26</v>
      </c>
      <c r="B2017" s="54">
        <v>1120000.0</v>
      </c>
      <c r="C2017" s="7">
        <v>6.0</v>
      </c>
      <c r="D2017" s="7">
        <v>5.0</v>
      </c>
      <c r="E2017" s="7">
        <v>1.0</v>
      </c>
      <c r="F2017" s="7" t="s">
        <v>38</v>
      </c>
      <c r="G2017" s="7" t="s">
        <v>179</v>
      </c>
      <c r="H2017" s="54">
        <v>1.0</v>
      </c>
      <c r="I2017" s="54">
        <v>1650.0</v>
      </c>
      <c r="J2017" s="55" t="s">
        <v>25</v>
      </c>
      <c r="K2017" t="str">
        <f>if(and(B2017&gt;='Desc Stats'!$C$56,B2017&lt;='Desc Stats'!$C$57),"Affordable",if(AND(B2017&gt;='Desc Stats'!$C$58,B2017&lt;='Desc Stats'!$C$59),"Luxury","None"))</f>
        <v>Affordable</v>
      </c>
    </row>
    <row r="2018">
      <c r="A2018" s="57" t="s">
        <v>37</v>
      </c>
      <c r="B2018" s="54">
        <v>1120000.0</v>
      </c>
      <c r="C2018" s="7">
        <v>3.0</v>
      </c>
      <c r="D2018" s="7">
        <v>3.0</v>
      </c>
      <c r="E2018" s="7">
        <v>2.0</v>
      </c>
      <c r="F2018" s="7" t="s">
        <v>24</v>
      </c>
      <c r="G2018" s="7" t="s">
        <v>172</v>
      </c>
      <c r="H2018" s="54">
        <v>2.0</v>
      </c>
      <c r="I2018" s="54">
        <v>1378.0</v>
      </c>
      <c r="J2018" s="55" t="s">
        <v>175</v>
      </c>
      <c r="K2018" t="str">
        <f>if(and(B2018&gt;='Desc Stats'!$C$56,B2018&lt;='Desc Stats'!$C$57),"Affordable",if(AND(B2018&gt;='Desc Stats'!$C$58,B2018&lt;='Desc Stats'!$C$59),"Luxury","None"))</f>
        <v>Affordable</v>
      </c>
    </row>
    <row r="2019">
      <c r="A2019" s="56" t="s">
        <v>127</v>
      </c>
      <c r="B2019" s="54">
        <v>1120000.0</v>
      </c>
      <c r="C2019" s="7">
        <v>4.0</v>
      </c>
      <c r="D2019" s="7">
        <v>5.0</v>
      </c>
      <c r="E2019" s="7">
        <v>2.0</v>
      </c>
      <c r="F2019" s="7" t="s">
        <v>24</v>
      </c>
      <c r="G2019" s="7" t="s">
        <v>172</v>
      </c>
      <c r="H2019" s="54">
        <v>2.0</v>
      </c>
      <c r="I2019" s="54">
        <v>1875.0</v>
      </c>
      <c r="J2019" s="55" t="s">
        <v>27</v>
      </c>
      <c r="K2019" t="str">
        <f>if(and(B2019&gt;='Desc Stats'!$C$56,B2019&lt;='Desc Stats'!$C$57),"Affordable",if(AND(B2019&gt;='Desc Stats'!$C$58,B2019&lt;='Desc Stats'!$C$59),"Luxury","None"))</f>
        <v>Affordable</v>
      </c>
    </row>
    <row r="2020">
      <c r="A2020" s="56" t="s">
        <v>127</v>
      </c>
      <c r="B2020" s="54">
        <v>1120000.0</v>
      </c>
      <c r="C2020" s="7">
        <v>2.0</v>
      </c>
      <c r="D2020" s="7">
        <v>2.0</v>
      </c>
      <c r="E2020" s="7">
        <v>1.0</v>
      </c>
      <c r="F2020" s="7" t="s">
        <v>36</v>
      </c>
      <c r="G2020" s="7" t="s">
        <v>172</v>
      </c>
      <c r="H2020" s="54">
        <v>2.0</v>
      </c>
      <c r="I2020" s="54">
        <v>1145.0</v>
      </c>
      <c r="J2020" s="55" t="s">
        <v>27</v>
      </c>
      <c r="K2020" t="str">
        <f>if(and(B2020&gt;='Desc Stats'!$C$56,B2020&lt;='Desc Stats'!$C$57),"Affordable",if(AND(B2020&gt;='Desc Stats'!$C$58,B2020&lt;='Desc Stats'!$C$59),"Luxury","None"))</f>
        <v>Affordable</v>
      </c>
    </row>
    <row r="2021">
      <c r="A2021" s="56" t="s">
        <v>145</v>
      </c>
      <c r="B2021" s="54">
        <v>1120000.0</v>
      </c>
      <c r="C2021" s="7">
        <v>2.0</v>
      </c>
      <c r="D2021" s="7">
        <v>1.0</v>
      </c>
      <c r="E2021" s="7">
        <v>2.0</v>
      </c>
      <c r="F2021" s="7" t="s">
        <v>36</v>
      </c>
      <c r="G2021" s="7" t="s">
        <v>172</v>
      </c>
      <c r="H2021" s="54">
        <v>2.0</v>
      </c>
      <c r="I2021" s="54">
        <v>625.0</v>
      </c>
      <c r="J2021" s="55" t="s">
        <v>25</v>
      </c>
      <c r="K2021" t="str">
        <f>if(and(B2021&gt;='Desc Stats'!$C$56,B2021&lt;='Desc Stats'!$C$57),"Affordable",if(AND(B2021&gt;='Desc Stats'!$C$58,B2021&lt;='Desc Stats'!$C$59),"Luxury","None"))</f>
        <v>Affordable</v>
      </c>
    </row>
    <row r="2022">
      <c r="A2022" s="56" t="s">
        <v>147</v>
      </c>
      <c r="B2022" s="54">
        <v>1120000.0</v>
      </c>
      <c r="C2022" s="7">
        <v>3.0</v>
      </c>
      <c r="D2022" s="7">
        <v>3.0</v>
      </c>
      <c r="E2022" s="7">
        <v>2.0</v>
      </c>
      <c r="F2022" s="7" t="s">
        <v>36</v>
      </c>
      <c r="G2022" s="7" t="s">
        <v>172</v>
      </c>
      <c r="H2022" s="54">
        <v>2.0</v>
      </c>
      <c r="I2022" s="54">
        <v>1025.0</v>
      </c>
      <c r="J2022" s="55" t="s">
        <v>25</v>
      </c>
      <c r="K2022" t="str">
        <f>if(and(B2022&gt;='Desc Stats'!$C$56,B2022&lt;='Desc Stats'!$C$57),"Affordable",if(AND(B2022&gt;='Desc Stats'!$C$58,B2022&lt;='Desc Stats'!$C$59),"Luxury","None"))</f>
        <v>Affordable</v>
      </c>
    </row>
    <row r="2023">
      <c r="A2023" s="56" t="s">
        <v>23</v>
      </c>
      <c r="B2023" s="54">
        <v>1120000.0</v>
      </c>
      <c r="C2023" s="7">
        <v>2.0</v>
      </c>
      <c r="D2023" s="7">
        <v>2.0</v>
      </c>
      <c r="E2023" s="7">
        <v>2.0</v>
      </c>
      <c r="F2023" s="7" t="s">
        <v>36</v>
      </c>
      <c r="G2023" s="7" t="s">
        <v>172</v>
      </c>
      <c r="H2023" s="54">
        <v>2.0</v>
      </c>
      <c r="I2023" s="54">
        <v>910.0</v>
      </c>
      <c r="J2023" s="55" t="s">
        <v>25</v>
      </c>
      <c r="K2023" t="str">
        <f>if(and(B2023&gt;='Desc Stats'!$C$56,B2023&lt;='Desc Stats'!$C$57),"Affordable",if(AND(B2023&gt;='Desc Stats'!$C$58,B2023&lt;='Desc Stats'!$C$59),"Luxury","None"))</f>
        <v>Affordable</v>
      </c>
    </row>
    <row r="2024">
      <c r="A2024" s="56" t="s">
        <v>23</v>
      </c>
      <c r="B2024" s="54">
        <v>1120000.0</v>
      </c>
      <c r="C2024" s="7">
        <v>2.0</v>
      </c>
      <c r="D2024" s="7">
        <v>2.0</v>
      </c>
      <c r="E2024" s="7">
        <v>2.0</v>
      </c>
      <c r="F2024" s="7" t="s">
        <v>36</v>
      </c>
      <c r="G2024" s="7" t="s">
        <v>172</v>
      </c>
      <c r="H2024" s="54">
        <v>2.0</v>
      </c>
      <c r="I2024" s="54">
        <v>907.0</v>
      </c>
      <c r="J2024" s="55" t="s">
        <v>25</v>
      </c>
      <c r="K2024" t="str">
        <f>if(and(B2024&gt;='Desc Stats'!$C$56,B2024&lt;='Desc Stats'!$C$57),"Affordable",if(AND(B2024&gt;='Desc Stats'!$C$58,B2024&lt;='Desc Stats'!$C$59),"Luxury","None"))</f>
        <v>Affordable</v>
      </c>
    </row>
    <row r="2025">
      <c r="A2025" s="56" t="s">
        <v>164</v>
      </c>
      <c r="B2025" s="54">
        <v>1120000.0</v>
      </c>
      <c r="C2025" s="7">
        <v>4.0</v>
      </c>
      <c r="D2025" s="7">
        <v>4.0</v>
      </c>
      <c r="E2025" s="7">
        <v>2.0</v>
      </c>
      <c r="F2025" s="7" t="s">
        <v>24</v>
      </c>
      <c r="G2025" s="7" t="s">
        <v>172</v>
      </c>
      <c r="H2025" s="54">
        <v>2.0</v>
      </c>
      <c r="I2025" s="54">
        <v>1712.0</v>
      </c>
      <c r="J2025" s="55" t="s">
        <v>27</v>
      </c>
      <c r="K2025" t="str">
        <f>if(and(B2025&gt;='Desc Stats'!$C$56,B2025&lt;='Desc Stats'!$C$57),"Affordable",if(AND(B2025&gt;='Desc Stats'!$C$58,B2025&lt;='Desc Stats'!$C$59),"Luxury","None"))</f>
        <v>Affordable</v>
      </c>
    </row>
    <row r="2026">
      <c r="A2026" s="56" t="s">
        <v>126</v>
      </c>
      <c r="B2026" s="54">
        <v>1121800.0</v>
      </c>
      <c r="C2026" s="7">
        <v>3.0</v>
      </c>
      <c r="D2026" s="7">
        <v>2.0</v>
      </c>
      <c r="E2026" s="7">
        <v>2.0</v>
      </c>
      <c r="F2026" s="7" t="s">
        <v>36</v>
      </c>
      <c r="G2026" s="7" t="s">
        <v>172</v>
      </c>
      <c r="H2026" s="54">
        <v>2.0</v>
      </c>
      <c r="I2026" s="54">
        <v>1200.0</v>
      </c>
      <c r="J2026" s="55" t="s">
        <v>25</v>
      </c>
      <c r="K2026" t="str">
        <f>if(and(B2026&gt;='Desc Stats'!$C$56,B2026&lt;='Desc Stats'!$C$57),"Affordable",if(AND(B2026&gt;='Desc Stats'!$C$58,B2026&lt;='Desc Stats'!$C$59),"Luxury","None"))</f>
        <v>Affordable</v>
      </c>
    </row>
    <row r="2027">
      <c r="A2027" s="56" t="s">
        <v>126</v>
      </c>
      <c r="B2027" s="54">
        <v>1121800.0</v>
      </c>
      <c r="C2027" s="7">
        <v>3.0</v>
      </c>
      <c r="D2027" s="7">
        <v>2.0</v>
      </c>
      <c r="E2027" s="7">
        <v>2.0</v>
      </c>
      <c r="F2027" s="7" t="s">
        <v>36</v>
      </c>
      <c r="G2027" s="7" t="s">
        <v>172</v>
      </c>
      <c r="H2027" s="54">
        <v>2.0</v>
      </c>
      <c r="I2027" s="54">
        <v>1200.0</v>
      </c>
      <c r="J2027" s="55" t="s">
        <v>25</v>
      </c>
      <c r="K2027" t="str">
        <f>if(and(B2027&gt;='Desc Stats'!$C$56,B2027&lt;='Desc Stats'!$C$57),"Affordable",if(AND(B2027&gt;='Desc Stats'!$C$58,B2027&lt;='Desc Stats'!$C$59),"Luxury","None"))</f>
        <v>Affordable</v>
      </c>
    </row>
    <row r="2028">
      <c r="A2028" s="56" t="s">
        <v>125</v>
      </c>
      <c r="B2028" s="54">
        <v>1123000.0</v>
      </c>
      <c r="C2028" s="7">
        <v>2.0</v>
      </c>
      <c r="D2028" s="7">
        <v>2.0</v>
      </c>
      <c r="E2028" s="7">
        <v>2.0</v>
      </c>
      <c r="F2028" s="7" t="s">
        <v>36</v>
      </c>
      <c r="G2028" s="7" t="s">
        <v>172</v>
      </c>
      <c r="H2028" s="54">
        <v>2.0</v>
      </c>
      <c r="I2028" s="54">
        <v>936.0</v>
      </c>
      <c r="J2028" t="s">
        <v>27</v>
      </c>
      <c r="K2028" t="str">
        <f>if(and(B2028&gt;='Desc Stats'!$C$56,B2028&lt;='Desc Stats'!$C$57),"Affordable",if(AND(B2028&gt;='Desc Stats'!$C$58,B2028&lt;='Desc Stats'!$C$59),"Luxury","None"))</f>
        <v>Affordable</v>
      </c>
    </row>
    <row r="2029">
      <c r="A2029" s="56" t="s">
        <v>125</v>
      </c>
      <c r="B2029" s="54">
        <v>1125000.0</v>
      </c>
      <c r="C2029" s="7">
        <v>3.0</v>
      </c>
      <c r="D2029" s="7">
        <v>2.0</v>
      </c>
      <c r="E2029" s="7">
        <v>2.0</v>
      </c>
      <c r="F2029" s="7" t="s">
        <v>36</v>
      </c>
      <c r="G2029" s="7" t="s">
        <v>172</v>
      </c>
      <c r="H2029" s="54">
        <v>2.0</v>
      </c>
      <c r="I2029" s="54">
        <v>1125.0</v>
      </c>
      <c r="J2029" s="55" t="s">
        <v>25</v>
      </c>
      <c r="K2029" t="str">
        <f>if(and(B2029&gt;='Desc Stats'!$C$56,B2029&lt;='Desc Stats'!$C$57),"Affordable",if(AND(B2029&gt;='Desc Stats'!$C$58,B2029&lt;='Desc Stats'!$C$59),"Luxury","None"))</f>
        <v>Affordable</v>
      </c>
    </row>
    <row r="2030">
      <c r="A2030" s="56" t="s">
        <v>127</v>
      </c>
      <c r="B2030" s="54">
        <v>1125460.0</v>
      </c>
      <c r="C2030" s="7">
        <v>4.0</v>
      </c>
      <c r="D2030" s="7">
        <v>5.0</v>
      </c>
      <c r="E2030" s="7">
        <v>1.0</v>
      </c>
      <c r="F2030" s="7" t="s">
        <v>24</v>
      </c>
      <c r="G2030" s="7" t="s">
        <v>172</v>
      </c>
      <c r="H2030" s="54">
        <v>2.0</v>
      </c>
      <c r="I2030" s="54">
        <v>2018.0</v>
      </c>
      <c r="J2030" s="55" t="s">
        <v>27</v>
      </c>
      <c r="K2030" t="str">
        <f>if(and(B2030&gt;='Desc Stats'!$C$56,B2030&lt;='Desc Stats'!$C$57),"Affordable",if(AND(B2030&gt;='Desc Stats'!$C$58,B2030&lt;='Desc Stats'!$C$59),"Luxury","None"))</f>
        <v>Affordable</v>
      </c>
    </row>
    <row r="2031">
      <c r="A2031" s="56" t="s">
        <v>147</v>
      </c>
      <c r="B2031" s="54">
        <v>1128800.0</v>
      </c>
      <c r="C2031" s="7">
        <v>2.0</v>
      </c>
      <c r="D2031" s="7">
        <v>2.0</v>
      </c>
      <c r="E2031" s="7">
        <v>3.0</v>
      </c>
      <c r="F2031" s="7" t="s">
        <v>36</v>
      </c>
      <c r="G2031" s="7" t="s">
        <v>172</v>
      </c>
      <c r="H2031" s="54">
        <v>2.0</v>
      </c>
      <c r="I2031" s="54">
        <v>858.0</v>
      </c>
      <c r="J2031" s="55" t="s">
        <v>27</v>
      </c>
      <c r="K2031" t="str">
        <f>if(and(B2031&gt;='Desc Stats'!$C$56,B2031&lt;='Desc Stats'!$C$57),"Affordable",if(AND(B2031&gt;='Desc Stats'!$C$58,B2031&lt;='Desc Stats'!$C$59),"Luxury","None"))</f>
        <v>Affordable</v>
      </c>
    </row>
    <row r="2032">
      <c r="A2032" s="56" t="s">
        <v>126</v>
      </c>
      <c r="B2032" s="54">
        <v>1130000.0</v>
      </c>
      <c r="C2032" s="7">
        <v>3.0</v>
      </c>
      <c r="D2032" s="7">
        <v>2.0</v>
      </c>
      <c r="E2032" s="7">
        <v>6.0</v>
      </c>
      <c r="F2032" s="7" t="s">
        <v>24</v>
      </c>
      <c r="G2032" s="7" t="s">
        <v>172</v>
      </c>
      <c r="H2032" s="54">
        <v>2.0</v>
      </c>
      <c r="I2032" s="54">
        <v>1485.0</v>
      </c>
      <c r="J2032" s="55" t="s">
        <v>25</v>
      </c>
      <c r="K2032" t="str">
        <f>if(and(B2032&gt;='Desc Stats'!$C$56,B2032&lt;='Desc Stats'!$C$57),"Affordable",if(AND(B2032&gt;='Desc Stats'!$C$58,B2032&lt;='Desc Stats'!$C$59),"Luxury","None"))</f>
        <v>Affordable</v>
      </c>
    </row>
    <row r="2033">
      <c r="A2033" s="56" t="s">
        <v>125</v>
      </c>
      <c r="B2033" s="54">
        <v>1130000.0</v>
      </c>
      <c r="C2033" s="7">
        <v>5.0</v>
      </c>
      <c r="D2033" s="7">
        <v>5.0</v>
      </c>
      <c r="E2033" s="7">
        <v>1.0</v>
      </c>
      <c r="F2033" s="7" t="s">
        <v>181</v>
      </c>
      <c r="G2033" s="7" t="s">
        <v>179</v>
      </c>
      <c r="H2033" s="54">
        <v>1.0</v>
      </c>
      <c r="I2033" s="54">
        <v>1950.0</v>
      </c>
      <c r="J2033" s="55" t="s">
        <v>27</v>
      </c>
      <c r="K2033" t="str">
        <f>if(and(B2033&gt;='Desc Stats'!$C$56,B2033&lt;='Desc Stats'!$C$57),"Affordable",if(AND(B2033&gt;='Desc Stats'!$C$58,B2033&lt;='Desc Stats'!$C$59),"Luxury","None"))</f>
        <v>Affordable</v>
      </c>
    </row>
    <row r="2034">
      <c r="A2034" s="56" t="s">
        <v>125</v>
      </c>
      <c r="B2034" s="54">
        <v>1130000.0</v>
      </c>
      <c r="C2034" s="7">
        <v>5.0</v>
      </c>
      <c r="D2034" s="7">
        <v>4.0</v>
      </c>
      <c r="E2034" s="7">
        <v>1.0</v>
      </c>
      <c r="F2034" s="7" t="s">
        <v>38</v>
      </c>
      <c r="G2034" s="7" t="s">
        <v>179</v>
      </c>
      <c r="H2034" s="54">
        <v>1.0</v>
      </c>
      <c r="I2034" s="54">
        <v>990.0</v>
      </c>
      <c r="J2034" s="55" t="s">
        <v>175</v>
      </c>
      <c r="K2034" t="str">
        <f>if(and(B2034&gt;='Desc Stats'!$C$56,B2034&lt;='Desc Stats'!$C$57),"Affordable",if(AND(B2034&gt;='Desc Stats'!$C$58,B2034&lt;='Desc Stats'!$C$59),"Luxury","None"))</f>
        <v>Affordable</v>
      </c>
    </row>
    <row r="2035">
      <c r="A2035" s="57" t="s">
        <v>37</v>
      </c>
      <c r="B2035" s="54">
        <v>1130000.0</v>
      </c>
      <c r="C2035" s="7">
        <v>3.0</v>
      </c>
      <c r="D2035" s="7">
        <v>2.0</v>
      </c>
      <c r="E2035" s="7">
        <v>1.0</v>
      </c>
      <c r="F2035" s="7" t="s">
        <v>24</v>
      </c>
      <c r="G2035" s="7" t="s">
        <v>172</v>
      </c>
      <c r="H2035" s="54">
        <v>2.0</v>
      </c>
      <c r="I2035" s="54">
        <v>1378.0</v>
      </c>
      <c r="J2035" s="55" t="s">
        <v>25</v>
      </c>
      <c r="K2035" t="str">
        <f>if(and(B2035&gt;='Desc Stats'!$C$56,B2035&lt;='Desc Stats'!$C$57),"Affordable",if(AND(B2035&gt;='Desc Stats'!$C$58,B2035&lt;='Desc Stats'!$C$59),"Luxury","None"))</f>
        <v>Affordable</v>
      </c>
    </row>
    <row r="2036">
      <c r="A2036" s="56" t="s">
        <v>154</v>
      </c>
      <c r="B2036" s="54">
        <v>1130000.0</v>
      </c>
      <c r="C2036" s="7">
        <v>4.0</v>
      </c>
      <c r="D2036" s="7">
        <v>4.0</v>
      </c>
      <c r="E2036" s="7">
        <v>2.0</v>
      </c>
      <c r="F2036" s="7" t="s">
        <v>24</v>
      </c>
      <c r="G2036" s="7" t="s">
        <v>172</v>
      </c>
      <c r="H2036" s="54">
        <v>2.0</v>
      </c>
      <c r="I2036" s="54">
        <v>1788.0</v>
      </c>
      <c r="J2036" s="55" t="s">
        <v>27</v>
      </c>
      <c r="K2036" t="str">
        <f>if(and(B2036&gt;='Desc Stats'!$C$56,B2036&lt;='Desc Stats'!$C$57),"Affordable",if(AND(B2036&gt;='Desc Stats'!$C$58,B2036&lt;='Desc Stats'!$C$59),"Luxury","None"))</f>
        <v>Affordable</v>
      </c>
    </row>
    <row r="2037">
      <c r="A2037" s="56" t="s">
        <v>154</v>
      </c>
      <c r="B2037" s="54">
        <v>1130000.0</v>
      </c>
      <c r="C2037" s="7">
        <v>4.0</v>
      </c>
      <c r="D2037" s="7">
        <v>4.0</v>
      </c>
      <c r="E2037" s="7">
        <v>2.0</v>
      </c>
      <c r="F2037" s="7" t="s">
        <v>24</v>
      </c>
      <c r="G2037" s="7" t="s">
        <v>172</v>
      </c>
      <c r="H2037" s="54">
        <v>2.0</v>
      </c>
      <c r="I2037" s="54">
        <v>1788.0</v>
      </c>
      <c r="J2037" s="55" t="s">
        <v>27</v>
      </c>
      <c r="K2037" t="str">
        <f>if(and(B2037&gt;='Desc Stats'!$C$56,B2037&lt;='Desc Stats'!$C$57),"Affordable",if(AND(B2037&gt;='Desc Stats'!$C$58,B2037&lt;='Desc Stats'!$C$59),"Luxury","None"))</f>
        <v>Affordable</v>
      </c>
    </row>
    <row r="2038">
      <c r="A2038" s="56" t="s">
        <v>154</v>
      </c>
      <c r="B2038" s="54">
        <v>1130000.0</v>
      </c>
      <c r="C2038" s="7">
        <v>3.0</v>
      </c>
      <c r="D2038" s="7">
        <v>2.0</v>
      </c>
      <c r="E2038" s="7">
        <v>1.0</v>
      </c>
      <c r="F2038" s="7" t="s">
        <v>24</v>
      </c>
      <c r="G2038" s="7" t="s">
        <v>172</v>
      </c>
      <c r="H2038" s="54">
        <v>2.0</v>
      </c>
      <c r="I2038" s="54">
        <v>1788.0</v>
      </c>
      <c r="J2038" s="55" t="s">
        <v>27</v>
      </c>
      <c r="K2038" t="str">
        <f>if(and(B2038&gt;='Desc Stats'!$C$56,B2038&lt;='Desc Stats'!$C$57),"Affordable",if(AND(B2038&gt;='Desc Stats'!$C$58,B2038&lt;='Desc Stats'!$C$59),"Luxury","None"))</f>
        <v>Affordable</v>
      </c>
    </row>
    <row r="2039">
      <c r="A2039" s="56" t="s">
        <v>127</v>
      </c>
      <c r="B2039" s="54">
        <v>1131760.0</v>
      </c>
      <c r="C2039" s="7">
        <v>4.0</v>
      </c>
      <c r="D2039" s="7">
        <v>5.0</v>
      </c>
      <c r="E2039" s="7">
        <v>2.0</v>
      </c>
      <c r="F2039" s="7" t="s">
        <v>24</v>
      </c>
      <c r="G2039" s="7" t="s">
        <v>172</v>
      </c>
      <c r="H2039" s="54">
        <v>2.0</v>
      </c>
      <c r="I2039" s="54">
        <v>1942.0</v>
      </c>
      <c r="J2039" s="55" t="s">
        <v>184</v>
      </c>
      <c r="K2039" t="str">
        <f>if(and(B2039&gt;='Desc Stats'!$C$56,B2039&lt;='Desc Stats'!$C$57),"Affordable",if(AND(B2039&gt;='Desc Stats'!$C$58,B2039&lt;='Desc Stats'!$C$59),"Luxury","None"))</f>
        <v>Affordable</v>
      </c>
    </row>
    <row r="2040">
      <c r="A2040" s="56" t="s">
        <v>127</v>
      </c>
      <c r="B2040" s="54">
        <v>1138060.0</v>
      </c>
      <c r="C2040" s="7">
        <v>4.0</v>
      </c>
      <c r="D2040" s="7">
        <v>5.0</v>
      </c>
      <c r="E2040" s="7">
        <v>2.0</v>
      </c>
      <c r="F2040" s="7" t="s">
        <v>24</v>
      </c>
      <c r="G2040" s="7" t="s">
        <v>172</v>
      </c>
      <c r="H2040" s="54">
        <v>2.0</v>
      </c>
      <c r="I2040" s="54">
        <v>2081.0</v>
      </c>
      <c r="J2040" s="55" t="s">
        <v>184</v>
      </c>
      <c r="K2040" t="str">
        <f>if(and(B2040&gt;='Desc Stats'!$C$56,B2040&lt;='Desc Stats'!$C$57),"Affordable",if(AND(B2040&gt;='Desc Stats'!$C$58,B2040&lt;='Desc Stats'!$C$59),"Luxury","None"))</f>
        <v>Affordable</v>
      </c>
    </row>
    <row r="2041">
      <c r="A2041" s="56" t="s">
        <v>28</v>
      </c>
      <c r="B2041" s="54">
        <v>1139000.0</v>
      </c>
      <c r="C2041" s="7">
        <v>1.0</v>
      </c>
      <c r="D2041" s="7">
        <v>1.0</v>
      </c>
      <c r="E2041" s="7">
        <v>2.0</v>
      </c>
      <c r="F2041" s="7" t="s">
        <v>24</v>
      </c>
      <c r="G2041" s="7" t="s">
        <v>172</v>
      </c>
      <c r="H2041" s="54">
        <v>2.0</v>
      </c>
      <c r="I2041" s="54">
        <v>751.0</v>
      </c>
      <c r="J2041" s="55" t="s">
        <v>27</v>
      </c>
      <c r="K2041" t="str">
        <f>if(and(B2041&gt;='Desc Stats'!$C$56,B2041&lt;='Desc Stats'!$C$57),"Affordable",if(AND(B2041&gt;='Desc Stats'!$C$58,B2041&lt;='Desc Stats'!$C$59),"Luxury","None"))</f>
        <v>Affordable</v>
      </c>
    </row>
    <row r="2042">
      <c r="A2042" s="56" t="s">
        <v>154</v>
      </c>
      <c r="B2042" s="54">
        <v>1147000.0</v>
      </c>
      <c r="C2042" s="7">
        <v>6.0</v>
      </c>
      <c r="D2042" s="7">
        <v>5.0</v>
      </c>
      <c r="E2042" s="7">
        <v>2.0</v>
      </c>
      <c r="F2042" s="7" t="s">
        <v>24</v>
      </c>
      <c r="G2042" s="7" t="s">
        <v>172</v>
      </c>
      <c r="H2042" s="54">
        <v>2.0</v>
      </c>
      <c r="I2042" s="54">
        <v>2500.0</v>
      </c>
      <c r="J2042" s="55" t="s">
        <v>27</v>
      </c>
      <c r="K2042" t="str">
        <f>if(and(B2042&gt;='Desc Stats'!$C$56,B2042&lt;='Desc Stats'!$C$57),"Affordable",if(AND(B2042&gt;='Desc Stats'!$C$58,B2042&lt;='Desc Stats'!$C$59),"Luxury","None"))</f>
        <v>Affordable</v>
      </c>
    </row>
    <row r="2043">
      <c r="A2043" s="56" t="s">
        <v>154</v>
      </c>
      <c r="B2043" s="54">
        <v>1147000.0</v>
      </c>
      <c r="C2043" s="7">
        <v>6.0</v>
      </c>
      <c r="D2043" s="7">
        <v>4.0</v>
      </c>
      <c r="E2043" s="7">
        <v>2.0</v>
      </c>
      <c r="F2043" s="7" t="s">
        <v>24</v>
      </c>
      <c r="G2043" s="7" t="s">
        <v>172</v>
      </c>
      <c r="H2043" s="54">
        <v>2.0</v>
      </c>
      <c r="I2043" s="54">
        <v>2482.0</v>
      </c>
      <c r="J2043" s="55" t="s">
        <v>175</v>
      </c>
      <c r="K2043" t="str">
        <f>if(and(B2043&gt;='Desc Stats'!$C$56,B2043&lt;='Desc Stats'!$C$57),"Affordable",if(AND(B2043&gt;='Desc Stats'!$C$58,B2043&lt;='Desc Stats'!$C$59),"Luxury","None"))</f>
        <v>Affordable</v>
      </c>
    </row>
    <row r="2044">
      <c r="A2044" s="56" t="s">
        <v>28</v>
      </c>
      <c r="B2044" s="54">
        <v>1149000.0</v>
      </c>
      <c r="C2044" s="7">
        <v>4.0</v>
      </c>
      <c r="D2044" s="7">
        <v>3.0</v>
      </c>
      <c r="E2044" s="7">
        <v>4.0</v>
      </c>
      <c r="F2044" s="7" t="s">
        <v>36</v>
      </c>
      <c r="G2044" s="7" t="s">
        <v>172</v>
      </c>
      <c r="H2044" s="54">
        <v>2.0</v>
      </c>
      <c r="I2044" s="54">
        <v>625.0</v>
      </c>
      <c r="J2044" s="55" t="s">
        <v>25</v>
      </c>
      <c r="K2044" t="str">
        <f>if(and(B2044&gt;='Desc Stats'!$C$56,B2044&lt;='Desc Stats'!$C$57),"Affordable",if(AND(B2044&gt;='Desc Stats'!$C$58,B2044&lt;='Desc Stats'!$C$59),"Luxury","None"))</f>
        <v>Affordable</v>
      </c>
    </row>
    <row r="2045">
      <c r="A2045" s="56" t="s">
        <v>131</v>
      </c>
      <c r="B2045" s="54">
        <v>1149999.0</v>
      </c>
      <c r="C2045" s="7">
        <v>7.0</v>
      </c>
      <c r="D2045" s="7">
        <v>5.0</v>
      </c>
      <c r="E2045" s="7">
        <v>3.0</v>
      </c>
      <c r="F2045" s="7" t="s">
        <v>38</v>
      </c>
      <c r="G2045" s="7" t="s">
        <v>179</v>
      </c>
      <c r="H2045" s="54">
        <v>1.0</v>
      </c>
      <c r="I2045" s="54">
        <v>1650.0</v>
      </c>
      <c r="J2045" s="55" t="s">
        <v>27</v>
      </c>
      <c r="K2045" t="str">
        <f>if(and(B2045&gt;='Desc Stats'!$C$56,B2045&lt;='Desc Stats'!$C$57),"Affordable",if(AND(B2045&gt;='Desc Stats'!$C$58,B2045&lt;='Desc Stats'!$C$59),"Luxury","None"))</f>
        <v>Affordable</v>
      </c>
    </row>
    <row r="2046">
      <c r="A2046" s="56" t="s">
        <v>119</v>
      </c>
      <c r="B2046" s="54">
        <v>1150000.0</v>
      </c>
      <c r="C2046" s="7">
        <v>3.0</v>
      </c>
      <c r="D2046" s="7">
        <v>3.0</v>
      </c>
      <c r="E2046" s="7">
        <v>1.0</v>
      </c>
      <c r="F2046" s="7" t="s">
        <v>36</v>
      </c>
      <c r="G2046" s="7" t="s">
        <v>172</v>
      </c>
      <c r="H2046" s="54">
        <v>2.0</v>
      </c>
      <c r="I2046" s="54">
        <v>1435.0</v>
      </c>
      <c r="J2046" s="55" t="s">
        <v>27</v>
      </c>
      <c r="K2046" t="str">
        <f>if(and(B2046&gt;='Desc Stats'!$C$56,B2046&lt;='Desc Stats'!$C$57),"Affordable",if(AND(B2046&gt;='Desc Stats'!$C$58,B2046&lt;='Desc Stats'!$C$59),"Luxury","None"))</f>
        <v>Affordable</v>
      </c>
    </row>
    <row r="2047">
      <c r="A2047" s="56" t="s">
        <v>119</v>
      </c>
      <c r="B2047" s="54">
        <v>1150000.0</v>
      </c>
      <c r="C2047" s="7">
        <v>1.0</v>
      </c>
      <c r="D2047" s="7">
        <v>1.0</v>
      </c>
      <c r="E2047" s="7">
        <v>1.0</v>
      </c>
      <c r="F2047" s="7" t="s">
        <v>36</v>
      </c>
      <c r="G2047" s="7" t="s">
        <v>172</v>
      </c>
      <c r="H2047" s="54">
        <v>2.0</v>
      </c>
      <c r="I2047" s="54">
        <v>910.0</v>
      </c>
      <c r="J2047" s="55" t="s">
        <v>25</v>
      </c>
      <c r="K2047" t="str">
        <f>if(and(B2047&gt;='Desc Stats'!$C$56,B2047&lt;='Desc Stats'!$C$57),"Affordable",if(AND(B2047&gt;='Desc Stats'!$C$58,B2047&lt;='Desc Stats'!$C$59),"Luxury","None"))</f>
        <v>Affordable</v>
      </c>
    </row>
    <row r="2048">
      <c r="A2048" s="56" t="s">
        <v>126</v>
      </c>
      <c r="B2048" s="54">
        <v>1150000.0</v>
      </c>
      <c r="C2048" s="7">
        <v>3.0</v>
      </c>
      <c r="D2048" s="7">
        <v>2.0</v>
      </c>
      <c r="E2048" s="7">
        <v>2.0</v>
      </c>
      <c r="F2048" s="7" t="s">
        <v>24</v>
      </c>
      <c r="G2048" s="7" t="s">
        <v>172</v>
      </c>
      <c r="H2048" s="54">
        <v>2.0</v>
      </c>
      <c r="I2048" s="54">
        <v>1485.0</v>
      </c>
      <c r="J2048" s="55" t="s">
        <v>25</v>
      </c>
      <c r="K2048" t="str">
        <f>if(and(B2048&gt;='Desc Stats'!$C$56,B2048&lt;='Desc Stats'!$C$57),"Affordable",if(AND(B2048&gt;='Desc Stats'!$C$58,B2048&lt;='Desc Stats'!$C$59),"Luxury","None"))</f>
        <v>Affordable</v>
      </c>
    </row>
    <row r="2049">
      <c r="A2049" s="56" t="s">
        <v>126</v>
      </c>
      <c r="B2049" s="54">
        <v>1150000.0</v>
      </c>
      <c r="C2049" s="7">
        <v>3.0</v>
      </c>
      <c r="D2049" s="7">
        <v>2.0</v>
      </c>
      <c r="E2049" s="7">
        <v>1.0</v>
      </c>
      <c r="F2049" s="7" t="s">
        <v>24</v>
      </c>
      <c r="G2049" s="7" t="s">
        <v>172</v>
      </c>
      <c r="H2049" s="54">
        <v>2.0</v>
      </c>
      <c r="I2049" s="54">
        <v>1485.0</v>
      </c>
      <c r="J2049" s="55" t="s">
        <v>25</v>
      </c>
      <c r="K2049" t="str">
        <f>if(and(B2049&gt;='Desc Stats'!$C$56,B2049&lt;='Desc Stats'!$C$57),"Affordable",if(AND(B2049&gt;='Desc Stats'!$C$58,B2049&lt;='Desc Stats'!$C$59),"Luxury","None"))</f>
        <v>Affordable</v>
      </c>
    </row>
    <row r="2050">
      <c r="A2050" s="56" t="s">
        <v>132</v>
      </c>
      <c r="B2050" s="54">
        <v>1150000.0</v>
      </c>
      <c r="C2050" s="7">
        <v>2.0</v>
      </c>
      <c r="D2050" s="7">
        <v>1.0</v>
      </c>
      <c r="E2050" s="7">
        <v>3.0</v>
      </c>
      <c r="F2050" s="7" t="s">
        <v>24</v>
      </c>
      <c r="G2050" s="7" t="s">
        <v>172</v>
      </c>
      <c r="H2050" s="54">
        <v>2.0</v>
      </c>
      <c r="I2050" s="54">
        <v>689.0</v>
      </c>
      <c r="J2050" s="55" t="s">
        <v>27</v>
      </c>
      <c r="K2050" t="str">
        <f>if(and(B2050&gt;='Desc Stats'!$C$56,B2050&lt;='Desc Stats'!$C$57),"Affordable",if(AND(B2050&gt;='Desc Stats'!$C$58,B2050&lt;='Desc Stats'!$C$59),"Luxury","None"))</f>
        <v>Affordable</v>
      </c>
    </row>
    <row r="2051">
      <c r="A2051" s="56" t="s">
        <v>132</v>
      </c>
      <c r="B2051" s="54">
        <v>1150000.0</v>
      </c>
      <c r="C2051" s="7">
        <v>4.0</v>
      </c>
      <c r="D2051" s="7">
        <v>3.0</v>
      </c>
      <c r="E2051" s="7">
        <v>2.0</v>
      </c>
      <c r="F2051" s="7" t="s">
        <v>36</v>
      </c>
      <c r="G2051" s="7" t="s">
        <v>172</v>
      </c>
      <c r="H2051" s="54">
        <v>2.0</v>
      </c>
      <c r="I2051" s="54">
        <v>1323.0</v>
      </c>
      <c r="J2051" s="55" t="s">
        <v>27</v>
      </c>
      <c r="K2051" t="str">
        <f>if(and(B2051&gt;='Desc Stats'!$C$56,B2051&lt;='Desc Stats'!$C$57),"Affordable",if(AND(B2051&gt;='Desc Stats'!$C$58,B2051&lt;='Desc Stats'!$C$59),"Luxury","None"))</f>
        <v>Affordable</v>
      </c>
    </row>
    <row r="2052">
      <c r="A2052" s="56" t="s">
        <v>26</v>
      </c>
      <c r="B2052" s="54">
        <v>1150000.0</v>
      </c>
      <c r="C2052" s="7">
        <v>5.0</v>
      </c>
      <c r="D2052" s="7">
        <v>4.0</v>
      </c>
      <c r="E2052" s="7">
        <v>4.0</v>
      </c>
      <c r="F2052" s="7" t="s">
        <v>24</v>
      </c>
      <c r="G2052" s="7" t="s">
        <v>172</v>
      </c>
      <c r="H2052" s="54">
        <v>2.0</v>
      </c>
      <c r="I2052" s="54">
        <v>1772.0</v>
      </c>
      <c r="J2052" s="55" t="s">
        <v>27</v>
      </c>
      <c r="K2052" t="str">
        <f>if(and(B2052&gt;='Desc Stats'!$C$56,B2052&lt;='Desc Stats'!$C$57),"Affordable",if(AND(B2052&gt;='Desc Stats'!$C$58,B2052&lt;='Desc Stats'!$C$59),"Luxury","None"))</f>
        <v>Affordable</v>
      </c>
    </row>
    <row r="2053">
      <c r="A2053" s="56" t="s">
        <v>26</v>
      </c>
      <c r="B2053" s="54">
        <v>1150000.0</v>
      </c>
      <c r="C2053" s="7">
        <v>6.0</v>
      </c>
      <c r="D2053" s="7">
        <v>3.0</v>
      </c>
      <c r="E2053" s="7">
        <v>3.0</v>
      </c>
      <c r="F2053" s="7" t="s">
        <v>24</v>
      </c>
      <c r="G2053" s="7" t="s">
        <v>172</v>
      </c>
      <c r="H2053" s="54">
        <v>2.0</v>
      </c>
      <c r="I2053" s="54">
        <v>1772.0</v>
      </c>
      <c r="J2053" s="55" t="s">
        <v>27</v>
      </c>
      <c r="K2053" t="str">
        <f>if(and(B2053&gt;='Desc Stats'!$C$56,B2053&lt;='Desc Stats'!$C$57),"Affordable",if(AND(B2053&gt;='Desc Stats'!$C$58,B2053&lt;='Desc Stats'!$C$59),"Luxury","None"))</f>
        <v>Affordable</v>
      </c>
    </row>
    <row r="2054">
      <c r="A2054" s="56" t="s">
        <v>125</v>
      </c>
      <c r="B2054" s="54">
        <v>1150000.0</v>
      </c>
      <c r="C2054" s="7">
        <v>4.0</v>
      </c>
      <c r="D2054" s="7">
        <v>3.0</v>
      </c>
      <c r="E2054" s="7">
        <v>2.0</v>
      </c>
      <c r="F2054" s="7" t="s">
        <v>181</v>
      </c>
      <c r="G2054" s="7" t="s">
        <v>172</v>
      </c>
      <c r="H2054" s="54">
        <v>2.0</v>
      </c>
      <c r="I2054" s="54">
        <v>2400.0</v>
      </c>
      <c r="J2054" t="s">
        <v>27</v>
      </c>
      <c r="K2054" t="str">
        <f>if(and(B2054&gt;='Desc Stats'!$C$56,B2054&lt;='Desc Stats'!$C$57),"Affordable",if(AND(B2054&gt;='Desc Stats'!$C$58,B2054&lt;='Desc Stats'!$C$59),"Luxury","None"))</f>
        <v>Affordable</v>
      </c>
    </row>
    <row r="2055">
      <c r="A2055" s="56" t="s">
        <v>138</v>
      </c>
      <c r="B2055" s="54">
        <v>1150000.0</v>
      </c>
      <c r="C2055" s="7">
        <v>4.0</v>
      </c>
      <c r="D2055" s="7">
        <v>5.0</v>
      </c>
      <c r="E2055" s="7">
        <v>2.0</v>
      </c>
      <c r="F2055" s="7" t="s">
        <v>36</v>
      </c>
      <c r="G2055" s="7" t="s">
        <v>172</v>
      </c>
      <c r="H2055" s="54">
        <v>2.0</v>
      </c>
      <c r="I2055" s="54">
        <v>1480.0</v>
      </c>
      <c r="J2055" s="55" t="s">
        <v>25</v>
      </c>
      <c r="K2055" t="str">
        <f>if(and(B2055&gt;='Desc Stats'!$C$56,B2055&lt;='Desc Stats'!$C$57),"Affordable",if(AND(B2055&gt;='Desc Stats'!$C$58,B2055&lt;='Desc Stats'!$C$59),"Luxury","None"))</f>
        <v>Affordable</v>
      </c>
    </row>
    <row r="2056">
      <c r="A2056" s="56" t="s">
        <v>138</v>
      </c>
      <c r="B2056" s="54">
        <v>1150000.0</v>
      </c>
      <c r="C2056" s="7">
        <v>3.0</v>
      </c>
      <c r="D2056" s="7">
        <v>2.0</v>
      </c>
      <c r="E2056" s="7">
        <v>2.0</v>
      </c>
      <c r="F2056" s="7" t="s">
        <v>24</v>
      </c>
      <c r="G2056" s="7" t="s">
        <v>172</v>
      </c>
      <c r="H2056" s="54">
        <v>2.0</v>
      </c>
      <c r="I2056" s="54">
        <v>1205.0</v>
      </c>
      <c r="J2056" s="55" t="s">
        <v>27</v>
      </c>
      <c r="K2056" t="str">
        <f>if(and(B2056&gt;='Desc Stats'!$C$56,B2056&lt;='Desc Stats'!$C$57),"Affordable",if(AND(B2056&gt;='Desc Stats'!$C$58,B2056&lt;='Desc Stats'!$C$59),"Luxury","None"))</f>
        <v>Affordable</v>
      </c>
    </row>
    <row r="2057">
      <c r="A2057" s="56" t="s">
        <v>138</v>
      </c>
      <c r="B2057" s="54">
        <v>1150000.0</v>
      </c>
      <c r="C2057" s="7">
        <v>3.0</v>
      </c>
      <c r="D2057" s="7">
        <v>2.0</v>
      </c>
      <c r="E2057" s="7">
        <v>2.0</v>
      </c>
      <c r="F2057" s="7" t="s">
        <v>24</v>
      </c>
      <c r="G2057" s="7" t="s">
        <v>172</v>
      </c>
      <c r="H2057" s="54">
        <v>2.0</v>
      </c>
      <c r="I2057" s="54">
        <v>1200.0</v>
      </c>
      <c r="J2057" t="s">
        <v>27</v>
      </c>
      <c r="K2057" t="str">
        <f>if(and(B2057&gt;='Desc Stats'!$C$56,B2057&lt;='Desc Stats'!$C$57),"Affordable",if(AND(B2057&gt;='Desc Stats'!$C$58,B2057&lt;='Desc Stats'!$C$59),"Luxury","None"))</f>
        <v>Affordable</v>
      </c>
    </row>
    <row r="2058">
      <c r="A2058" s="56" t="s">
        <v>139</v>
      </c>
      <c r="B2058" s="54">
        <v>1150000.0</v>
      </c>
      <c r="C2058" s="7">
        <v>4.0</v>
      </c>
      <c r="D2058" s="7">
        <v>2.0</v>
      </c>
      <c r="E2058" s="7">
        <v>2.0</v>
      </c>
      <c r="F2058" s="7" t="s">
        <v>36</v>
      </c>
      <c r="G2058" s="7" t="s">
        <v>172</v>
      </c>
      <c r="H2058" s="54">
        <v>2.0</v>
      </c>
      <c r="I2058" s="54">
        <v>1539.0</v>
      </c>
      <c r="J2058" s="55" t="s">
        <v>27</v>
      </c>
      <c r="K2058" t="str">
        <f>if(and(B2058&gt;='Desc Stats'!$C$56,B2058&lt;='Desc Stats'!$C$57),"Affordable",if(AND(B2058&gt;='Desc Stats'!$C$58,B2058&lt;='Desc Stats'!$C$59),"Luxury","None"))</f>
        <v>Affordable</v>
      </c>
    </row>
    <row r="2059">
      <c r="A2059" s="57" t="s">
        <v>37</v>
      </c>
      <c r="B2059" s="54">
        <v>1150000.0</v>
      </c>
      <c r="C2059" s="7">
        <v>3.0</v>
      </c>
      <c r="D2059" s="7">
        <v>2.0</v>
      </c>
      <c r="E2059" s="7">
        <v>2.0</v>
      </c>
      <c r="F2059" s="7" t="s">
        <v>24</v>
      </c>
      <c r="G2059" s="7" t="s">
        <v>172</v>
      </c>
      <c r="H2059" s="54">
        <v>2.0</v>
      </c>
      <c r="I2059" s="54">
        <v>1271.0</v>
      </c>
      <c r="J2059" s="55" t="s">
        <v>175</v>
      </c>
      <c r="K2059" t="str">
        <f>if(and(B2059&gt;='Desc Stats'!$C$56,B2059&lt;='Desc Stats'!$C$57),"Affordable",if(AND(B2059&gt;='Desc Stats'!$C$58,B2059&lt;='Desc Stats'!$C$59),"Luxury","None"))</f>
        <v>Affordable</v>
      </c>
    </row>
    <row r="2060">
      <c r="A2060" s="57" t="s">
        <v>37</v>
      </c>
      <c r="B2060" s="54">
        <v>1150000.0</v>
      </c>
      <c r="C2060" s="7">
        <v>2.0</v>
      </c>
      <c r="D2060" s="7">
        <v>1.0</v>
      </c>
      <c r="E2060" s="7">
        <v>2.0</v>
      </c>
      <c r="F2060" s="7" t="s">
        <v>24</v>
      </c>
      <c r="G2060" s="7" t="s">
        <v>172</v>
      </c>
      <c r="H2060" s="54">
        <v>2.0</v>
      </c>
      <c r="I2060" s="54">
        <v>1034.0</v>
      </c>
      <c r="J2060" s="55" t="s">
        <v>27</v>
      </c>
      <c r="K2060" t="str">
        <f>if(and(B2060&gt;='Desc Stats'!$C$56,B2060&lt;='Desc Stats'!$C$57),"Affordable",if(AND(B2060&gt;='Desc Stats'!$C$58,B2060&lt;='Desc Stats'!$C$59),"Luxury","None"))</f>
        <v>Affordable</v>
      </c>
    </row>
    <row r="2061">
      <c r="A2061" s="57" t="s">
        <v>37</v>
      </c>
      <c r="B2061" s="54">
        <v>1150000.0</v>
      </c>
      <c r="C2061" s="7">
        <v>3.0</v>
      </c>
      <c r="D2061" s="7">
        <v>2.0</v>
      </c>
      <c r="E2061" s="7">
        <v>1.0</v>
      </c>
      <c r="F2061" s="7" t="s">
        <v>24</v>
      </c>
      <c r="G2061" s="7" t="s">
        <v>172</v>
      </c>
      <c r="H2061" s="54">
        <v>2.0</v>
      </c>
      <c r="I2061" s="54">
        <v>1580.0</v>
      </c>
      <c r="J2061" s="55" t="s">
        <v>27</v>
      </c>
      <c r="K2061" t="str">
        <f>if(and(B2061&gt;='Desc Stats'!$C$56,B2061&lt;='Desc Stats'!$C$57),"Affordable",if(AND(B2061&gt;='Desc Stats'!$C$58,B2061&lt;='Desc Stats'!$C$59),"Luxury","None"))</f>
        <v>Affordable</v>
      </c>
    </row>
    <row r="2062">
      <c r="A2062" s="57" t="s">
        <v>37</v>
      </c>
      <c r="B2062" s="54">
        <v>1150000.0</v>
      </c>
      <c r="C2062" s="7">
        <v>2.0</v>
      </c>
      <c r="D2062" s="7">
        <v>1.0</v>
      </c>
      <c r="E2062" s="7">
        <v>1.0</v>
      </c>
      <c r="F2062" s="7" t="s">
        <v>24</v>
      </c>
      <c r="G2062" s="7" t="s">
        <v>172</v>
      </c>
      <c r="H2062" s="54">
        <v>2.0</v>
      </c>
      <c r="I2062" s="54">
        <v>1034.0</v>
      </c>
      <c r="J2062" t="s">
        <v>27</v>
      </c>
      <c r="K2062" t="str">
        <f>if(and(B2062&gt;='Desc Stats'!$C$56,B2062&lt;='Desc Stats'!$C$57),"Affordable",if(AND(B2062&gt;='Desc Stats'!$C$58,B2062&lt;='Desc Stats'!$C$59),"Luxury","None"))</f>
        <v>Affordable</v>
      </c>
    </row>
    <row r="2063">
      <c r="A2063" s="56" t="s">
        <v>127</v>
      </c>
      <c r="B2063" s="54">
        <v>1150000.0</v>
      </c>
      <c r="C2063" s="7">
        <v>2.0</v>
      </c>
      <c r="D2063" s="7">
        <v>2.0</v>
      </c>
      <c r="E2063" s="7">
        <v>2.0</v>
      </c>
      <c r="F2063" s="7" t="s">
        <v>36</v>
      </c>
      <c r="G2063" s="7" t="s">
        <v>172</v>
      </c>
      <c r="H2063" s="54">
        <v>2.0</v>
      </c>
      <c r="I2063" s="54">
        <v>1148.0</v>
      </c>
      <c r="J2063" s="55" t="s">
        <v>25</v>
      </c>
      <c r="K2063" t="str">
        <f>if(and(B2063&gt;='Desc Stats'!$C$56,B2063&lt;='Desc Stats'!$C$57),"Affordable",if(AND(B2063&gt;='Desc Stats'!$C$58,B2063&lt;='Desc Stats'!$C$59),"Luxury","None"))</f>
        <v>Affordable</v>
      </c>
    </row>
    <row r="2064">
      <c r="A2064" s="56" t="s">
        <v>127</v>
      </c>
      <c r="B2064" s="54">
        <v>1150000.0</v>
      </c>
      <c r="C2064" s="7">
        <v>2.0</v>
      </c>
      <c r="D2064" s="7">
        <v>2.0</v>
      </c>
      <c r="E2064" s="7">
        <v>2.0</v>
      </c>
      <c r="F2064" s="7" t="s">
        <v>36</v>
      </c>
      <c r="G2064" s="7" t="s">
        <v>172</v>
      </c>
      <c r="H2064" s="54">
        <v>2.0</v>
      </c>
      <c r="I2064" s="54">
        <v>1148.0</v>
      </c>
      <c r="J2064" s="55" t="s">
        <v>25</v>
      </c>
      <c r="K2064" t="str">
        <f>if(and(B2064&gt;='Desc Stats'!$C$56,B2064&lt;='Desc Stats'!$C$57),"Affordable",if(AND(B2064&gt;='Desc Stats'!$C$58,B2064&lt;='Desc Stats'!$C$59),"Luxury","None"))</f>
        <v>Affordable</v>
      </c>
    </row>
    <row r="2065">
      <c r="A2065" s="56" t="s">
        <v>127</v>
      </c>
      <c r="B2065" s="54">
        <v>1150000.0</v>
      </c>
      <c r="C2065" s="7">
        <v>2.0</v>
      </c>
      <c r="D2065" s="7">
        <v>2.0</v>
      </c>
      <c r="E2065" s="7">
        <v>2.0</v>
      </c>
      <c r="F2065" s="7" t="s">
        <v>36</v>
      </c>
      <c r="G2065" s="7" t="s">
        <v>172</v>
      </c>
      <c r="H2065" s="54">
        <v>2.0</v>
      </c>
      <c r="I2065" s="54">
        <v>997.0</v>
      </c>
      <c r="J2065" s="55" t="s">
        <v>27</v>
      </c>
      <c r="K2065" t="str">
        <f>if(and(B2065&gt;='Desc Stats'!$C$56,B2065&lt;='Desc Stats'!$C$57),"Affordable",if(AND(B2065&gt;='Desc Stats'!$C$58,B2065&lt;='Desc Stats'!$C$59),"Luxury","None"))</f>
        <v>Affordable</v>
      </c>
    </row>
    <row r="2066">
      <c r="A2066" s="56" t="s">
        <v>127</v>
      </c>
      <c r="B2066" s="54">
        <v>1150000.0</v>
      </c>
      <c r="C2066" s="7">
        <v>5.0</v>
      </c>
      <c r="D2066" s="7">
        <v>4.0</v>
      </c>
      <c r="E2066" s="7">
        <v>1.0</v>
      </c>
      <c r="F2066" s="7" t="s">
        <v>24</v>
      </c>
      <c r="G2066" s="7" t="s">
        <v>179</v>
      </c>
      <c r="H2066" s="54">
        <v>1.0</v>
      </c>
      <c r="I2066" s="54">
        <v>1970.0</v>
      </c>
      <c r="J2066" s="55" t="s">
        <v>25</v>
      </c>
      <c r="K2066" t="str">
        <f>if(and(B2066&gt;='Desc Stats'!$C$56,B2066&lt;='Desc Stats'!$C$57),"Affordable",if(AND(B2066&gt;='Desc Stats'!$C$58,B2066&lt;='Desc Stats'!$C$59),"Luxury","None"))</f>
        <v>Affordable</v>
      </c>
    </row>
    <row r="2067">
      <c r="A2067" s="56" t="s">
        <v>127</v>
      </c>
      <c r="B2067" s="54">
        <v>1150000.0</v>
      </c>
      <c r="C2067" s="7">
        <v>4.0</v>
      </c>
      <c r="D2067" s="7">
        <v>3.0</v>
      </c>
      <c r="E2067" s="7">
        <v>1.0</v>
      </c>
      <c r="F2067" s="7" t="s">
        <v>24</v>
      </c>
      <c r="G2067" s="7" t="s">
        <v>172</v>
      </c>
      <c r="H2067" s="54">
        <v>2.0</v>
      </c>
      <c r="I2067" s="54">
        <v>1929.0</v>
      </c>
      <c r="J2067" s="55" t="s">
        <v>27</v>
      </c>
      <c r="K2067" t="str">
        <f>if(and(B2067&gt;='Desc Stats'!$C$56,B2067&lt;='Desc Stats'!$C$57),"Affordable",if(AND(B2067&gt;='Desc Stats'!$C$58,B2067&lt;='Desc Stats'!$C$59),"Luxury","None"))</f>
        <v>Affordable</v>
      </c>
    </row>
    <row r="2068">
      <c r="A2068" s="56" t="s">
        <v>133</v>
      </c>
      <c r="B2068" s="54">
        <v>1150000.0</v>
      </c>
      <c r="C2068" s="7">
        <v>4.0</v>
      </c>
      <c r="D2068" s="7">
        <v>2.0</v>
      </c>
      <c r="E2068" s="7">
        <v>2.0</v>
      </c>
      <c r="F2068" s="7" t="s">
        <v>24</v>
      </c>
      <c r="G2068" s="7" t="s">
        <v>172</v>
      </c>
      <c r="H2068" s="54">
        <v>2.0</v>
      </c>
      <c r="I2068" s="54">
        <v>1707.0</v>
      </c>
      <c r="J2068" s="55" t="s">
        <v>175</v>
      </c>
      <c r="K2068" t="str">
        <f>if(and(B2068&gt;='Desc Stats'!$C$56,B2068&lt;='Desc Stats'!$C$57),"Affordable",if(AND(B2068&gt;='Desc Stats'!$C$58,B2068&lt;='Desc Stats'!$C$59),"Luxury","None"))</f>
        <v>Affordable</v>
      </c>
    </row>
    <row r="2069">
      <c r="A2069" s="56" t="s">
        <v>131</v>
      </c>
      <c r="B2069" s="54">
        <v>1150000.0</v>
      </c>
      <c r="C2069" s="7">
        <v>4.0</v>
      </c>
      <c r="D2069" s="7">
        <v>3.0</v>
      </c>
      <c r="E2069" s="7">
        <v>2.0</v>
      </c>
      <c r="F2069" s="7" t="s">
        <v>181</v>
      </c>
      <c r="G2069" s="7" t="s">
        <v>179</v>
      </c>
      <c r="H2069" s="54">
        <v>1.0</v>
      </c>
      <c r="I2069" s="54">
        <v>1650.0</v>
      </c>
      <c r="J2069" s="55" t="s">
        <v>175</v>
      </c>
      <c r="K2069" t="str">
        <f>if(and(B2069&gt;='Desc Stats'!$C$56,B2069&lt;='Desc Stats'!$C$57),"Affordable",if(AND(B2069&gt;='Desc Stats'!$C$58,B2069&lt;='Desc Stats'!$C$59),"Luxury","None"))</f>
        <v>Affordable</v>
      </c>
    </row>
    <row r="2070">
      <c r="A2070" s="56" t="s">
        <v>147</v>
      </c>
      <c r="B2070" s="54">
        <v>1150000.0</v>
      </c>
      <c r="C2070" s="7">
        <v>3.0</v>
      </c>
      <c r="D2070" s="7">
        <v>2.0</v>
      </c>
      <c r="E2070" s="7">
        <v>2.0</v>
      </c>
      <c r="F2070" s="7" t="s">
        <v>24</v>
      </c>
      <c r="G2070" s="7" t="s">
        <v>172</v>
      </c>
      <c r="H2070" s="54">
        <v>2.0</v>
      </c>
      <c r="I2070" s="54">
        <v>1119.0</v>
      </c>
      <c r="J2070" s="55" t="s">
        <v>25</v>
      </c>
      <c r="K2070" t="str">
        <f>if(and(B2070&gt;='Desc Stats'!$C$56,B2070&lt;='Desc Stats'!$C$57),"Affordable",if(AND(B2070&gt;='Desc Stats'!$C$58,B2070&lt;='Desc Stats'!$C$59),"Luxury","None"))</f>
        <v>Affordable</v>
      </c>
    </row>
    <row r="2071">
      <c r="A2071" s="56" t="s">
        <v>147</v>
      </c>
      <c r="B2071" s="54">
        <v>1150000.0</v>
      </c>
      <c r="C2071" s="7">
        <v>4.0</v>
      </c>
      <c r="D2071" s="7">
        <v>1.0</v>
      </c>
      <c r="E2071" s="7">
        <v>2.0</v>
      </c>
      <c r="F2071" s="7" t="s">
        <v>24</v>
      </c>
      <c r="G2071" s="7" t="s">
        <v>172</v>
      </c>
      <c r="H2071" s="54">
        <v>2.0</v>
      </c>
      <c r="I2071" s="54">
        <v>1119.0</v>
      </c>
      <c r="J2071" s="55" t="s">
        <v>25</v>
      </c>
      <c r="K2071" t="str">
        <f>if(and(B2071&gt;='Desc Stats'!$C$56,B2071&lt;='Desc Stats'!$C$57),"Affordable",if(AND(B2071&gt;='Desc Stats'!$C$58,B2071&lt;='Desc Stats'!$C$59),"Luxury","None"))</f>
        <v>Affordable</v>
      </c>
    </row>
    <row r="2072">
      <c r="A2072" s="56" t="s">
        <v>28</v>
      </c>
      <c r="B2072" s="54">
        <v>1150000.0</v>
      </c>
      <c r="C2072" s="7">
        <v>4.0</v>
      </c>
      <c r="D2072" s="7">
        <v>4.0</v>
      </c>
      <c r="E2072" s="7">
        <v>3.0</v>
      </c>
      <c r="F2072" s="7" t="s">
        <v>36</v>
      </c>
      <c r="G2072" s="7" t="s">
        <v>172</v>
      </c>
      <c r="H2072" s="54">
        <v>2.0</v>
      </c>
      <c r="I2072" s="54">
        <v>1701.0</v>
      </c>
      <c r="J2072" s="55" t="s">
        <v>25</v>
      </c>
      <c r="K2072" t="str">
        <f>if(and(B2072&gt;='Desc Stats'!$C$56,B2072&lt;='Desc Stats'!$C$57),"Affordable",if(AND(B2072&gt;='Desc Stats'!$C$58,B2072&lt;='Desc Stats'!$C$59),"Luxury","None"))</f>
        <v>Affordable</v>
      </c>
    </row>
    <row r="2073">
      <c r="A2073" s="56" t="s">
        <v>28</v>
      </c>
      <c r="B2073" s="54">
        <v>1150000.0</v>
      </c>
      <c r="C2073" s="7">
        <v>2.0</v>
      </c>
      <c r="D2073" s="7">
        <v>2.0</v>
      </c>
      <c r="E2073" s="7">
        <v>2.0</v>
      </c>
      <c r="F2073" s="7" t="s">
        <v>36</v>
      </c>
      <c r="G2073" s="7" t="s">
        <v>172</v>
      </c>
      <c r="H2073" s="54">
        <v>2.0</v>
      </c>
      <c r="I2073" s="54">
        <v>744.0</v>
      </c>
      <c r="J2073" s="55" t="s">
        <v>27</v>
      </c>
      <c r="K2073" t="str">
        <f>if(and(B2073&gt;='Desc Stats'!$C$56,B2073&lt;='Desc Stats'!$C$57),"Affordable",if(AND(B2073&gt;='Desc Stats'!$C$58,B2073&lt;='Desc Stats'!$C$59),"Luxury","None"))</f>
        <v>Affordable</v>
      </c>
    </row>
    <row r="2074">
      <c r="A2074" s="56" t="s">
        <v>23</v>
      </c>
      <c r="B2074" s="54">
        <v>1150000.0</v>
      </c>
      <c r="C2074" s="7">
        <v>2.0</v>
      </c>
      <c r="D2074" s="7">
        <v>2.0</v>
      </c>
      <c r="E2074" s="7">
        <v>4.0</v>
      </c>
      <c r="F2074" s="7" t="s">
        <v>36</v>
      </c>
      <c r="G2074" s="7" t="s">
        <v>172</v>
      </c>
      <c r="H2074" s="54">
        <v>2.0</v>
      </c>
      <c r="I2074" s="54">
        <v>910.0</v>
      </c>
      <c r="J2074" s="55" t="s">
        <v>27</v>
      </c>
      <c r="K2074" t="str">
        <f>if(and(B2074&gt;='Desc Stats'!$C$56,B2074&lt;='Desc Stats'!$C$57),"Affordable",if(AND(B2074&gt;='Desc Stats'!$C$58,B2074&lt;='Desc Stats'!$C$59),"Luxury","None"))</f>
        <v>Affordable</v>
      </c>
    </row>
    <row r="2075">
      <c r="A2075" s="56" t="s">
        <v>23</v>
      </c>
      <c r="B2075" s="54">
        <v>1150000.0</v>
      </c>
      <c r="C2075" s="7">
        <v>3.0</v>
      </c>
      <c r="D2075" s="7">
        <v>3.0</v>
      </c>
      <c r="E2075" s="7">
        <v>3.0</v>
      </c>
      <c r="F2075" s="7" t="s">
        <v>24</v>
      </c>
      <c r="G2075" s="7" t="s">
        <v>172</v>
      </c>
      <c r="H2075" s="54">
        <v>2.0</v>
      </c>
      <c r="I2075" s="54">
        <v>2100.0</v>
      </c>
      <c r="J2075" s="55" t="s">
        <v>25</v>
      </c>
      <c r="K2075" t="str">
        <f>if(and(B2075&gt;='Desc Stats'!$C$56,B2075&lt;='Desc Stats'!$C$57),"Affordable",if(AND(B2075&gt;='Desc Stats'!$C$58,B2075&lt;='Desc Stats'!$C$59),"Luxury","None"))</f>
        <v>Affordable</v>
      </c>
    </row>
    <row r="2076">
      <c r="A2076" s="56" t="s">
        <v>23</v>
      </c>
      <c r="B2076" s="54">
        <v>1150000.0</v>
      </c>
      <c r="C2076" s="7">
        <v>3.0</v>
      </c>
      <c r="D2076" s="7">
        <v>2.0</v>
      </c>
      <c r="E2076" s="7">
        <v>3.0</v>
      </c>
      <c r="F2076" s="7" t="s">
        <v>24</v>
      </c>
      <c r="G2076" s="7" t="s">
        <v>172</v>
      </c>
      <c r="H2076" s="54">
        <v>2.0</v>
      </c>
      <c r="I2076" s="54">
        <v>1200.0</v>
      </c>
      <c r="J2076" s="55" t="s">
        <v>27</v>
      </c>
      <c r="K2076" t="str">
        <f>if(and(B2076&gt;='Desc Stats'!$C$56,B2076&lt;='Desc Stats'!$C$57),"Affordable",if(AND(B2076&gt;='Desc Stats'!$C$58,B2076&lt;='Desc Stats'!$C$59),"Luxury","None"))</f>
        <v>Affordable</v>
      </c>
    </row>
    <row r="2077">
      <c r="A2077" s="56" t="s">
        <v>23</v>
      </c>
      <c r="B2077" s="54">
        <v>1150000.0</v>
      </c>
      <c r="C2077" s="7">
        <v>4.0</v>
      </c>
      <c r="D2077" s="7">
        <v>4.0</v>
      </c>
      <c r="E2077" s="7">
        <v>2.0</v>
      </c>
      <c r="F2077" s="7" t="s">
        <v>24</v>
      </c>
      <c r="G2077" s="7" t="s">
        <v>172</v>
      </c>
      <c r="H2077" s="54">
        <v>2.0</v>
      </c>
      <c r="I2077" s="54">
        <v>2036.0</v>
      </c>
      <c r="J2077" s="55" t="s">
        <v>25</v>
      </c>
      <c r="K2077" t="str">
        <f>if(and(B2077&gt;='Desc Stats'!$C$56,B2077&lt;='Desc Stats'!$C$57),"Affordable",if(AND(B2077&gt;='Desc Stats'!$C$58,B2077&lt;='Desc Stats'!$C$59),"Luxury","None"))</f>
        <v>Affordable</v>
      </c>
    </row>
    <row r="2078">
      <c r="A2078" s="56" t="s">
        <v>23</v>
      </c>
      <c r="B2078" s="54">
        <v>1150000.0</v>
      </c>
      <c r="C2078" s="7">
        <v>4.0</v>
      </c>
      <c r="D2078" s="7">
        <v>3.0</v>
      </c>
      <c r="E2078" s="7">
        <v>2.0</v>
      </c>
      <c r="F2078" s="7" t="s">
        <v>24</v>
      </c>
      <c r="G2078" s="7" t="s">
        <v>172</v>
      </c>
      <c r="H2078" s="54">
        <v>2.0</v>
      </c>
      <c r="I2078" s="54">
        <v>1878.0</v>
      </c>
      <c r="J2078" s="55" t="s">
        <v>25</v>
      </c>
      <c r="K2078" t="str">
        <f>if(and(B2078&gt;='Desc Stats'!$C$56,B2078&lt;='Desc Stats'!$C$57),"Affordable",if(AND(B2078&gt;='Desc Stats'!$C$58,B2078&lt;='Desc Stats'!$C$59),"Luxury","None"))</f>
        <v>Affordable</v>
      </c>
    </row>
    <row r="2079">
      <c r="A2079" s="56" t="s">
        <v>23</v>
      </c>
      <c r="B2079" s="54">
        <v>1150000.0</v>
      </c>
      <c r="C2079" s="7">
        <v>2.0</v>
      </c>
      <c r="D2079" s="7">
        <v>3.0</v>
      </c>
      <c r="E2079" s="7">
        <v>2.0</v>
      </c>
      <c r="F2079" s="7" t="s">
        <v>36</v>
      </c>
      <c r="G2079" s="7" t="s">
        <v>172</v>
      </c>
      <c r="H2079" s="54">
        <v>2.0</v>
      </c>
      <c r="I2079" s="54">
        <v>1583.0</v>
      </c>
      <c r="J2079" s="55" t="s">
        <v>25</v>
      </c>
      <c r="K2079" t="str">
        <f>if(and(B2079&gt;='Desc Stats'!$C$56,B2079&lt;='Desc Stats'!$C$57),"Affordable",if(AND(B2079&gt;='Desc Stats'!$C$58,B2079&lt;='Desc Stats'!$C$59),"Luxury","None"))</f>
        <v>Affordable</v>
      </c>
    </row>
    <row r="2080">
      <c r="A2080" s="56" t="s">
        <v>23</v>
      </c>
      <c r="B2080" s="54">
        <v>1150000.0</v>
      </c>
      <c r="C2080" s="7">
        <v>2.0</v>
      </c>
      <c r="D2080" s="7">
        <v>2.0</v>
      </c>
      <c r="E2080" s="7">
        <v>2.0</v>
      </c>
      <c r="F2080" s="7" t="s">
        <v>36</v>
      </c>
      <c r="G2080" s="7" t="s">
        <v>172</v>
      </c>
      <c r="H2080" s="54">
        <v>2.0</v>
      </c>
      <c r="I2080" s="54">
        <v>1000.0</v>
      </c>
      <c r="J2080" s="55" t="s">
        <v>25</v>
      </c>
      <c r="K2080" t="str">
        <f>if(and(B2080&gt;='Desc Stats'!$C$56,B2080&lt;='Desc Stats'!$C$57),"Affordable",if(AND(B2080&gt;='Desc Stats'!$C$58,B2080&lt;='Desc Stats'!$C$59),"Luxury","None"))</f>
        <v>Affordable</v>
      </c>
    </row>
    <row r="2081">
      <c r="A2081" s="56" t="s">
        <v>129</v>
      </c>
      <c r="B2081" s="54">
        <v>1150000.0</v>
      </c>
      <c r="C2081" s="7">
        <v>4.0</v>
      </c>
      <c r="D2081" s="7">
        <v>3.0</v>
      </c>
      <c r="E2081" s="7">
        <v>2.0</v>
      </c>
      <c r="F2081" s="7" t="s">
        <v>24</v>
      </c>
      <c r="G2081" s="7" t="s">
        <v>172</v>
      </c>
      <c r="H2081" s="54">
        <v>2.0</v>
      </c>
      <c r="I2081" s="54">
        <v>1757.0</v>
      </c>
      <c r="J2081" s="55" t="s">
        <v>27</v>
      </c>
      <c r="K2081" t="str">
        <f>if(and(B2081&gt;='Desc Stats'!$C$56,B2081&lt;='Desc Stats'!$C$57),"Affordable",if(AND(B2081&gt;='Desc Stats'!$C$58,B2081&lt;='Desc Stats'!$C$59),"Luxury","None"))</f>
        <v>Affordable</v>
      </c>
    </row>
    <row r="2082">
      <c r="A2082" s="56" t="s">
        <v>157</v>
      </c>
      <c r="B2082" s="54">
        <v>1150000.0</v>
      </c>
      <c r="C2082" s="7">
        <v>4.0</v>
      </c>
      <c r="D2082" s="7">
        <v>3.0</v>
      </c>
      <c r="E2082" s="7">
        <v>2.0</v>
      </c>
      <c r="F2082" s="7" t="s">
        <v>181</v>
      </c>
      <c r="G2082" s="7" t="s">
        <v>179</v>
      </c>
      <c r="H2082" s="54">
        <v>1.0</v>
      </c>
      <c r="I2082" s="54">
        <v>2200.0</v>
      </c>
      <c r="J2082" s="55" t="s">
        <v>25</v>
      </c>
      <c r="K2082" t="str">
        <f>if(and(B2082&gt;='Desc Stats'!$C$56,B2082&lt;='Desc Stats'!$C$57),"Affordable",if(AND(B2082&gt;='Desc Stats'!$C$58,B2082&lt;='Desc Stats'!$C$59),"Luxury","None"))</f>
        <v>Affordable</v>
      </c>
    </row>
    <row r="2083">
      <c r="A2083" s="56" t="s">
        <v>158</v>
      </c>
      <c r="B2083" s="54">
        <v>1150000.0</v>
      </c>
      <c r="C2083" s="7">
        <v>5.0</v>
      </c>
      <c r="D2083" s="7">
        <v>4.0</v>
      </c>
      <c r="E2083" s="7">
        <v>1.0</v>
      </c>
      <c r="F2083" s="7" t="s">
        <v>38</v>
      </c>
      <c r="G2083" s="7" t="s">
        <v>179</v>
      </c>
      <c r="H2083" s="54">
        <v>1.0</v>
      </c>
      <c r="I2083" s="54">
        <v>1500.0</v>
      </c>
      <c r="J2083" s="55" t="s">
        <v>25</v>
      </c>
      <c r="K2083" t="str">
        <f>if(and(B2083&gt;='Desc Stats'!$C$56,B2083&lt;='Desc Stats'!$C$57),"Affordable",if(AND(B2083&gt;='Desc Stats'!$C$58,B2083&lt;='Desc Stats'!$C$59),"Luxury","None"))</f>
        <v>Affordable</v>
      </c>
    </row>
    <row r="2084">
      <c r="A2084" s="56" t="s">
        <v>162</v>
      </c>
      <c r="B2084" s="54">
        <v>1150000.0</v>
      </c>
      <c r="C2084" s="7">
        <v>3.0</v>
      </c>
      <c r="D2084" s="7">
        <v>2.0</v>
      </c>
      <c r="E2084" s="7">
        <v>2.0</v>
      </c>
      <c r="F2084" s="7" t="s">
        <v>183</v>
      </c>
      <c r="G2084" s="7" t="s">
        <v>179</v>
      </c>
      <c r="H2084" s="54">
        <v>1.0</v>
      </c>
      <c r="I2084" s="54">
        <v>1760.0</v>
      </c>
      <c r="J2084" s="55" t="s">
        <v>27</v>
      </c>
      <c r="K2084" t="str">
        <f>if(and(B2084&gt;='Desc Stats'!$C$56,B2084&lt;='Desc Stats'!$C$57),"Affordable",if(AND(B2084&gt;='Desc Stats'!$C$58,B2084&lt;='Desc Stats'!$C$59),"Luxury","None"))</f>
        <v>Affordable</v>
      </c>
    </row>
    <row r="2085">
      <c r="A2085" s="56" t="s">
        <v>162</v>
      </c>
      <c r="B2085" s="54">
        <v>1150000.0</v>
      </c>
      <c r="C2085" s="7">
        <v>3.0</v>
      </c>
      <c r="D2085" s="7">
        <v>2.0</v>
      </c>
      <c r="E2085" s="7">
        <v>2.0</v>
      </c>
      <c r="F2085" s="7" t="s">
        <v>24</v>
      </c>
      <c r="G2085" s="7" t="s">
        <v>172</v>
      </c>
      <c r="H2085" s="54">
        <v>2.0</v>
      </c>
      <c r="I2085" s="54">
        <v>1560.0</v>
      </c>
      <c r="J2085" s="55" t="s">
        <v>27</v>
      </c>
      <c r="K2085" t="str">
        <f>if(and(B2085&gt;='Desc Stats'!$C$56,B2085&lt;='Desc Stats'!$C$57),"Affordable",if(AND(B2085&gt;='Desc Stats'!$C$58,B2085&lt;='Desc Stats'!$C$59),"Luxury","None"))</f>
        <v>Affordable</v>
      </c>
    </row>
    <row r="2086">
      <c r="A2086" s="56" t="s">
        <v>127</v>
      </c>
      <c r="B2086" s="54">
        <v>1155600.0</v>
      </c>
      <c r="C2086" s="7">
        <v>4.0</v>
      </c>
      <c r="D2086" s="7">
        <v>4.0</v>
      </c>
      <c r="E2086" s="7">
        <v>2.0</v>
      </c>
      <c r="F2086" s="7" t="s">
        <v>24</v>
      </c>
      <c r="G2086" s="7" t="s">
        <v>172</v>
      </c>
      <c r="H2086" s="54">
        <v>2.0</v>
      </c>
      <c r="I2086" s="54">
        <v>1974.0</v>
      </c>
      <c r="J2086" s="55" t="s">
        <v>27</v>
      </c>
      <c r="K2086" t="str">
        <f>if(and(B2086&gt;='Desc Stats'!$C$56,B2086&lt;='Desc Stats'!$C$57),"Affordable",if(AND(B2086&gt;='Desc Stats'!$C$58,B2086&lt;='Desc Stats'!$C$59),"Luxury","None"))</f>
        <v>Affordable</v>
      </c>
    </row>
    <row r="2087">
      <c r="A2087" s="56" t="s">
        <v>136</v>
      </c>
      <c r="B2087" s="54">
        <v>1160000.0</v>
      </c>
      <c r="C2087" s="7">
        <v>1.0</v>
      </c>
      <c r="D2087" s="7">
        <v>1.0</v>
      </c>
      <c r="E2087" s="7">
        <v>2.0</v>
      </c>
      <c r="F2087" s="7" t="s">
        <v>36</v>
      </c>
      <c r="G2087" s="7" t="s">
        <v>172</v>
      </c>
      <c r="H2087" s="54">
        <v>2.0</v>
      </c>
      <c r="I2087" s="54">
        <v>1141.0</v>
      </c>
      <c r="J2087" s="55" t="s">
        <v>27</v>
      </c>
      <c r="K2087" t="str">
        <f>if(and(B2087&gt;='Desc Stats'!$C$56,B2087&lt;='Desc Stats'!$C$57),"Affordable",if(AND(B2087&gt;='Desc Stats'!$C$58,B2087&lt;='Desc Stats'!$C$59),"Luxury","None"))</f>
        <v>Affordable</v>
      </c>
    </row>
    <row r="2088">
      <c r="A2088" s="57" t="s">
        <v>37</v>
      </c>
      <c r="B2088" s="54">
        <v>1160000.0</v>
      </c>
      <c r="C2088" s="7">
        <v>3.0</v>
      </c>
      <c r="D2088" s="7">
        <v>2.0</v>
      </c>
      <c r="E2088" s="7">
        <v>4.0</v>
      </c>
      <c r="F2088" s="7" t="s">
        <v>24</v>
      </c>
      <c r="G2088" s="7" t="s">
        <v>172</v>
      </c>
      <c r="H2088" s="54">
        <v>2.0</v>
      </c>
      <c r="I2088" s="54">
        <v>1389.0</v>
      </c>
      <c r="J2088" s="55" t="s">
        <v>27</v>
      </c>
      <c r="K2088" t="str">
        <f>if(and(B2088&gt;='Desc Stats'!$C$56,B2088&lt;='Desc Stats'!$C$57),"Affordable",if(AND(B2088&gt;='Desc Stats'!$C$58,B2088&lt;='Desc Stats'!$C$59),"Luxury","None"))</f>
        <v>Affordable</v>
      </c>
    </row>
    <row r="2089">
      <c r="A2089" s="56" t="s">
        <v>127</v>
      </c>
      <c r="B2089" s="54">
        <v>1160000.0</v>
      </c>
      <c r="C2089" s="7">
        <v>4.0</v>
      </c>
      <c r="D2089" s="7">
        <v>4.0</v>
      </c>
      <c r="E2089" s="7">
        <v>2.0</v>
      </c>
      <c r="F2089" s="7" t="s">
        <v>24</v>
      </c>
      <c r="G2089" s="7" t="s">
        <v>172</v>
      </c>
      <c r="H2089" s="54">
        <v>2.0</v>
      </c>
      <c r="I2089" s="54">
        <v>1799.0</v>
      </c>
      <c r="J2089" s="55" t="s">
        <v>25</v>
      </c>
      <c r="K2089" t="str">
        <f>if(and(B2089&gt;='Desc Stats'!$C$56,B2089&lt;='Desc Stats'!$C$57),"Affordable",if(AND(B2089&gt;='Desc Stats'!$C$58,B2089&lt;='Desc Stats'!$C$59),"Luxury","None"))</f>
        <v>Affordable</v>
      </c>
    </row>
    <row r="2090">
      <c r="A2090" s="56" t="s">
        <v>133</v>
      </c>
      <c r="B2090" s="54">
        <v>1160000.0</v>
      </c>
      <c r="C2090" s="7">
        <v>3.0</v>
      </c>
      <c r="D2090" s="7">
        <v>3.0</v>
      </c>
      <c r="E2090" s="7">
        <v>3.0</v>
      </c>
      <c r="F2090" s="7" t="s">
        <v>24</v>
      </c>
      <c r="G2090" s="7" t="s">
        <v>172</v>
      </c>
      <c r="H2090" s="54">
        <v>2.0</v>
      </c>
      <c r="I2090" s="54">
        <v>1707.0</v>
      </c>
      <c r="J2090" s="55" t="s">
        <v>27</v>
      </c>
      <c r="K2090" t="str">
        <f>if(and(B2090&gt;='Desc Stats'!$C$56,B2090&lt;='Desc Stats'!$C$57),"Affordable",if(AND(B2090&gt;='Desc Stats'!$C$58,B2090&lt;='Desc Stats'!$C$59),"Luxury","None"))</f>
        <v>Affordable</v>
      </c>
    </row>
    <row r="2091">
      <c r="A2091" s="56" t="s">
        <v>23</v>
      </c>
      <c r="B2091" s="54">
        <v>1160000.0</v>
      </c>
      <c r="C2091" s="7">
        <v>4.0</v>
      </c>
      <c r="D2091" s="7">
        <v>3.0</v>
      </c>
      <c r="E2091" s="7">
        <v>2.0</v>
      </c>
      <c r="F2091" s="7" t="s">
        <v>24</v>
      </c>
      <c r="G2091" s="7" t="s">
        <v>172</v>
      </c>
      <c r="H2091" s="54">
        <v>2.0</v>
      </c>
      <c r="I2091" s="54">
        <v>1496.0</v>
      </c>
      <c r="J2091" t="s">
        <v>27</v>
      </c>
      <c r="K2091" t="str">
        <f>if(and(B2091&gt;='Desc Stats'!$C$56,B2091&lt;='Desc Stats'!$C$57),"Affordable",if(AND(B2091&gt;='Desc Stats'!$C$58,B2091&lt;='Desc Stats'!$C$59),"Luxury","None"))</f>
        <v>Affordable</v>
      </c>
    </row>
    <row r="2092">
      <c r="A2092" s="56" t="s">
        <v>154</v>
      </c>
      <c r="B2092" s="54">
        <v>1160000.0</v>
      </c>
      <c r="C2092" s="7">
        <v>4.0</v>
      </c>
      <c r="D2092" s="7">
        <v>4.0</v>
      </c>
      <c r="E2092" s="7">
        <v>2.0</v>
      </c>
      <c r="F2092" s="7" t="s">
        <v>24</v>
      </c>
      <c r="G2092" s="7" t="s">
        <v>172</v>
      </c>
      <c r="H2092" s="54">
        <v>2.0</v>
      </c>
      <c r="I2092" s="54">
        <v>1788.0</v>
      </c>
      <c r="J2092" s="55" t="s">
        <v>27</v>
      </c>
      <c r="K2092" t="str">
        <f>if(and(B2092&gt;='Desc Stats'!$C$56,B2092&lt;='Desc Stats'!$C$57),"Affordable",if(AND(B2092&gt;='Desc Stats'!$C$58,B2092&lt;='Desc Stats'!$C$59),"Luxury","None"))</f>
        <v>Affordable</v>
      </c>
    </row>
    <row r="2093">
      <c r="A2093" s="56" t="s">
        <v>154</v>
      </c>
      <c r="B2093" s="54">
        <v>1160000.0</v>
      </c>
      <c r="C2093" s="7">
        <v>4.0</v>
      </c>
      <c r="D2093" s="7">
        <v>4.0</v>
      </c>
      <c r="E2093" s="7">
        <v>2.0</v>
      </c>
      <c r="F2093" s="7" t="s">
        <v>24</v>
      </c>
      <c r="G2093" s="7" t="s">
        <v>172</v>
      </c>
      <c r="H2093" s="54">
        <v>2.0</v>
      </c>
      <c r="I2093" s="54">
        <v>1788.0</v>
      </c>
      <c r="J2093" s="55" t="s">
        <v>27</v>
      </c>
      <c r="K2093" t="str">
        <f>if(and(B2093&gt;='Desc Stats'!$C$56,B2093&lt;='Desc Stats'!$C$57),"Affordable",if(AND(B2093&gt;='Desc Stats'!$C$58,B2093&lt;='Desc Stats'!$C$59),"Luxury","None"))</f>
        <v>Affordable</v>
      </c>
    </row>
    <row r="2094">
      <c r="A2094" s="56" t="s">
        <v>124</v>
      </c>
      <c r="B2094" s="54">
        <v>1161850.0</v>
      </c>
      <c r="C2094" s="7">
        <v>2.0</v>
      </c>
      <c r="D2094" s="7">
        <v>1.0</v>
      </c>
      <c r="E2094" s="7">
        <v>1.0</v>
      </c>
      <c r="F2094" s="7" t="s">
        <v>36</v>
      </c>
      <c r="G2094" s="7" t="s">
        <v>172</v>
      </c>
      <c r="H2094" s="54">
        <v>2.0</v>
      </c>
      <c r="I2094" s="54">
        <v>1223.0</v>
      </c>
      <c r="J2094" s="55" t="s">
        <v>25</v>
      </c>
      <c r="K2094" t="str">
        <f>if(and(B2094&gt;='Desc Stats'!$C$56,B2094&lt;='Desc Stats'!$C$57),"Affordable",if(AND(B2094&gt;='Desc Stats'!$C$58,B2094&lt;='Desc Stats'!$C$59),"Luxury","None"))</f>
        <v>Affordable</v>
      </c>
    </row>
    <row r="2095">
      <c r="A2095" s="56" t="s">
        <v>125</v>
      </c>
      <c r="B2095" s="54">
        <v>1170000.0</v>
      </c>
      <c r="C2095" s="7">
        <v>4.0</v>
      </c>
      <c r="D2095" s="7">
        <v>4.0</v>
      </c>
      <c r="E2095" s="7">
        <v>2.0</v>
      </c>
      <c r="F2095" s="7" t="s">
        <v>24</v>
      </c>
      <c r="G2095" s="7" t="s">
        <v>172</v>
      </c>
      <c r="H2095" s="54">
        <v>2.0</v>
      </c>
      <c r="I2095" s="54">
        <v>1675.0</v>
      </c>
      <c r="J2095" s="55" t="s">
        <v>27</v>
      </c>
      <c r="K2095" t="str">
        <f>if(and(B2095&gt;='Desc Stats'!$C$56,B2095&lt;='Desc Stats'!$C$57),"Affordable",if(AND(B2095&gt;='Desc Stats'!$C$58,B2095&lt;='Desc Stats'!$C$59),"Luxury","None"))</f>
        <v>Affordable</v>
      </c>
    </row>
    <row r="2096">
      <c r="A2096" s="57" t="s">
        <v>37</v>
      </c>
      <c r="B2096" s="54">
        <v>1170000.0</v>
      </c>
      <c r="C2096" s="7">
        <v>3.0</v>
      </c>
      <c r="D2096" s="7">
        <v>2.0</v>
      </c>
      <c r="E2096" s="7">
        <v>5.0</v>
      </c>
      <c r="F2096" s="7" t="s">
        <v>24</v>
      </c>
      <c r="G2096" s="7" t="s">
        <v>172</v>
      </c>
      <c r="H2096" s="54">
        <v>2.0</v>
      </c>
      <c r="I2096" s="54">
        <v>1389.0</v>
      </c>
      <c r="J2096" s="55" t="s">
        <v>25</v>
      </c>
      <c r="K2096" t="str">
        <f>if(and(B2096&gt;='Desc Stats'!$C$56,B2096&lt;='Desc Stats'!$C$57),"Affordable",if(AND(B2096&gt;='Desc Stats'!$C$58,B2096&lt;='Desc Stats'!$C$59),"Luxury","None"))</f>
        <v>Affordable</v>
      </c>
    </row>
    <row r="2097">
      <c r="A2097" s="56" t="s">
        <v>164</v>
      </c>
      <c r="B2097" s="54">
        <v>1174338.0</v>
      </c>
      <c r="C2097" s="7">
        <v>5.0</v>
      </c>
      <c r="D2097" s="7">
        <v>5.0</v>
      </c>
      <c r="E2097" s="7">
        <v>2.0</v>
      </c>
      <c r="F2097" s="7" t="s">
        <v>24</v>
      </c>
      <c r="G2097" s="7" t="s">
        <v>172</v>
      </c>
      <c r="H2097" s="54">
        <v>2.0</v>
      </c>
      <c r="I2097" s="54">
        <v>2266.0</v>
      </c>
      <c r="J2097" s="55" t="s">
        <v>27</v>
      </c>
      <c r="K2097" t="str">
        <f>if(and(B2097&gt;='Desc Stats'!$C$56,B2097&lt;='Desc Stats'!$C$57),"Affordable",if(AND(B2097&gt;='Desc Stats'!$C$58,B2097&lt;='Desc Stats'!$C$59),"Luxury","None"))</f>
        <v>Affordable</v>
      </c>
    </row>
    <row r="2098">
      <c r="A2098" s="56" t="s">
        <v>145</v>
      </c>
      <c r="B2098" s="54">
        <v>1177000.0</v>
      </c>
      <c r="C2098" s="7">
        <v>2.0</v>
      </c>
      <c r="D2098" s="7">
        <v>1.0</v>
      </c>
      <c r="E2098" s="7">
        <v>2.0</v>
      </c>
      <c r="F2098" s="7" t="s">
        <v>36</v>
      </c>
      <c r="G2098" s="7" t="s">
        <v>172</v>
      </c>
      <c r="H2098" s="54">
        <v>2.0</v>
      </c>
      <c r="I2098" s="54">
        <v>717.0</v>
      </c>
      <c r="J2098" s="55" t="s">
        <v>25</v>
      </c>
      <c r="K2098" t="str">
        <f>if(and(B2098&gt;='Desc Stats'!$C$56,B2098&lt;='Desc Stats'!$C$57),"Affordable",if(AND(B2098&gt;='Desc Stats'!$C$58,B2098&lt;='Desc Stats'!$C$59),"Luxury","None"))</f>
        <v>Affordable</v>
      </c>
    </row>
    <row r="2099">
      <c r="A2099" s="56" t="s">
        <v>28</v>
      </c>
      <c r="B2099" s="54">
        <v>1178850.0</v>
      </c>
      <c r="C2099" s="7">
        <v>3.0</v>
      </c>
      <c r="D2099" s="7">
        <v>2.0</v>
      </c>
      <c r="E2099" s="7">
        <v>2.0</v>
      </c>
      <c r="F2099" s="7" t="s">
        <v>36</v>
      </c>
      <c r="G2099" s="7" t="s">
        <v>172</v>
      </c>
      <c r="H2099" s="54">
        <v>2.0</v>
      </c>
      <c r="I2099" s="54">
        <v>813.0</v>
      </c>
      <c r="J2099" s="55" t="s">
        <v>27</v>
      </c>
      <c r="K2099" t="str">
        <f>if(and(B2099&gt;='Desc Stats'!$C$56,B2099&lt;='Desc Stats'!$C$57),"Affordable",if(AND(B2099&gt;='Desc Stats'!$C$58,B2099&lt;='Desc Stats'!$C$59),"Luxury","None"))</f>
        <v>Affordable</v>
      </c>
    </row>
    <row r="2100">
      <c r="A2100" s="56" t="s">
        <v>26</v>
      </c>
      <c r="B2100" s="54">
        <v>1180000.0</v>
      </c>
      <c r="C2100" s="7">
        <v>6.0</v>
      </c>
      <c r="D2100" s="7">
        <v>4.0</v>
      </c>
      <c r="E2100" s="7">
        <v>2.0</v>
      </c>
      <c r="F2100" s="7" t="s">
        <v>38</v>
      </c>
      <c r="G2100" s="7" t="s">
        <v>179</v>
      </c>
      <c r="H2100" s="54">
        <v>1.0</v>
      </c>
      <c r="I2100" s="54">
        <v>1540.0</v>
      </c>
      <c r="J2100" s="55" t="s">
        <v>27</v>
      </c>
      <c r="K2100" t="str">
        <f>if(and(B2100&gt;='Desc Stats'!$C$56,B2100&lt;='Desc Stats'!$C$57),"Affordable",if(AND(B2100&gt;='Desc Stats'!$C$58,B2100&lt;='Desc Stats'!$C$59),"Luxury","None"))</f>
        <v>Affordable</v>
      </c>
    </row>
    <row r="2101">
      <c r="A2101" s="56" t="s">
        <v>136</v>
      </c>
      <c r="B2101" s="54">
        <v>1180000.0</v>
      </c>
      <c r="C2101" s="7">
        <v>4.0</v>
      </c>
      <c r="D2101" s="7">
        <v>3.0</v>
      </c>
      <c r="E2101" s="7">
        <v>5.0</v>
      </c>
      <c r="F2101" s="7" t="s">
        <v>24</v>
      </c>
      <c r="G2101" s="7" t="s">
        <v>172</v>
      </c>
      <c r="H2101" s="54">
        <v>2.0</v>
      </c>
      <c r="I2101" s="54">
        <v>1806.0</v>
      </c>
      <c r="J2101" s="55" t="s">
        <v>25</v>
      </c>
      <c r="K2101" t="str">
        <f>if(and(B2101&gt;='Desc Stats'!$C$56,B2101&lt;='Desc Stats'!$C$57),"Affordable",if(AND(B2101&gt;='Desc Stats'!$C$58,B2101&lt;='Desc Stats'!$C$59),"Luxury","None"))</f>
        <v>Affordable</v>
      </c>
    </row>
    <row r="2102">
      <c r="A2102" s="57" t="s">
        <v>37</v>
      </c>
      <c r="B2102" s="54">
        <v>1180000.0</v>
      </c>
      <c r="C2102" s="7">
        <v>2.0</v>
      </c>
      <c r="D2102" s="7">
        <v>2.0</v>
      </c>
      <c r="E2102" s="7">
        <v>3.0</v>
      </c>
      <c r="F2102" s="7" t="s">
        <v>24</v>
      </c>
      <c r="G2102" s="7" t="s">
        <v>172</v>
      </c>
      <c r="H2102" s="54">
        <v>2.0</v>
      </c>
      <c r="I2102" s="54">
        <v>1087.0</v>
      </c>
      <c r="J2102" s="55" t="s">
        <v>25</v>
      </c>
      <c r="K2102" t="str">
        <f>if(and(B2102&gt;='Desc Stats'!$C$56,B2102&lt;='Desc Stats'!$C$57),"Affordable",if(AND(B2102&gt;='Desc Stats'!$C$58,B2102&lt;='Desc Stats'!$C$59),"Luxury","None"))</f>
        <v>Affordable</v>
      </c>
    </row>
    <row r="2103">
      <c r="A2103" s="57" t="s">
        <v>37</v>
      </c>
      <c r="B2103" s="54">
        <v>1180000.0</v>
      </c>
      <c r="C2103" s="7">
        <v>4.0</v>
      </c>
      <c r="D2103" s="7">
        <v>3.0</v>
      </c>
      <c r="E2103" s="7">
        <v>2.0</v>
      </c>
      <c r="F2103" s="7" t="s">
        <v>24</v>
      </c>
      <c r="G2103" s="7" t="s">
        <v>172</v>
      </c>
      <c r="H2103" s="54">
        <v>2.0</v>
      </c>
      <c r="I2103" s="54">
        <v>1432.0</v>
      </c>
      <c r="J2103" s="55" t="s">
        <v>27</v>
      </c>
      <c r="K2103" t="str">
        <f>if(and(B2103&gt;='Desc Stats'!$C$56,B2103&lt;='Desc Stats'!$C$57),"Affordable",if(AND(B2103&gt;='Desc Stats'!$C$58,B2103&lt;='Desc Stats'!$C$59),"Luxury","None"))</f>
        <v>Affordable</v>
      </c>
    </row>
    <row r="2104">
      <c r="A2104" s="57" t="s">
        <v>37</v>
      </c>
      <c r="B2104" s="54">
        <v>1180000.0</v>
      </c>
      <c r="C2104" s="7">
        <v>3.0</v>
      </c>
      <c r="D2104" s="7">
        <v>3.0</v>
      </c>
      <c r="E2104" s="7">
        <v>2.0</v>
      </c>
      <c r="F2104" s="7" t="s">
        <v>24</v>
      </c>
      <c r="G2104" s="7" t="s">
        <v>172</v>
      </c>
      <c r="H2104" s="54">
        <v>2.0</v>
      </c>
      <c r="I2104" s="54">
        <v>1507.0</v>
      </c>
      <c r="J2104" s="55" t="s">
        <v>25</v>
      </c>
      <c r="K2104" t="str">
        <f>if(and(B2104&gt;='Desc Stats'!$C$56,B2104&lt;='Desc Stats'!$C$57),"Affordable",if(AND(B2104&gt;='Desc Stats'!$C$58,B2104&lt;='Desc Stats'!$C$59),"Luxury","None"))</f>
        <v>Affordable</v>
      </c>
    </row>
    <row r="2105">
      <c r="A2105" s="57" t="s">
        <v>37</v>
      </c>
      <c r="B2105" s="54">
        <v>1180000.0</v>
      </c>
      <c r="C2105" s="7">
        <v>4.0</v>
      </c>
      <c r="D2105" s="7">
        <v>2.0</v>
      </c>
      <c r="E2105" s="7">
        <v>2.0</v>
      </c>
      <c r="F2105" s="7" t="s">
        <v>24</v>
      </c>
      <c r="G2105" s="7" t="s">
        <v>172</v>
      </c>
      <c r="H2105" s="54">
        <v>2.0</v>
      </c>
      <c r="I2105" s="54">
        <v>1432.0</v>
      </c>
      <c r="J2105" s="55" t="s">
        <v>27</v>
      </c>
      <c r="K2105" t="str">
        <f>if(and(B2105&gt;='Desc Stats'!$C$56,B2105&lt;='Desc Stats'!$C$57),"Affordable",if(AND(B2105&gt;='Desc Stats'!$C$58,B2105&lt;='Desc Stats'!$C$59),"Luxury","None"))</f>
        <v>Affordable</v>
      </c>
    </row>
    <row r="2106">
      <c r="A2106" s="57" t="s">
        <v>37</v>
      </c>
      <c r="B2106" s="54">
        <v>1180000.0</v>
      </c>
      <c r="C2106" s="7">
        <v>3.0</v>
      </c>
      <c r="D2106" s="7">
        <v>2.0</v>
      </c>
      <c r="E2106" s="7">
        <v>2.0</v>
      </c>
      <c r="F2106" s="7" t="s">
        <v>24</v>
      </c>
      <c r="G2106" s="7" t="s">
        <v>172</v>
      </c>
      <c r="H2106" s="54">
        <v>2.0</v>
      </c>
      <c r="I2106" s="54">
        <v>1400.0</v>
      </c>
      <c r="J2106" t="s">
        <v>27</v>
      </c>
      <c r="K2106" t="str">
        <f>if(and(B2106&gt;='Desc Stats'!$C$56,B2106&lt;='Desc Stats'!$C$57),"Affordable",if(AND(B2106&gt;='Desc Stats'!$C$58,B2106&lt;='Desc Stats'!$C$59),"Luxury","None"))</f>
        <v>Affordable</v>
      </c>
    </row>
    <row r="2107">
      <c r="A2107" s="57" t="s">
        <v>37</v>
      </c>
      <c r="B2107" s="54">
        <v>1180000.0</v>
      </c>
      <c r="C2107" s="7">
        <v>2.0</v>
      </c>
      <c r="D2107" s="7">
        <v>2.0</v>
      </c>
      <c r="E2107" s="7">
        <v>2.0</v>
      </c>
      <c r="F2107" s="7" t="s">
        <v>24</v>
      </c>
      <c r="G2107" s="7" t="s">
        <v>172</v>
      </c>
      <c r="H2107" s="54">
        <v>2.0</v>
      </c>
      <c r="I2107" s="54">
        <v>1087.0</v>
      </c>
      <c r="J2107" s="55" t="s">
        <v>25</v>
      </c>
      <c r="K2107" t="str">
        <f>if(and(B2107&gt;='Desc Stats'!$C$56,B2107&lt;='Desc Stats'!$C$57),"Affordable",if(AND(B2107&gt;='Desc Stats'!$C$58,B2107&lt;='Desc Stats'!$C$59),"Luxury","None"))</f>
        <v>Affordable</v>
      </c>
    </row>
    <row r="2108">
      <c r="A2108" s="57" t="s">
        <v>37</v>
      </c>
      <c r="B2108" s="54">
        <v>1180000.0</v>
      </c>
      <c r="C2108" s="7">
        <v>3.0</v>
      </c>
      <c r="D2108" s="7">
        <v>3.0</v>
      </c>
      <c r="E2108" s="7">
        <v>1.0</v>
      </c>
      <c r="F2108" s="7" t="s">
        <v>24</v>
      </c>
      <c r="G2108" s="7" t="s">
        <v>172</v>
      </c>
      <c r="H2108" s="54">
        <v>2.0</v>
      </c>
      <c r="I2108" s="54">
        <v>1507.0</v>
      </c>
      <c r="J2108" s="55" t="s">
        <v>27</v>
      </c>
      <c r="K2108" t="str">
        <f>if(and(B2108&gt;='Desc Stats'!$C$56,B2108&lt;='Desc Stats'!$C$57),"Affordable",if(AND(B2108&gt;='Desc Stats'!$C$58,B2108&lt;='Desc Stats'!$C$59),"Luxury","None"))</f>
        <v>Affordable</v>
      </c>
    </row>
    <row r="2109">
      <c r="A2109" s="56" t="s">
        <v>127</v>
      </c>
      <c r="B2109" s="54">
        <v>1180000.0</v>
      </c>
      <c r="C2109" s="7">
        <v>4.0</v>
      </c>
      <c r="D2109" s="7">
        <v>4.0</v>
      </c>
      <c r="E2109" s="7">
        <v>2.0</v>
      </c>
      <c r="F2109" s="7" t="s">
        <v>24</v>
      </c>
      <c r="G2109" s="7" t="s">
        <v>172</v>
      </c>
      <c r="H2109" s="54">
        <v>2.0</v>
      </c>
      <c r="I2109" s="54">
        <v>1942.0</v>
      </c>
      <c r="J2109" s="55" t="s">
        <v>27</v>
      </c>
      <c r="K2109" t="str">
        <f>if(and(B2109&gt;='Desc Stats'!$C$56,B2109&lt;='Desc Stats'!$C$57),"Affordable",if(AND(B2109&gt;='Desc Stats'!$C$58,B2109&lt;='Desc Stats'!$C$59),"Luxury","None"))</f>
        <v>Affordable</v>
      </c>
    </row>
    <row r="2110">
      <c r="A2110" s="56" t="s">
        <v>142</v>
      </c>
      <c r="B2110" s="54">
        <v>1180000.0</v>
      </c>
      <c r="C2110" s="7">
        <v>5.0</v>
      </c>
      <c r="D2110" s="7">
        <v>5.0</v>
      </c>
      <c r="E2110" s="7">
        <v>2.0</v>
      </c>
      <c r="F2110" s="7" t="s">
        <v>38</v>
      </c>
      <c r="G2110" s="7" t="s">
        <v>179</v>
      </c>
      <c r="H2110" s="54">
        <v>1.0</v>
      </c>
      <c r="I2110" s="54">
        <v>1920.0</v>
      </c>
      <c r="J2110" s="55" t="s">
        <v>27</v>
      </c>
      <c r="K2110" t="str">
        <f>if(and(B2110&gt;='Desc Stats'!$C$56,B2110&lt;='Desc Stats'!$C$57),"Affordable",if(AND(B2110&gt;='Desc Stats'!$C$58,B2110&lt;='Desc Stats'!$C$59),"Luxury","None"))</f>
        <v>Affordable</v>
      </c>
    </row>
    <row r="2111">
      <c r="A2111" s="56" t="s">
        <v>131</v>
      </c>
      <c r="B2111" s="54">
        <v>1180000.0</v>
      </c>
      <c r="C2111" s="7">
        <v>6.0</v>
      </c>
      <c r="D2111" s="7">
        <v>6.0</v>
      </c>
      <c r="E2111" s="7">
        <v>1.0</v>
      </c>
      <c r="F2111" s="7" t="s">
        <v>182</v>
      </c>
      <c r="G2111" s="7" t="s">
        <v>179</v>
      </c>
      <c r="H2111" s="54">
        <v>1.0</v>
      </c>
      <c r="I2111" s="54">
        <v>1400.0</v>
      </c>
      <c r="J2111" s="55" t="s">
        <v>27</v>
      </c>
      <c r="K2111" t="str">
        <f>if(and(B2111&gt;='Desc Stats'!$C$56,B2111&lt;='Desc Stats'!$C$57),"Affordable",if(AND(B2111&gt;='Desc Stats'!$C$58,B2111&lt;='Desc Stats'!$C$59),"Luxury","None"))</f>
        <v>Affordable</v>
      </c>
    </row>
    <row r="2112">
      <c r="A2112" s="56" t="s">
        <v>131</v>
      </c>
      <c r="B2112" s="54">
        <v>1180000.0</v>
      </c>
      <c r="C2112" s="7">
        <v>5.0</v>
      </c>
      <c r="D2112" s="7">
        <v>3.0</v>
      </c>
      <c r="E2112" s="7">
        <v>1.0</v>
      </c>
      <c r="F2112" s="7" t="s">
        <v>181</v>
      </c>
      <c r="G2112" s="7" t="s">
        <v>179</v>
      </c>
      <c r="H2112" s="54">
        <v>1.0</v>
      </c>
      <c r="I2112" s="54">
        <v>2380.0</v>
      </c>
      <c r="J2112" s="55" t="s">
        <v>175</v>
      </c>
      <c r="K2112" t="str">
        <f>if(and(B2112&gt;='Desc Stats'!$C$56,B2112&lt;='Desc Stats'!$C$57),"Affordable",if(AND(B2112&gt;='Desc Stats'!$C$58,B2112&lt;='Desc Stats'!$C$59),"Luxury","None"))</f>
        <v>Affordable</v>
      </c>
    </row>
    <row r="2113">
      <c r="A2113" s="56" t="s">
        <v>28</v>
      </c>
      <c r="B2113" s="54">
        <v>1180000.0</v>
      </c>
      <c r="C2113" s="7">
        <v>4.0</v>
      </c>
      <c r="D2113" s="7">
        <v>4.0</v>
      </c>
      <c r="E2113" s="7">
        <v>3.0</v>
      </c>
      <c r="F2113" s="7" t="s">
        <v>36</v>
      </c>
      <c r="G2113" s="7" t="s">
        <v>172</v>
      </c>
      <c r="H2113" s="54">
        <v>2.0</v>
      </c>
      <c r="I2113" s="54">
        <v>1378.0</v>
      </c>
      <c r="J2113" s="55" t="s">
        <v>27</v>
      </c>
      <c r="K2113" t="str">
        <f>if(and(B2113&gt;='Desc Stats'!$C$56,B2113&lt;='Desc Stats'!$C$57),"Affordable",if(AND(B2113&gt;='Desc Stats'!$C$58,B2113&lt;='Desc Stats'!$C$59),"Luxury","None"))</f>
        <v>Affordable</v>
      </c>
    </row>
    <row r="2114">
      <c r="A2114" s="56" t="s">
        <v>28</v>
      </c>
      <c r="B2114" s="54">
        <v>1180000.0</v>
      </c>
      <c r="C2114" s="7">
        <v>2.0</v>
      </c>
      <c r="D2114" s="7">
        <v>2.0</v>
      </c>
      <c r="E2114" s="7">
        <v>2.0</v>
      </c>
      <c r="F2114" s="7" t="s">
        <v>24</v>
      </c>
      <c r="G2114" s="7" t="s">
        <v>172</v>
      </c>
      <c r="H2114" s="54">
        <v>2.0</v>
      </c>
      <c r="I2114" s="54">
        <v>1065.0</v>
      </c>
      <c r="J2114" s="55" t="s">
        <v>25</v>
      </c>
      <c r="K2114" t="str">
        <f>if(and(B2114&gt;='Desc Stats'!$C$56,B2114&lt;='Desc Stats'!$C$57),"Affordable",if(AND(B2114&gt;='Desc Stats'!$C$58,B2114&lt;='Desc Stats'!$C$59),"Luxury","None"))</f>
        <v>Affordable</v>
      </c>
    </row>
    <row r="2115">
      <c r="A2115" s="56" t="s">
        <v>28</v>
      </c>
      <c r="B2115" s="54">
        <v>1180000.0</v>
      </c>
      <c r="C2115" s="7">
        <v>2.0</v>
      </c>
      <c r="D2115" s="7">
        <v>2.0</v>
      </c>
      <c r="E2115" s="7">
        <v>2.0</v>
      </c>
      <c r="F2115" s="7" t="s">
        <v>24</v>
      </c>
      <c r="G2115" s="7" t="s">
        <v>172</v>
      </c>
      <c r="H2115" s="54">
        <v>2.0</v>
      </c>
      <c r="I2115" s="54">
        <v>1065.0</v>
      </c>
      <c r="J2115" s="55" t="s">
        <v>25</v>
      </c>
      <c r="K2115" t="str">
        <f>if(and(B2115&gt;='Desc Stats'!$C$56,B2115&lt;='Desc Stats'!$C$57),"Affordable",if(AND(B2115&gt;='Desc Stats'!$C$58,B2115&lt;='Desc Stats'!$C$59),"Luxury","None"))</f>
        <v>Affordable</v>
      </c>
    </row>
    <row r="2116">
      <c r="A2116" s="56" t="s">
        <v>28</v>
      </c>
      <c r="B2116" s="54">
        <v>1180000.0</v>
      </c>
      <c r="C2116" s="7">
        <v>2.0</v>
      </c>
      <c r="D2116" s="7">
        <v>1.0</v>
      </c>
      <c r="E2116" s="7">
        <v>1.0</v>
      </c>
      <c r="F2116" s="7" t="s">
        <v>36</v>
      </c>
      <c r="G2116" s="7" t="s">
        <v>172</v>
      </c>
      <c r="H2116" s="54">
        <v>2.0</v>
      </c>
      <c r="I2116" s="54">
        <v>635.0</v>
      </c>
      <c r="J2116" s="55" t="s">
        <v>25</v>
      </c>
      <c r="K2116" t="str">
        <f>if(and(B2116&gt;='Desc Stats'!$C$56,B2116&lt;='Desc Stats'!$C$57),"Affordable",if(AND(B2116&gt;='Desc Stats'!$C$58,B2116&lt;='Desc Stats'!$C$59),"Luxury","None"))</f>
        <v>Affordable</v>
      </c>
    </row>
    <row r="2117">
      <c r="A2117" s="56" t="s">
        <v>23</v>
      </c>
      <c r="B2117" s="54">
        <v>1180000.0</v>
      </c>
      <c r="C2117" s="7">
        <v>4.0</v>
      </c>
      <c r="D2117" s="7">
        <v>3.0</v>
      </c>
      <c r="E2117" s="7">
        <v>3.0</v>
      </c>
      <c r="F2117" s="7" t="s">
        <v>24</v>
      </c>
      <c r="G2117" s="7" t="s">
        <v>172</v>
      </c>
      <c r="H2117" s="54">
        <v>2.0</v>
      </c>
      <c r="I2117" s="54">
        <v>1703.0</v>
      </c>
      <c r="J2117" s="55" t="s">
        <v>25</v>
      </c>
      <c r="K2117" t="str">
        <f>if(and(B2117&gt;='Desc Stats'!$C$56,B2117&lt;='Desc Stats'!$C$57),"Affordable",if(AND(B2117&gt;='Desc Stats'!$C$58,B2117&lt;='Desc Stats'!$C$59),"Luxury","None"))</f>
        <v>Affordable</v>
      </c>
    </row>
    <row r="2118">
      <c r="A2118" s="56" t="s">
        <v>23</v>
      </c>
      <c r="B2118" s="54">
        <v>1180000.0</v>
      </c>
      <c r="C2118" s="7">
        <v>4.0</v>
      </c>
      <c r="D2118" s="7">
        <v>3.0</v>
      </c>
      <c r="E2118" s="7">
        <v>2.0</v>
      </c>
      <c r="F2118" s="7" t="s">
        <v>24</v>
      </c>
      <c r="G2118" s="7" t="s">
        <v>172</v>
      </c>
      <c r="H2118" s="54">
        <v>2.0</v>
      </c>
      <c r="I2118" s="54">
        <v>1756.0</v>
      </c>
      <c r="J2118" s="55" t="s">
        <v>25</v>
      </c>
      <c r="K2118" t="str">
        <f>if(and(B2118&gt;='Desc Stats'!$C$56,B2118&lt;='Desc Stats'!$C$57),"Affordable",if(AND(B2118&gt;='Desc Stats'!$C$58,B2118&lt;='Desc Stats'!$C$59),"Luxury","None"))</f>
        <v>Affordable</v>
      </c>
    </row>
    <row r="2119">
      <c r="A2119" s="56" t="s">
        <v>23</v>
      </c>
      <c r="B2119" s="54">
        <v>1180000.0</v>
      </c>
      <c r="C2119" s="7">
        <v>2.0</v>
      </c>
      <c r="D2119" s="7">
        <v>2.0</v>
      </c>
      <c r="E2119" s="7">
        <v>2.0</v>
      </c>
      <c r="F2119" s="7" t="s">
        <v>36</v>
      </c>
      <c r="G2119" s="7" t="s">
        <v>172</v>
      </c>
      <c r="H2119" s="54">
        <v>2.0</v>
      </c>
      <c r="I2119" s="54">
        <v>1043.0</v>
      </c>
      <c r="J2119" s="55" t="s">
        <v>27</v>
      </c>
      <c r="K2119" t="str">
        <f>if(and(B2119&gt;='Desc Stats'!$C$56,B2119&lt;='Desc Stats'!$C$57),"Affordable",if(AND(B2119&gt;='Desc Stats'!$C$58,B2119&lt;='Desc Stats'!$C$59),"Luxury","None"))</f>
        <v>Affordable</v>
      </c>
    </row>
    <row r="2120">
      <c r="A2120" s="56" t="s">
        <v>129</v>
      </c>
      <c r="B2120" s="54">
        <v>1180000.0</v>
      </c>
      <c r="C2120" s="7">
        <v>5.0</v>
      </c>
      <c r="D2120" s="7">
        <v>4.0</v>
      </c>
      <c r="E2120" s="7">
        <v>2.0</v>
      </c>
      <c r="F2120" s="7" t="s">
        <v>24</v>
      </c>
      <c r="G2120" s="7" t="s">
        <v>172</v>
      </c>
      <c r="H2120" s="54">
        <v>2.0</v>
      </c>
      <c r="I2120" s="54">
        <v>2258.0</v>
      </c>
      <c r="J2120" s="55" t="s">
        <v>25</v>
      </c>
      <c r="K2120" t="str">
        <f>if(and(B2120&gt;='Desc Stats'!$C$56,B2120&lt;='Desc Stats'!$C$57),"Affordable",if(AND(B2120&gt;='Desc Stats'!$C$58,B2120&lt;='Desc Stats'!$C$59),"Luxury","None"))</f>
        <v>Affordable</v>
      </c>
    </row>
    <row r="2121">
      <c r="A2121" s="56" t="s">
        <v>129</v>
      </c>
      <c r="B2121" s="54">
        <v>1180000.0</v>
      </c>
      <c r="C2121" s="7">
        <v>4.0</v>
      </c>
      <c r="D2121" s="7">
        <v>4.0</v>
      </c>
      <c r="E2121" s="7">
        <v>2.0</v>
      </c>
      <c r="F2121" s="7" t="s">
        <v>24</v>
      </c>
      <c r="G2121" s="7" t="s">
        <v>172</v>
      </c>
      <c r="H2121" s="54">
        <v>2.0</v>
      </c>
      <c r="I2121" s="54">
        <v>1569.0</v>
      </c>
      <c r="J2121" s="55" t="s">
        <v>175</v>
      </c>
      <c r="K2121" t="str">
        <f>if(and(B2121&gt;='Desc Stats'!$C$56,B2121&lt;='Desc Stats'!$C$57),"Affordable",if(AND(B2121&gt;='Desc Stats'!$C$58,B2121&lt;='Desc Stats'!$C$59),"Luxury","None"))</f>
        <v>Affordable</v>
      </c>
    </row>
    <row r="2122">
      <c r="A2122" s="56" t="s">
        <v>164</v>
      </c>
      <c r="B2122" s="54">
        <v>1180000.0</v>
      </c>
      <c r="C2122" s="7">
        <v>4.0</v>
      </c>
      <c r="D2122" s="7">
        <v>4.0</v>
      </c>
      <c r="E2122" s="7">
        <v>2.0</v>
      </c>
      <c r="F2122" s="7" t="s">
        <v>24</v>
      </c>
      <c r="G2122" s="7" t="s">
        <v>179</v>
      </c>
      <c r="H2122" s="54">
        <v>1.0</v>
      </c>
      <c r="I2122" s="54">
        <v>1967.0</v>
      </c>
      <c r="J2122" s="55" t="s">
        <v>175</v>
      </c>
      <c r="K2122" t="str">
        <f>if(and(B2122&gt;='Desc Stats'!$C$56,B2122&lt;='Desc Stats'!$C$57),"Affordable",if(AND(B2122&gt;='Desc Stats'!$C$58,B2122&lt;='Desc Stats'!$C$59),"Luxury","None"))</f>
        <v>Affordable</v>
      </c>
    </row>
    <row r="2123">
      <c r="A2123" s="56" t="s">
        <v>164</v>
      </c>
      <c r="B2123" s="54">
        <v>1180000.0</v>
      </c>
      <c r="C2123" s="7">
        <v>4.0</v>
      </c>
      <c r="D2123" s="7">
        <v>4.0</v>
      </c>
      <c r="E2123" s="7">
        <v>2.0</v>
      </c>
      <c r="F2123" s="7" t="s">
        <v>24</v>
      </c>
      <c r="G2123" s="7" t="s">
        <v>172</v>
      </c>
      <c r="H2123" s="54">
        <v>2.0</v>
      </c>
      <c r="I2123" s="54">
        <v>1967.0</v>
      </c>
      <c r="J2123" s="55" t="s">
        <v>175</v>
      </c>
      <c r="K2123" t="str">
        <f>if(and(B2123&gt;='Desc Stats'!$C$56,B2123&lt;='Desc Stats'!$C$57),"Affordable",if(AND(B2123&gt;='Desc Stats'!$C$58,B2123&lt;='Desc Stats'!$C$59),"Luxury","None"))</f>
        <v>Affordable</v>
      </c>
    </row>
    <row r="2124">
      <c r="A2124" s="56" t="s">
        <v>164</v>
      </c>
      <c r="B2124" s="54">
        <v>1180000.0</v>
      </c>
      <c r="C2124" s="7">
        <v>4.0</v>
      </c>
      <c r="D2124" s="7">
        <v>4.0</v>
      </c>
      <c r="E2124" s="7">
        <v>1.0</v>
      </c>
      <c r="F2124" s="7" t="s">
        <v>24</v>
      </c>
      <c r="G2124" s="7" t="s">
        <v>172</v>
      </c>
      <c r="H2124" s="54">
        <v>2.0</v>
      </c>
      <c r="I2124" s="54">
        <v>1967.0</v>
      </c>
      <c r="J2124" s="55" t="s">
        <v>175</v>
      </c>
      <c r="K2124" t="str">
        <f>if(and(B2124&gt;='Desc Stats'!$C$56,B2124&lt;='Desc Stats'!$C$57),"Affordable",if(AND(B2124&gt;='Desc Stats'!$C$58,B2124&lt;='Desc Stats'!$C$59),"Luxury","None"))</f>
        <v>Affordable</v>
      </c>
    </row>
    <row r="2125">
      <c r="A2125" s="56" t="s">
        <v>26</v>
      </c>
      <c r="B2125" s="54">
        <v>1188000.0</v>
      </c>
      <c r="C2125" s="7">
        <v>5.0</v>
      </c>
      <c r="D2125" s="7">
        <v>3.0</v>
      </c>
      <c r="E2125" s="7">
        <v>2.0</v>
      </c>
      <c r="F2125" s="7" t="s">
        <v>24</v>
      </c>
      <c r="G2125" s="7" t="s">
        <v>172</v>
      </c>
      <c r="H2125" s="54">
        <v>2.0</v>
      </c>
      <c r="I2125" s="54">
        <v>1930.0</v>
      </c>
      <c r="J2125" t="s">
        <v>27</v>
      </c>
      <c r="K2125" t="str">
        <f>if(and(B2125&gt;='Desc Stats'!$C$56,B2125&lt;='Desc Stats'!$C$57),"Affordable",if(AND(B2125&gt;='Desc Stats'!$C$58,B2125&lt;='Desc Stats'!$C$59),"Luxury","None"))</f>
        <v>Affordable</v>
      </c>
    </row>
    <row r="2126">
      <c r="A2126" s="56" t="s">
        <v>126</v>
      </c>
      <c r="B2126" s="54">
        <v>1190000.0</v>
      </c>
      <c r="C2126" s="7">
        <v>3.0</v>
      </c>
      <c r="D2126" s="7">
        <v>2.0</v>
      </c>
      <c r="E2126" s="7">
        <v>2.0</v>
      </c>
      <c r="F2126" s="7" t="s">
        <v>24</v>
      </c>
      <c r="G2126" s="7" t="s">
        <v>172</v>
      </c>
      <c r="H2126" s="54">
        <v>2.0</v>
      </c>
      <c r="I2126" s="54">
        <v>1485.0</v>
      </c>
      <c r="J2126" t="s">
        <v>27</v>
      </c>
      <c r="K2126" t="str">
        <f>if(and(B2126&gt;='Desc Stats'!$C$56,B2126&lt;='Desc Stats'!$C$57),"Affordable",if(AND(B2126&gt;='Desc Stats'!$C$58,B2126&lt;='Desc Stats'!$C$59),"Luxury","None"))</f>
        <v>Affordable</v>
      </c>
    </row>
    <row r="2127">
      <c r="A2127" s="57" t="s">
        <v>37</v>
      </c>
      <c r="B2127" s="54">
        <v>1190000.0</v>
      </c>
      <c r="C2127" s="7">
        <v>3.0</v>
      </c>
      <c r="D2127" s="7">
        <v>3.0</v>
      </c>
      <c r="E2127" s="7">
        <v>2.0</v>
      </c>
      <c r="F2127" s="7" t="s">
        <v>24</v>
      </c>
      <c r="G2127" s="7" t="s">
        <v>172</v>
      </c>
      <c r="H2127" s="54">
        <v>2.0</v>
      </c>
      <c r="I2127" s="54">
        <v>1389.0</v>
      </c>
      <c r="J2127" s="55" t="s">
        <v>27</v>
      </c>
      <c r="K2127" t="str">
        <f>if(and(B2127&gt;='Desc Stats'!$C$56,B2127&lt;='Desc Stats'!$C$57),"Affordable",if(AND(B2127&gt;='Desc Stats'!$C$58,B2127&lt;='Desc Stats'!$C$59),"Luxury","None"))</f>
        <v>Affordable</v>
      </c>
    </row>
    <row r="2128">
      <c r="A2128" s="56" t="s">
        <v>28</v>
      </c>
      <c r="B2128" s="54">
        <v>1198000.0</v>
      </c>
      <c r="C2128" s="7">
        <v>2.0</v>
      </c>
      <c r="D2128" s="7">
        <v>1.0</v>
      </c>
      <c r="E2128" s="7">
        <v>5.0</v>
      </c>
      <c r="F2128" s="7" t="s">
        <v>36</v>
      </c>
      <c r="G2128" s="7" t="s">
        <v>172</v>
      </c>
      <c r="H2128" s="54">
        <v>2.0</v>
      </c>
      <c r="I2128" s="54">
        <v>764.0</v>
      </c>
      <c r="J2128" s="55" t="s">
        <v>27</v>
      </c>
      <c r="K2128" t="str">
        <f>if(and(B2128&gt;='Desc Stats'!$C$56,B2128&lt;='Desc Stats'!$C$57),"Affordable",if(AND(B2128&gt;='Desc Stats'!$C$58,B2128&lt;='Desc Stats'!$C$59),"Luxury","None"))</f>
        <v>Affordable</v>
      </c>
    </row>
    <row r="2129">
      <c r="A2129" s="56" t="s">
        <v>129</v>
      </c>
      <c r="B2129" s="54">
        <v>1198000.0</v>
      </c>
      <c r="C2129" s="7">
        <v>4.0</v>
      </c>
      <c r="D2129" s="7">
        <v>4.0</v>
      </c>
      <c r="E2129" s="7">
        <v>1.0</v>
      </c>
      <c r="F2129" s="7" t="s">
        <v>24</v>
      </c>
      <c r="G2129" s="7" t="s">
        <v>172</v>
      </c>
      <c r="H2129" s="54">
        <v>2.0</v>
      </c>
      <c r="I2129" s="54">
        <v>1757.0</v>
      </c>
      <c r="J2129" s="55" t="s">
        <v>25</v>
      </c>
      <c r="K2129" t="str">
        <f>if(and(B2129&gt;='Desc Stats'!$C$56,B2129&lt;='Desc Stats'!$C$57),"Affordable",if(AND(B2129&gt;='Desc Stats'!$C$58,B2129&lt;='Desc Stats'!$C$59),"Luxury","None"))</f>
        <v>Affordable</v>
      </c>
    </row>
    <row r="2130">
      <c r="A2130" s="56" t="s">
        <v>157</v>
      </c>
      <c r="B2130" s="54">
        <v>1198000.0</v>
      </c>
      <c r="C2130" s="7">
        <v>5.0</v>
      </c>
      <c r="D2130" s="7">
        <v>3.0</v>
      </c>
      <c r="E2130" s="7">
        <v>1.0</v>
      </c>
      <c r="F2130" s="7" t="s">
        <v>182</v>
      </c>
      <c r="G2130" s="7" t="s">
        <v>179</v>
      </c>
      <c r="H2130" s="54">
        <v>1.0</v>
      </c>
      <c r="I2130" s="54">
        <v>1760.0</v>
      </c>
      <c r="J2130" s="55" t="s">
        <v>27</v>
      </c>
      <c r="K2130" t="str">
        <f>if(and(B2130&gt;='Desc Stats'!$C$56,B2130&lt;='Desc Stats'!$C$57),"Affordable",if(AND(B2130&gt;='Desc Stats'!$C$58,B2130&lt;='Desc Stats'!$C$59),"Luxury","None"))</f>
        <v>Affordable</v>
      </c>
    </row>
    <row r="2131">
      <c r="A2131" s="56" t="s">
        <v>164</v>
      </c>
      <c r="B2131" s="54">
        <v>1198000.0</v>
      </c>
      <c r="C2131" s="7">
        <v>5.0</v>
      </c>
      <c r="D2131" s="7">
        <v>3.0</v>
      </c>
      <c r="E2131" s="7">
        <v>3.0</v>
      </c>
      <c r="F2131" s="7" t="s">
        <v>24</v>
      </c>
      <c r="G2131" s="7" t="s">
        <v>172</v>
      </c>
      <c r="H2131" s="54">
        <v>2.0</v>
      </c>
      <c r="I2131" s="54">
        <v>2266.0</v>
      </c>
      <c r="J2131" s="55" t="s">
        <v>27</v>
      </c>
      <c r="K2131" t="str">
        <f>if(and(B2131&gt;='Desc Stats'!$C$56,B2131&lt;='Desc Stats'!$C$57),"Affordable",if(AND(B2131&gt;='Desc Stats'!$C$58,B2131&lt;='Desc Stats'!$C$59),"Luxury","None"))</f>
        <v>Affordable</v>
      </c>
    </row>
    <row r="2132">
      <c r="A2132" s="56" t="s">
        <v>28</v>
      </c>
      <c r="B2132" s="54">
        <v>1198800.0</v>
      </c>
      <c r="C2132" s="7">
        <v>1.0</v>
      </c>
      <c r="D2132" s="7">
        <v>1.0</v>
      </c>
      <c r="E2132" s="7">
        <v>4.0</v>
      </c>
      <c r="F2132" s="7" t="s">
        <v>36</v>
      </c>
      <c r="G2132" s="7" t="s">
        <v>172</v>
      </c>
      <c r="H2132" s="54">
        <v>2.0</v>
      </c>
      <c r="I2132" s="54">
        <v>636.0</v>
      </c>
      <c r="J2132" s="55" t="s">
        <v>27</v>
      </c>
      <c r="K2132" t="str">
        <f>if(and(B2132&gt;='Desc Stats'!$C$56,B2132&lt;='Desc Stats'!$C$57),"Affordable",if(AND(B2132&gt;='Desc Stats'!$C$58,B2132&lt;='Desc Stats'!$C$59),"Luxury","None"))</f>
        <v>Affordable</v>
      </c>
    </row>
    <row r="2133">
      <c r="A2133" s="56" t="s">
        <v>130</v>
      </c>
      <c r="B2133" s="54">
        <v>1200000.0</v>
      </c>
      <c r="C2133" s="7">
        <v>4.0</v>
      </c>
      <c r="D2133" s="7">
        <v>3.0</v>
      </c>
      <c r="E2133" s="7">
        <v>1.0</v>
      </c>
      <c r="F2133" s="7" t="s">
        <v>36</v>
      </c>
      <c r="G2133" s="7" t="s">
        <v>172</v>
      </c>
      <c r="H2133" s="54">
        <v>2.0</v>
      </c>
      <c r="I2133" s="54">
        <v>1722.0</v>
      </c>
      <c r="J2133" s="55" t="s">
        <v>25</v>
      </c>
      <c r="K2133" t="str">
        <f>if(and(B2133&gt;='Desc Stats'!$C$56,B2133&lt;='Desc Stats'!$C$57),"Affordable",if(AND(B2133&gt;='Desc Stats'!$C$58,B2133&lt;='Desc Stats'!$C$59),"Luxury","None"))</f>
        <v>Affordable</v>
      </c>
    </row>
    <row r="2134">
      <c r="A2134" s="56" t="s">
        <v>132</v>
      </c>
      <c r="B2134" s="54">
        <v>1200000.0</v>
      </c>
      <c r="C2134" s="7">
        <v>3.0</v>
      </c>
      <c r="D2134" s="7">
        <v>2.0</v>
      </c>
      <c r="E2134" s="7">
        <v>2.0</v>
      </c>
      <c r="F2134" s="7" t="s">
        <v>24</v>
      </c>
      <c r="G2134" s="7" t="s">
        <v>172</v>
      </c>
      <c r="H2134" s="54">
        <v>2.0</v>
      </c>
      <c r="I2134" s="54">
        <v>1200.0</v>
      </c>
      <c r="J2134" t="s">
        <v>27</v>
      </c>
      <c r="K2134" t="str">
        <f>if(and(B2134&gt;='Desc Stats'!$C$56,B2134&lt;='Desc Stats'!$C$57),"Affordable",if(AND(B2134&gt;='Desc Stats'!$C$58,B2134&lt;='Desc Stats'!$C$59),"Luxury","None"))</f>
        <v>Affordable</v>
      </c>
    </row>
    <row r="2135">
      <c r="A2135" s="56" t="s">
        <v>132</v>
      </c>
      <c r="B2135" s="54">
        <v>1200000.0</v>
      </c>
      <c r="C2135" s="7">
        <v>2.0</v>
      </c>
      <c r="D2135" s="7">
        <v>2.0</v>
      </c>
      <c r="E2135" s="7">
        <v>1.0</v>
      </c>
      <c r="F2135" s="7" t="s">
        <v>36</v>
      </c>
      <c r="G2135" s="7" t="s">
        <v>179</v>
      </c>
      <c r="H2135" s="54">
        <v>1.0</v>
      </c>
      <c r="I2135" s="54">
        <v>1070.0</v>
      </c>
      <c r="J2135" s="55" t="s">
        <v>27</v>
      </c>
      <c r="K2135" t="str">
        <f>if(and(B2135&gt;='Desc Stats'!$C$56,B2135&lt;='Desc Stats'!$C$57),"Affordable",if(AND(B2135&gt;='Desc Stats'!$C$58,B2135&lt;='Desc Stats'!$C$59),"Luxury","None"))</f>
        <v>Affordable</v>
      </c>
    </row>
    <row r="2136">
      <c r="A2136" s="56" t="s">
        <v>26</v>
      </c>
      <c r="B2136" s="54">
        <v>1200000.0</v>
      </c>
      <c r="C2136" s="7">
        <v>6.0</v>
      </c>
      <c r="D2136" s="7">
        <v>4.0</v>
      </c>
      <c r="E2136" s="7">
        <v>2.0</v>
      </c>
      <c r="F2136" s="7" t="s">
        <v>24</v>
      </c>
      <c r="G2136" s="7" t="s">
        <v>172</v>
      </c>
      <c r="H2136" s="54">
        <v>2.0</v>
      </c>
      <c r="I2136" s="54">
        <v>1930.0</v>
      </c>
      <c r="J2136" s="55" t="s">
        <v>27</v>
      </c>
      <c r="K2136" t="str">
        <f>if(and(B2136&gt;='Desc Stats'!$C$56,B2136&lt;='Desc Stats'!$C$57),"Affordable",if(AND(B2136&gt;='Desc Stats'!$C$58,B2136&lt;='Desc Stats'!$C$59),"Luxury","None"))</f>
        <v>Affordable</v>
      </c>
    </row>
    <row r="2137">
      <c r="A2137" s="56" t="s">
        <v>26</v>
      </c>
      <c r="B2137" s="54">
        <v>1200000.0</v>
      </c>
      <c r="C2137" s="7">
        <v>6.0</v>
      </c>
      <c r="D2137" s="7">
        <v>4.0</v>
      </c>
      <c r="E2137" s="7">
        <v>2.0</v>
      </c>
      <c r="F2137" s="7" t="s">
        <v>24</v>
      </c>
      <c r="G2137" s="7" t="s">
        <v>172</v>
      </c>
      <c r="H2137" s="54">
        <v>2.0</v>
      </c>
      <c r="I2137" s="54">
        <v>1930.0</v>
      </c>
      <c r="J2137" s="55" t="s">
        <v>27</v>
      </c>
      <c r="K2137" t="str">
        <f>if(and(B2137&gt;='Desc Stats'!$C$56,B2137&lt;='Desc Stats'!$C$57),"Affordable",if(AND(B2137&gt;='Desc Stats'!$C$58,B2137&lt;='Desc Stats'!$C$59),"Luxury","None"))</f>
        <v>Affordable</v>
      </c>
    </row>
    <row r="2138">
      <c r="A2138" s="56" t="s">
        <v>26</v>
      </c>
      <c r="B2138" s="54">
        <v>1200000.0</v>
      </c>
      <c r="C2138" s="7">
        <v>4.0</v>
      </c>
      <c r="D2138" s="7">
        <v>3.0</v>
      </c>
      <c r="E2138" s="7">
        <v>1.0</v>
      </c>
      <c r="F2138" s="7" t="s">
        <v>24</v>
      </c>
      <c r="G2138" s="7" t="s">
        <v>172</v>
      </c>
      <c r="H2138" s="54">
        <v>2.0</v>
      </c>
      <c r="I2138" s="54">
        <v>1508.0</v>
      </c>
      <c r="J2138" t="s">
        <v>27</v>
      </c>
      <c r="K2138" t="str">
        <f>if(and(B2138&gt;='Desc Stats'!$C$56,B2138&lt;='Desc Stats'!$C$57),"Affordable",if(AND(B2138&gt;='Desc Stats'!$C$58,B2138&lt;='Desc Stats'!$C$59),"Luxury","None"))</f>
        <v>Affordable</v>
      </c>
    </row>
    <row r="2139">
      <c r="A2139" s="56" t="s">
        <v>26</v>
      </c>
      <c r="B2139" s="54">
        <v>1200000.0</v>
      </c>
      <c r="C2139" s="7">
        <v>4.0</v>
      </c>
      <c r="D2139" s="7">
        <v>3.0</v>
      </c>
      <c r="E2139" s="7">
        <v>1.0</v>
      </c>
      <c r="F2139" s="7" t="s">
        <v>24</v>
      </c>
      <c r="G2139" s="7" t="s">
        <v>172</v>
      </c>
      <c r="H2139" s="54">
        <v>2.0</v>
      </c>
      <c r="I2139" s="54">
        <v>1508.0</v>
      </c>
      <c r="J2139" s="55" t="s">
        <v>27</v>
      </c>
      <c r="K2139" t="str">
        <f>if(and(B2139&gt;='Desc Stats'!$C$56,B2139&lt;='Desc Stats'!$C$57),"Affordable",if(AND(B2139&gt;='Desc Stats'!$C$58,B2139&lt;='Desc Stats'!$C$59),"Luxury","None"))</f>
        <v>Affordable</v>
      </c>
    </row>
    <row r="2140">
      <c r="A2140" s="56" t="s">
        <v>125</v>
      </c>
      <c r="B2140" s="54">
        <v>1200000.0</v>
      </c>
      <c r="C2140" s="7">
        <v>2.0</v>
      </c>
      <c r="D2140" s="7">
        <v>2.0</v>
      </c>
      <c r="E2140" s="7">
        <v>3.0</v>
      </c>
      <c r="F2140" s="7" t="s">
        <v>36</v>
      </c>
      <c r="G2140" s="7" t="s">
        <v>172</v>
      </c>
      <c r="H2140" s="54">
        <v>2.0</v>
      </c>
      <c r="I2140" s="54">
        <v>931.0</v>
      </c>
      <c r="J2140" s="55" t="s">
        <v>25</v>
      </c>
      <c r="K2140" t="str">
        <f>if(and(B2140&gt;='Desc Stats'!$C$56,B2140&lt;='Desc Stats'!$C$57),"Affordable",if(AND(B2140&gt;='Desc Stats'!$C$58,B2140&lt;='Desc Stats'!$C$59),"Luxury","None"))</f>
        <v>Affordable</v>
      </c>
    </row>
    <row r="2141">
      <c r="A2141" s="56" t="s">
        <v>125</v>
      </c>
      <c r="B2141" s="54">
        <v>1200000.0</v>
      </c>
      <c r="C2141" s="7">
        <v>5.0</v>
      </c>
      <c r="D2141" s="7">
        <v>5.0</v>
      </c>
      <c r="E2141" s="7">
        <v>2.0</v>
      </c>
      <c r="F2141" s="7" t="s">
        <v>181</v>
      </c>
      <c r="G2141" s="7" t="s">
        <v>179</v>
      </c>
      <c r="H2141" s="54">
        <v>1.0</v>
      </c>
      <c r="I2141" s="54">
        <v>1920.0</v>
      </c>
      <c r="J2141" s="55" t="s">
        <v>175</v>
      </c>
      <c r="K2141" t="str">
        <f>if(and(B2141&gt;='Desc Stats'!$C$56,B2141&lt;='Desc Stats'!$C$57),"Affordable",if(AND(B2141&gt;='Desc Stats'!$C$58,B2141&lt;='Desc Stats'!$C$59),"Luxury","None"))</f>
        <v>Affordable</v>
      </c>
    </row>
    <row r="2142">
      <c r="A2142" s="56" t="s">
        <v>125</v>
      </c>
      <c r="B2142" s="54">
        <v>1200000.0</v>
      </c>
      <c r="C2142" s="7">
        <v>6.0</v>
      </c>
      <c r="D2142" s="7">
        <v>4.0</v>
      </c>
      <c r="E2142" s="7">
        <v>2.0</v>
      </c>
      <c r="F2142" s="7" t="s">
        <v>181</v>
      </c>
      <c r="G2142" s="7" t="s">
        <v>172</v>
      </c>
      <c r="H2142" s="54">
        <v>2.0</v>
      </c>
      <c r="I2142" s="54">
        <v>2850.0</v>
      </c>
      <c r="J2142" s="55" t="s">
        <v>27</v>
      </c>
      <c r="K2142" t="str">
        <f>if(and(B2142&gt;='Desc Stats'!$C$56,B2142&lt;='Desc Stats'!$C$57),"Affordable",if(AND(B2142&gt;='Desc Stats'!$C$58,B2142&lt;='Desc Stats'!$C$59),"Luxury","None"))</f>
        <v>Affordable</v>
      </c>
    </row>
    <row r="2143">
      <c r="A2143" s="56" t="s">
        <v>125</v>
      </c>
      <c r="B2143" s="54">
        <v>1200000.0</v>
      </c>
      <c r="C2143" s="7">
        <v>2.0</v>
      </c>
      <c r="D2143" s="7">
        <v>2.0</v>
      </c>
      <c r="E2143" s="7">
        <v>2.0</v>
      </c>
      <c r="F2143" s="7" t="s">
        <v>36</v>
      </c>
      <c r="G2143" s="7" t="s">
        <v>172</v>
      </c>
      <c r="H2143" s="54">
        <v>2.0</v>
      </c>
      <c r="I2143" s="54">
        <v>931.0</v>
      </c>
      <c r="J2143" s="55" t="s">
        <v>27</v>
      </c>
      <c r="K2143" t="str">
        <f>if(and(B2143&gt;='Desc Stats'!$C$56,B2143&lt;='Desc Stats'!$C$57),"Affordable",if(AND(B2143&gt;='Desc Stats'!$C$58,B2143&lt;='Desc Stats'!$C$59),"Luxury","None"))</f>
        <v>Affordable</v>
      </c>
    </row>
    <row r="2144">
      <c r="A2144" s="56" t="s">
        <v>139</v>
      </c>
      <c r="B2144" s="54">
        <v>1200000.0</v>
      </c>
      <c r="C2144" s="7">
        <v>3.0</v>
      </c>
      <c r="D2144" s="7">
        <v>2.0</v>
      </c>
      <c r="E2144" s="7">
        <v>1.0</v>
      </c>
      <c r="F2144" s="7" t="s">
        <v>36</v>
      </c>
      <c r="G2144" s="7" t="s">
        <v>179</v>
      </c>
      <c r="H2144" s="54">
        <v>1.0</v>
      </c>
      <c r="I2144" s="54">
        <v>2000.0</v>
      </c>
      <c r="J2144" s="55" t="s">
        <v>25</v>
      </c>
      <c r="K2144" t="str">
        <f>if(and(B2144&gt;='Desc Stats'!$C$56,B2144&lt;='Desc Stats'!$C$57),"Affordable",if(AND(B2144&gt;='Desc Stats'!$C$58,B2144&lt;='Desc Stats'!$C$59),"Luxury","None"))</f>
        <v>Affordable</v>
      </c>
    </row>
    <row r="2145">
      <c r="A2145" s="57" t="s">
        <v>37</v>
      </c>
      <c r="B2145" s="54">
        <v>1200000.0</v>
      </c>
      <c r="C2145" s="7">
        <v>2.0</v>
      </c>
      <c r="D2145" s="7">
        <v>2.0</v>
      </c>
      <c r="E2145" s="7">
        <v>3.0</v>
      </c>
      <c r="F2145" s="7" t="s">
        <v>24</v>
      </c>
      <c r="G2145" s="7" t="s">
        <v>172</v>
      </c>
      <c r="H2145" s="54">
        <v>2.0</v>
      </c>
      <c r="I2145" s="54">
        <v>1087.0</v>
      </c>
      <c r="J2145" s="55" t="s">
        <v>27</v>
      </c>
      <c r="K2145" t="str">
        <f>if(and(B2145&gt;='Desc Stats'!$C$56,B2145&lt;='Desc Stats'!$C$57),"Affordable",if(AND(B2145&gt;='Desc Stats'!$C$58,B2145&lt;='Desc Stats'!$C$59),"Luxury","None"))</f>
        <v>Affordable</v>
      </c>
    </row>
    <row r="2146">
      <c r="A2146" s="57" t="s">
        <v>37</v>
      </c>
      <c r="B2146" s="54">
        <v>1200000.0</v>
      </c>
      <c r="C2146" s="7">
        <v>3.0</v>
      </c>
      <c r="D2146" s="7">
        <v>3.0</v>
      </c>
      <c r="E2146" s="7">
        <v>2.0</v>
      </c>
      <c r="F2146" s="7" t="s">
        <v>24</v>
      </c>
      <c r="G2146" s="7" t="s">
        <v>172</v>
      </c>
      <c r="H2146" s="54">
        <v>2.0</v>
      </c>
      <c r="I2146" s="54">
        <v>1507.0</v>
      </c>
      <c r="J2146" s="55" t="s">
        <v>25</v>
      </c>
      <c r="K2146" t="str">
        <f>if(and(B2146&gt;='Desc Stats'!$C$56,B2146&lt;='Desc Stats'!$C$57),"Affordable",if(AND(B2146&gt;='Desc Stats'!$C$58,B2146&lt;='Desc Stats'!$C$59),"Luxury","None"))</f>
        <v>Affordable</v>
      </c>
    </row>
    <row r="2147">
      <c r="A2147" s="57" t="s">
        <v>37</v>
      </c>
      <c r="B2147" s="54">
        <v>1200000.0</v>
      </c>
      <c r="C2147" s="7">
        <v>3.0</v>
      </c>
      <c r="D2147" s="7">
        <v>3.0</v>
      </c>
      <c r="E2147" s="7">
        <v>2.0</v>
      </c>
      <c r="F2147" s="7" t="s">
        <v>24</v>
      </c>
      <c r="G2147" s="7" t="s">
        <v>172</v>
      </c>
      <c r="H2147" s="54">
        <v>2.0</v>
      </c>
      <c r="I2147" s="54">
        <v>1500.0</v>
      </c>
      <c r="J2147" s="55" t="s">
        <v>25</v>
      </c>
      <c r="K2147" t="str">
        <f>if(and(B2147&gt;='Desc Stats'!$C$56,B2147&lt;='Desc Stats'!$C$57),"Affordable",if(AND(B2147&gt;='Desc Stats'!$C$58,B2147&lt;='Desc Stats'!$C$59),"Luxury","None"))</f>
        <v>Affordable</v>
      </c>
    </row>
    <row r="2148">
      <c r="A2148" s="57" t="s">
        <v>37</v>
      </c>
      <c r="B2148" s="54">
        <v>1200000.0</v>
      </c>
      <c r="C2148" s="7">
        <v>2.0</v>
      </c>
      <c r="D2148" s="7">
        <v>2.0</v>
      </c>
      <c r="E2148" s="7">
        <v>1.0</v>
      </c>
      <c r="F2148" s="7" t="s">
        <v>180</v>
      </c>
      <c r="G2148" s="7" t="s">
        <v>172</v>
      </c>
      <c r="H2148" s="54">
        <v>2.0</v>
      </c>
      <c r="I2148" s="54">
        <v>1400.0</v>
      </c>
      <c r="J2148" s="55" t="s">
        <v>27</v>
      </c>
      <c r="K2148" t="str">
        <f>if(and(B2148&gt;='Desc Stats'!$C$56,B2148&lt;='Desc Stats'!$C$57),"Affordable",if(AND(B2148&gt;='Desc Stats'!$C$58,B2148&lt;='Desc Stats'!$C$59),"Luxury","None"))</f>
        <v>Affordable</v>
      </c>
    </row>
    <row r="2149">
      <c r="A2149" s="56" t="s">
        <v>127</v>
      </c>
      <c r="B2149" s="54">
        <v>1200000.0</v>
      </c>
      <c r="C2149" s="7">
        <v>3.0</v>
      </c>
      <c r="D2149" s="7">
        <v>3.0</v>
      </c>
      <c r="E2149" s="7">
        <v>1.0</v>
      </c>
      <c r="F2149" s="7" t="s">
        <v>24</v>
      </c>
      <c r="G2149" s="7" t="s">
        <v>172</v>
      </c>
      <c r="H2149" s="54">
        <v>2.0</v>
      </c>
      <c r="I2149" s="54">
        <v>1395.0</v>
      </c>
      <c r="J2149" s="55" t="s">
        <v>27</v>
      </c>
      <c r="K2149" t="str">
        <f>if(and(B2149&gt;='Desc Stats'!$C$56,B2149&lt;='Desc Stats'!$C$57),"Affordable",if(AND(B2149&gt;='Desc Stats'!$C$58,B2149&lt;='Desc Stats'!$C$59),"Luxury","None"))</f>
        <v>Affordable</v>
      </c>
    </row>
    <row r="2150">
      <c r="A2150" s="56" t="s">
        <v>141</v>
      </c>
      <c r="B2150" s="54">
        <v>1200000.0</v>
      </c>
      <c r="C2150" s="7">
        <v>5.0</v>
      </c>
      <c r="D2150" s="7">
        <v>5.0</v>
      </c>
      <c r="E2150" s="7">
        <v>2.0</v>
      </c>
      <c r="F2150" s="7" t="s">
        <v>38</v>
      </c>
      <c r="G2150" s="7" t="s">
        <v>179</v>
      </c>
      <c r="H2150" s="54">
        <v>1.0</v>
      </c>
      <c r="I2150" s="54">
        <v>1920.0</v>
      </c>
      <c r="J2150" t="s">
        <v>27</v>
      </c>
      <c r="K2150" t="str">
        <f>if(and(B2150&gt;='Desc Stats'!$C$56,B2150&lt;='Desc Stats'!$C$57),"Affordable",if(AND(B2150&gt;='Desc Stats'!$C$58,B2150&lt;='Desc Stats'!$C$59),"Luxury","None"))</f>
        <v>Affordable</v>
      </c>
    </row>
    <row r="2151">
      <c r="A2151" s="56" t="s">
        <v>133</v>
      </c>
      <c r="B2151" s="54">
        <v>1200000.0</v>
      </c>
      <c r="C2151" s="7">
        <v>3.0</v>
      </c>
      <c r="D2151" s="7">
        <v>4.0</v>
      </c>
      <c r="E2151" s="7">
        <v>2.0</v>
      </c>
      <c r="F2151" s="7" t="s">
        <v>24</v>
      </c>
      <c r="G2151" s="7" t="s">
        <v>179</v>
      </c>
      <c r="H2151" s="54">
        <v>1.0</v>
      </c>
      <c r="I2151" s="54">
        <v>1875.0</v>
      </c>
      <c r="J2151" s="55" t="s">
        <v>27</v>
      </c>
      <c r="K2151" t="str">
        <f>if(and(B2151&gt;='Desc Stats'!$C$56,B2151&lt;='Desc Stats'!$C$57),"Affordable",if(AND(B2151&gt;='Desc Stats'!$C$58,B2151&lt;='Desc Stats'!$C$59),"Luxury","None"))</f>
        <v>Affordable</v>
      </c>
    </row>
    <row r="2152">
      <c r="A2152" s="56" t="s">
        <v>133</v>
      </c>
      <c r="B2152" s="54">
        <v>1200000.0</v>
      </c>
      <c r="C2152" s="7">
        <v>4.0</v>
      </c>
      <c r="D2152" s="7">
        <v>3.0</v>
      </c>
      <c r="E2152" s="7">
        <v>2.0</v>
      </c>
      <c r="F2152" s="7" t="s">
        <v>24</v>
      </c>
      <c r="G2152" s="7" t="s">
        <v>172</v>
      </c>
      <c r="H2152" s="54">
        <v>2.0</v>
      </c>
      <c r="I2152" s="54">
        <v>1875.0</v>
      </c>
      <c r="J2152" s="55" t="s">
        <v>25</v>
      </c>
      <c r="K2152" t="str">
        <f>if(and(B2152&gt;='Desc Stats'!$C$56,B2152&lt;='Desc Stats'!$C$57),"Affordable",if(AND(B2152&gt;='Desc Stats'!$C$58,B2152&lt;='Desc Stats'!$C$59),"Luxury","None"))</f>
        <v>Affordable</v>
      </c>
    </row>
    <row r="2153">
      <c r="A2153" s="56" t="s">
        <v>131</v>
      </c>
      <c r="B2153" s="54">
        <v>1200000.0</v>
      </c>
      <c r="C2153" s="7">
        <v>4.0</v>
      </c>
      <c r="D2153" s="7">
        <v>3.0</v>
      </c>
      <c r="E2153" s="7">
        <v>2.0</v>
      </c>
      <c r="F2153" s="7" t="s">
        <v>181</v>
      </c>
      <c r="G2153" s="7" t="s">
        <v>179</v>
      </c>
      <c r="H2153" s="54">
        <v>1.0</v>
      </c>
      <c r="I2153" s="54">
        <v>2870.0</v>
      </c>
      <c r="J2153" s="55" t="s">
        <v>27</v>
      </c>
      <c r="K2153" t="str">
        <f>if(and(B2153&gt;='Desc Stats'!$C$56,B2153&lt;='Desc Stats'!$C$57),"Affordable",if(AND(B2153&gt;='Desc Stats'!$C$58,B2153&lt;='Desc Stats'!$C$59),"Luxury","None"))</f>
        <v>Affordable</v>
      </c>
    </row>
    <row r="2154">
      <c r="A2154" s="56" t="s">
        <v>144</v>
      </c>
      <c r="B2154" s="54">
        <v>1200000.0</v>
      </c>
      <c r="C2154" s="7">
        <v>4.0</v>
      </c>
      <c r="D2154" s="7">
        <v>4.0</v>
      </c>
      <c r="E2154" s="7">
        <v>2.0</v>
      </c>
      <c r="F2154" s="7" t="s">
        <v>24</v>
      </c>
      <c r="G2154" s="7" t="s">
        <v>172</v>
      </c>
      <c r="H2154" s="54">
        <v>2.0</v>
      </c>
      <c r="I2154" s="54">
        <v>1830.0</v>
      </c>
      <c r="J2154" s="55" t="s">
        <v>175</v>
      </c>
      <c r="K2154" t="str">
        <f>if(and(B2154&gt;='Desc Stats'!$C$56,B2154&lt;='Desc Stats'!$C$57),"Affordable",if(AND(B2154&gt;='Desc Stats'!$C$58,B2154&lt;='Desc Stats'!$C$59),"Luxury","None"))</f>
        <v>Affordable</v>
      </c>
    </row>
    <row r="2155">
      <c r="A2155" s="56" t="s">
        <v>144</v>
      </c>
      <c r="B2155" s="54">
        <v>1200000.0</v>
      </c>
      <c r="C2155" s="7">
        <v>3.0</v>
      </c>
      <c r="D2155" s="7">
        <v>4.0</v>
      </c>
      <c r="E2155" s="7">
        <v>2.0</v>
      </c>
      <c r="F2155" s="7" t="s">
        <v>24</v>
      </c>
      <c r="G2155" s="7" t="s">
        <v>172</v>
      </c>
      <c r="H2155" s="54">
        <v>2.0</v>
      </c>
      <c r="I2155" s="54">
        <v>1800.0</v>
      </c>
      <c r="J2155" s="55" t="s">
        <v>25</v>
      </c>
      <c r="K2155" t="str">
        <f>if(and(B2155&gt;='Desc Stats'!$C$56,B2155&lt;='Desc Stats'!$C$57),"Affordable",if(AND(B2155&gt;='Desc Stats'!$C$58,B2155&lt;='Desc Stats'!$C$59),"Luxury","None"))</f>
        <v>Affordable</v>
      </c>
    </row>
    <row r="2156">
      <c r="A2156" s="56" t="s">
        <v>144</v>
      </c>
      <c r="B2156" s="54">
        <v>1200000.0</v>
      </c>
      <c r="C2156" s="7">
        <v>4.0</v>
      </c>
      <c r="D2156" s="7">
        <v>3.0</v>
      </c>
      <c r="E2156" s="7">
        <v>2.0</v>
      </c>
      <c r="F2156" s="7" t="s">
        <v>24</v>
      </c>
      <c r="G2156" s="7" t="s">
        <v>172</v>
      </c>
      <c r="H2156" s="54">
        <v>2.0</v>
      </c>
      <c r="I2156" s="54">
        <v>1800.0</v>
      </c>
      <c r="J2156" s="55" t="s">
        <v>27</v>
      </c>
      <c r="K2156" t="str">
        <f>if(and(B2156&gt;='Desc Stats'!$C$56,B2156&lt;='Desc Stats'!$C$57),"Affordable",if(AND(B2156&gt;='Desc Stats'!$C$58,B2156&lt;='Desc Stats'!$C$59),"Luxury","None"))</f>
        <v>Affordable</v>
      </c>
    </row>
    <row r="2157">
      <c r="A2157" s="56" t="s">
        <v>144</v>
      </c>
      <c r="B2157" s="54">
        <v>1200000.0</v>
      </c>
      <c r="C2157" s="7">
        <v>4.0</v>
      </c>
      <c r="D2157" s="7">
        <v>5.0</v>
      </c>
      <c r="E2157" s="7">
        <v>1.0</v>
      </c>
      <c r="F2157" s="7" t="s">
        <v>38</v>
      </c>
      <c r="G2157" s="7" t="s">
        <v>179</v>
      </c>
      <c r="H2157" s="54">
        <v>1.0</v>
      </c>
      <c r="I2157" s="54">
        <v>1800.0</v>
      </c>
      <c r="J2157" s="55" t="s">
        <v>25</v>
      </c>
      <c r="K2157" t="str">
        <f>if(and(B2157&gt;='Desc Stats'!$C$56,B2157&lt;='Desc Stats'!$C$57),"Affordable",if(AND(B2157&gt;='Desc Stats'!$C$58,B2157&lt;='Desc Stats'!$C$59),"Luxury","None"))</f>
        <v>Affordable</v>
      </c>
    </row>
    <row r="2158">
      <c r="A2158" s="56" t="s">
        <v>145</v>
      </c>
      <c r="B2158" s="54">
        <v>1200000.0</v>
      </c>
      <c r="C2158" s="7">
        <v>3.0</v>
      </c>
      <c r="D2158" s="7">
        <v>2.0</v>
      </c>
      <c r="E2158" s="7">
        <v>4.0</v>
      </c>
      <c r="F2158" s="7" t="s">
        <v>36</v>
      </c>
      <c r="G2158" s="7" t="s">
        <v>172</v>
      </c>
      <c r="H2158" s="54">
        <v>2.0</v>
      </c>
      <c r="I2158" s="54">
        <v>1281.0</v>
      </c>
      <c r="J2158" s="55" t="s">
        <v>25</v>
      </c>
      <c r="K2158" t="str">
        <f>if(and(B2158&gt;='Desc Stats'!$C$56,B2158&lt;='Desc Stats'!$C$57),"Affordable",if(AND(B2158&gt;='Desc Stats'!$C$58,B2158&lt;='Desc Stats'!$C$59),"Luxury","None"))</f>
        <v>Affordable</v>
      </c>
    </row>
    <row r="2159">
      <c r="A2159" s="56" t="s">
        <v>145</v>
      </c>
      <c r="B2159" s="54">
        <v>1200000.0</v>
      </c>
      <c r="C2159" s="7">
        <v>3.0</v>
      </c>
      <c r="D2159" s="7">
        <v>2.0</v>
      </c>
      <c r="E2159" s="7">
        <v>2.0</v>
      </c>
      <c r="F2159" s="7" t="s">
        <v>36</v>
      </c>
      <c r="G2159" s="7" t="s">
        <v>172</v>
      </c>
      <c r="H2159" s="54">
        <v>2.0</v>
      </c>
      <c r="I2159" s="54">
        <v>1281.0</v>
      </c>
      <c r="J2159" s="55" t="s">
        <v>27</v>
      </c>
      <c r="K2159" t="str">
        <f>if(and(B2159&gt;='Desc Stats'!$C$56,B2159&lt;='Desc Stats'!$C$57),"Affordable",if(AND(B2159&gt;='Desc Stats'!$C$58,B2159&lt;='Desc Stats'!$C$59),"Luxury","None"))</f>
        <v>Affordable</v>
      </c>
    </row>
    <row r="2160">
      <c r="A2160" s="56" t="s">
        <v>146</v>
      </c>
      <c r="B2160" s="54">
        <v>1200000.0</v>
      </c>
      <c r="C2160" s="7">
        <v>4.0</v>
      </c>
      <c r="D2160" s="7">
        <v>3.0</v>
      </c>
      <c r="E2160" s="7">
        <v>2.0</v>
      </c>
      <c r="F2160" s="7" t="s">
        <v>24</v>
      </c>
      <c r="G2160" s="7" t="s">
        <v>172</v>
      </c>
      <c r="H2160" s="54">
        <v>2.0</v>
      </c>
      <c r="I2160" s="54">
        <v>969.0</v>
      </c>
      <c r="J2160" t="s">
        <v>27</v>
      </c>
      <c r="K2160" t="str">
        <f>if(and(B2160&gt;='Desc Stats'!$C$56,B2160&lt;='Desc Stats'!$C$57),"Affordable",if(AND(B2160&gt;='Desc Stats'!$C$58,B2160&lt;='Desc Stats'!$C$59),"Luxury","None"))</f>
        <v>Affordable</v>
      </c>
    </row>
    <row r="2161">
      <c r="A2161" s="56" t="s">
        <v>146</v>
      </c>
      <c r="B2161" s="54">
        <v>1200000.0</v>
      </c>
      <c r="C2161" s="7">
        <v>2.0</v>
      </c>
      <c r="D2161" s="7">
        <v>2.0</v>
      </c>
      <c r="E2161" s="7">
        <v>2.0</v>
      </c>
      <c r="F2161" s="7" t="s">
        <v>24</v>
      </c>
      <c r="G2161" s="7" t="s">
        <v>172</v>
      </c>
      <c r="H2161" s="54">
        <v>2.0</v>
      </c>
      <c r="I2161" s="54">
        <v>1067.0</v>
      </c>
      <c r="J2161" s="55" t="s">
        <v>27</v>
      </c>
      <c r="K2161" t="str">
        <f>if(and(B2161&gt;='Desc Stats'!$C$56,B2161&lt;='Desc Stats'!$C$57),"Affordable",if(AND(B2161&gt;='Desc Stats'!$C$58,B2161&lt;='Desc Stats'!$C$59),"Luxury","None"))</f>
        <v>Affordable</v>
      </c>
    </row>
    <row r="2162">
      <c r="A2162" s="56" t="s">
        <v>146</v>
      </c>
      <c r="B2162" s="54">
        <v>1200000.0</v>
      </c>
      <c r="C2162" s="7">
        <v>2.0</v>
      </c>
      <c r="D2162" s="7">
        <v>2.0</v>
      </c>
      <c r="E2162" s="7">
        <v>2.0</v>
      </c>
      <c r="F2162" s="7" t="s">
        <v>24</v>
      </c>
      <c r="G2162" s="7" t="s">
        <v>172</v>
      </c>
      <c r="H2162" s="54">
        <v>2.0</v>
      </c>
      <c r="I2162" s="54">
        <v>969.0</v>
      </c>
      <c r="J2162" s="55" t="s">
        <v>27</v>
      </c>
      <c r="K2162" t="str">
        <f>if(and(B2162&gt;='Desc Stats'!$C$56,B2162&lt;='Desc Stats'!$C$57),"Affordable",if(AND(B2162&gt;='Desc Stats'!$C$58,B2162&lt;='Desc Stats'!$C$59),"Luxury","None"))</f>
        <v>Affordable</v>
      </c>
    </row>
    <row r="2163">
      <c r="A2163" s="56" t="s">
        <v>147</v>
      </c>
      <c r="B2163" s="54">
        <v>1200000.0</v>
      </c>
      <c r="C2163" s="7">
        <v>2.0</v>
      </c>
      <c r="D2163" s="7">
        <v>1.0</v>
      </c>
      <c r="E2163" s="7">
        <v>2.0</v>
      </c>
      <c r="F2163" s="7" t="s">
        <v>24</v>
      </c>
      <c r="G2163" s="7" t="s">
        <v>179</v>
      </c>
      <c r="H2163" s="54">
        <v>1.0</v>
      </c>
      <c r="I2163" s="54">
        <v>811.0</v>
      </c>
      <c r="J2163" s="55" t="s">
        <v>25</v>
      </c>
      <c r="K2163" t="str">
        <f>if(and(B2163&gt;='Desc Stats'!$C$56,B2163&lt;='Desc Stats'!$C$57),"Affordable",if(AND(B2163&gt;='Desc Stats'!$C$58,B2163&lt;='Desc Stats'!$C$59),"Luxury","None"))</f>
        <v>Affordable</v>
      </c>
    </row>
    <row r="2164">
      <c r="A2164" s="56" t="s">
        <v>28</v>
      </c>
      <c r="B2164" s="54">
        <v>1200000.0</v>
      </c>
      <c r="C2164" s="7">
        <v>3.0</v>
      </c>
      <c r="D2164" s="7">
        <v>2.0</v>
      </c>
      <c r="E2164" s="7">
        <v>4.0</v>
      </c>
      <c r="F2164" s="7" t="s">
        <v>36</v>
      </c>
      <c r="G2164" s="7" t="s">
        <v>172</v>
      </c>
      <c r="H2164" s="54">
        <v>2.0</v>
      </c>
      <c r="I2164" s="54">
        <v>900.0</v>
      </c>
      <c r="J2164" s="55" t="s">
        <v>25</v>
      </c>
      <c r="K2164" t="str">
        <f>if(and(B2164&gt;='Desc Stats'!$C$56,B2164&lt;='Desc Stats'!$C$57),"Affordable",if(AND(B2164&gt;='Desc Stats'!$C$58,B2164&lt;='Desc Stats'!$C$59),"Luxury","None"))</f>
        <v>Affordable</v>
      </c>
    </row>
    <row r="2165">
      <c r="A2165" s="56" t="s">
        <v>28</v>
      </c>
      <c r="B2165" s="54">
        <v>1200000.0</v>
      </c>
      <c r="C2165" s="7">
        <v>2.0</v>
      </c>
      <c r="D2165" s="7">
        <v>2.0</v>
      </c>
      <c r="E2165" s="7">
        <v>2.0</v>
      </c>
      <c r="F2165" s="7" t="s">
        <v>24</v>
      </c>
      <c r="G2165" s="7" t="s">
        <v>172</v>
      </c>
      <c r="H2165" s="54">
        <v>2.0</v>
      </c>
      <c r="I2165" s="54">
        <v>1036.0</v>
      </c>
      <c r="J2165" t="s">
        <v>27</v>
      </c>
      <c r="K2165" t="str">
        <f>if(and(B2165&gt;='Desc Stats'!$C$56,B2165&lt;='Desc Stats'!$C$57),"Affordable",if(AND(B2165&gt;='Desc Stats'!$C$58,B2165&lt;='Desc Stats'!$C$59),"Luxury","None"))</f>
        <v>Affordable</v>
      </c>
    </row>
    <row r="2166">
      <c r="A2166" s="56" t="s">
        <v>28</v>
      </c>
      <c r="B2166" s="54">
        <v>1200000.0</v>
      </c>
      <c r="C2166" s="7">
        <v>2.0</v>
      </c>
      <c r="D2166" s="7">
        <v>2.0</v>
      </c>
      <c r="E2166" s="7">
        <v>2.0</v>
      </c>
      <c r="F2166" s="7" t="s">
        <v>24</v>
      </c>
      <c r="G2166" s="7" t="s">
        <v>172</v>
      </c>
      <c r="H2166" s="54">
        <v>2.0</v>
      </c>
      <c r="I2166" s="54">
        <v>976.0</v>
      </c>
      <c r="J2166" s="55" t="s">
        <v>27</v>
      </c>
      <c r="K2166" t="str">
        <f>if(and(B2166&gt;='Desc Stats'!$C$56,B2166&lt;='Desc Stats'!$C$57),"Affordable",if(AND(B2166&gt;='Desc Stats'!$C$58,B2166&lt;='Desc Stats'!$C$59),"Luxury","None"))</f>
        <v>Affordable</v>
      </c>
    </row>
    <row r="2167">
      <c r="A2167" s="56" t="s">
        <v>28</v>
      </c>
      <c r="B2167" s="54">
        <v>1200000.0</v>
      </c>
      <c r="C2167" s="7">
        <v>3.0</v>
      </c>
      <c r="D2167" s="7">
        <v>3.0</v>
      </c>
      <c r="E2167" s="7">
        <v>1.0</v>
      </c>
      <c r="F2167" s="7" t="s">
        <v>36</v>
      </c>
      <c r="G2167" s="7" t="s">
        <v>172</v>
      </c>
      <c r="H2167" s="54">
        <v>2.0</v>
      </c>
      <c r="I2167" s="54">
        <v>1335.0</v>
      </c>
      <c r="J2167" s="55" t="s">
        <v>25</v>
      </c>
      <c r="K2167" t="str">
        <f>if(and(B2167&gt;='Desc Stats'!$C$56,B2167&lt;='Desc Stats'!$C$57),"Affordable",if(AND(B2167&gt;='Desc Stats'!$C$58,B2167&lt;='Desc Stats'!$C$59),"Luxury","None"))</f>
        <v>Affordable</v>
      </c>
    </row>
    <row r="2168">
      <c r="A2168" s="56" t="s">
        <v>23</v>
      </c>
      <c r="B2168" s="54">
        <v>1200000.0</v>
      </c>
      <c r="C2168" s="7">
        <v>4.0</v>
      </c>
      <c r="D2168" s="7">
        <v>4.0</v>
      </c>
      <c r="E2168" s="7">
        <v>2.0</v>
      </c>
      <c r="F2168" s="7" t="s">
        <v>24</v>
      </c>
      <c r="G2168" s="7" t="s">
        <v>172</v>
      </c>
      <c r="H2168" s="54">
        <v>2.0</v>
      </c>
      <c r="I2168" s="54">
        <v>2208.0</v>
      </c>
      <c r="J2168" t="s">
        <v>27</v>
      </c>
      <c r="K2168" t="str">
        <f>if(and(B2168&gt;='Desc Stats'!$C$56,B2168&lt;='Desc Stats'!$C$57),"Affordable",if(AND(B2168&gt;='Desc Stats'!$C$58,B2168&lt;='Desc Stats'!$C$59),"Luxury","None"))</f>
        <v>Affordable</v>
      </c>
    </row>
    <row r="2169">
      <c r="A2169" s="56" t="s">
        <v>23</v>
      </c>
      <c r="B2169" s="54">
        <v>1200000.0</v>
      </c>
      <c r="C2169" s="7">
        <v>4.0</v>
      </c>
      <c r="D2169" s="7">
        <v>3.0</v>
      </c>
      <c r="E2169" s="7">
        <v>2.0</v>
      </c>
      <c r="F2169" s="7" t="s">
        <v>24</v>
      </c>
      <c r="G2169" s="7" t="s">
        <v>172</v>
      </c>
      <c r="H2169" s="54">
        <v>2.0</v>
      </c>
      <c r="I2169" s="54">
        <v>1997.0</v>
      </c>
      <c r="J2169" s="55" t="s">
        <v>27</v>
      </c>
      <c r="K2169" t="str">
        <f>if(and(B2169&gt;='Desc Stats'!$C$56,B2169&lt;='Desc Stats'!$C$57),"Affordable",if(AND(B2169&gt;='Desc Stats'!$C$58,B2169&lt;='Desc Stats'!$C$59),"Luxury","None"))</f>
        <v>Affordable</v>
      </c>
    </row>
    <row r="2170">
      <c r="A2170" s="56" t="s">
        <v>23</v>
      </c>
      <c r="B2170" s="54">
        <v>1200000.0</v>
      </c>
      <c r="C2170" s="7">
        <v>4.0</v>
      </c>
      <c r="D2170" s="7">
        <v>3.0</v>
      </c>
      <c r="E2170" s="7">
        <v>2.0</v>
      </c>
      <c r="F2170" s="7" t="s">
        <v>24</v>
      </c>
      <c r="G2170" s="7" t="s">
        <v>172</v>
      </c>
      <c r="H2170" s="54">
        <v>2.0</v>
      </c>
      <c r="I2170" s="54">
        <v>1975.0</v>
      </c>
      <c r="J2170" s="55" t="s">
        <v>25</v>
      </c>
      <c r="K2170" t="str">
        <f>if(and(B2170&gt;='Desc Stats'!$C$56,B2170&lt;='Desc Stats'!$C$57),"Affordable",if(AND(B2170&gt;='Desc Stats'!$C$58,B2170&lt;='Desc Stats'!$C$59),"Luxury","None"))</f>
        <v>Affordable</v>
      </c>
    </row>
    <row r="2171">
      <c r="A2171" s="56" t="s">
        <v>23</v>
      </c>
      <c r="B2171" s="54">
        <v>1200000.0</v>
      </c>
      <c r="C2171" s="7">
        <v>4.0</v>
      </c>
      <c r="D2171" s="7">
        <v>3.0</v>
      </c>
      <c r="E2171" s="7">
        <v>2.0</v>
      </c>
      <c r="F2171" s="7" t="s">
        <v>24</v>
      </c>
      <c r="G2171" s="7" t="s">
        <v>172</v>
      </c>
      <c r="H2171" s="54">
        <v>2.0</v>
      </c>
      <c r="I2171" s="54">
        <v>1668.0</v>
      </c>
      <c r="J2171" t="s">
        <v>27</v>
      </c>
      <c r="K2171" t="str">
        <f>if(and(B2171&gt;='Desc Stats'!$C$56,B2171&lt;='Desc Stats'!$C$57),"Affordable",if(AND(B2171&gt;='Desc Stats'!$C$58,B2171&lt;='Desc Stats'!$C$59),"Luxury","None"))</f>
        <v>Affordable</v>
      </c>
    </row>
    <row r="2172">
      <c r="A2172" s="56" t="s">
        <v>23</v>
      </c>
      <c r="B2172" s="54">
        <v>1200000.0</v>
      </c>
      <c r="C2172" s="7">
        <v>4.0</v>
      </c>
      <c r="D2172" s="7">
        <v>3.0</v>
      </c>
      <c r="E2172" s="7">
        <v>2.0</v>
      </c>
      <c r="F2172" s="7" t="s">
        <v>24</v>
      </c>
      <c r="G2172" s="7" t="s">
        <v>172</v>
      </c>
      <c r="H2172" s="54">
        <v>2.0</v>
      </c>
      <c r="I2172" s="54">
        <v>1600.0</v>
      </c>
      <c r="J2172" s="55" t="s">
        <v>25</v>
      </c>
      <c r="K2172" t="str">
        <f>if(and(B2172&gt;='Desc Stats'!$C$56,B2172&lt;='Desc Stats'!$C$57),"Affordable",if(AND(B2172&gt;='Desc Stats'!$C$58,B2172&lt;='Desc Stats'!$C$59),"Luxury","None"))</f>
        <v>Affordable</v>
      </c>
    </row>
    <row r="2173">
      <c r="A2173" s="56" t="s">
        <v>23</v>
      </c>
      <c r="B2173" s="54">
        <v>1200000.0</v>
      </c>
      <c r="C2173" s="7">
        <v>3.0</v>
      </c>
      <c r="D2173" s="7">
        <v>2.0</v>
      </c>
      <c r="E2173" s="7">
        <v>2.0</v>
      </c>
      <c r="F2173" s="7" t="s">
        <v>24</v>
      </c>
      <c r="G2173" s="7" t="s">
        <v>172</v>
      </c>
      <c r="H2173" s="54">
        <v>2.0</v>
      </c>
      <c r="I2173" s="54">
        <v>1200.0</v>
      </c>
      <c r="J2173" s="55" t="s">
        <v>27</v>
      </c>
      <c r="K2173" t="str">
        <f>if(and(B2173&gt;='Desc Stats'!$C$56,B2173&lt;='Desc Stats'!$C$57),"Affordable",if(AND(B2173&gt;='Desc Stats'!$C$58,B2173&lt;='Desc Stats'!$C$59),"Luxury","None"))</f>
        <v>Affordable</v>
      </c>
    </row>
    <row r="2174">
      <c r="A2174" s="56" t="s">
        <v>23</v>
      </c>
      <c r="B2174" s="54">
        <v>1200000.0</v>
      </c>
      <c r="C2174" s="7">
        <v>3.0</v>
      </c>
      <c r="D2174" s="7">
        <v>2.0</v>
      </c>
      <c r="E2174" s="7">
        <v>2.0</v>
      </c>
      <c r="F2174" s="7" t="s">
        <v>24</v>
      </c>
      <c r="G2174" s="7" t="s">
        <v>172</v>
      </c>
      <c r="H2174" s="54">
        <v>2.0</v>
      </c>
      <c r="I2174" s="54">
        <v>1200.0</v>
      </c>
      <c r="J2174" s="55" t="s">
        <v>27</v>
      </c>
      <c r="K2174" t="str">
        <f>if(and(B2174&gt;='Desc Stats'!$C$56,B2174&lt;='Desc Stats'!$C$57),"Affordable",if(AND(B2174&gt;='Desc Stats'!$C$58,B2174&lt;='Desc Stats'!$C$59),"Luxury","None"))</f>
        <v>Affordable</v>
      </c>
    </row>
    <row r="2175">
      <c r="A2175" s="56" t="s">
        <v>23</v>
      </c>
      <c r="B2175" s="54">
        <v>1200000.0</v>
      </c>
      <c r="C2175" s="7">
        <v>4.0</v>
      </c>
      <c r="D2175" s="7">
        <v>4.0</v>
      </c>
      <c r="E2175" s="7">
        <v>1.0</v>
      </c>
      <c r="F2175" s="7" t="s">
        <v>24</v>
      </c>
      <c r="G2175" s="7" t="s">
        <v>172</v>
      </c>
      <c r="H2175" s="54">
        <v>2.0</v>
      </c>
      <c r="I2175" s="54">
        <v>2035.0</v>
      </c>
      <c r="J2175" t="s">
        <v>27</v>
      </c>
      <c r="K2175" t="str">
        <f>if(and(B2175&gt;='Desc Stats'!$C$56,B2175&lt;='Desc Stats'!$C$57),"Affordable",if(AND(B2175&gt;='Desc Stats'!$C$58,B2175&lt;='Desc Stats'!$C$59),"Luxury","None"))</f>
        <v>Affordable</v>
      </c>
    </row>
    <row r="2176">
      <c r="A2176" s="56" t="s">
        <v>23</v>
      </c>
      <c r="B2176" s="54">
        <v>1200000.0</v>
      </c>
      <c r="C2176" s="7">
        <v>3.0</v>
      </c>
      <c r="D2176" s="7">
        <v>2.0</v>
      </c>
      <c r="E2176" s="7">
        <v>1.0</v>
      </c>
      <c r="F2176" s="7" t="s">
        <v>24</v>
      </c>
      <c r="G2176" s="7" t="s">
        <v>172</v>
      </c>
      <c r="H2176" s="54">
        <v>2.0</v>
      </c>
      <c r="I2176" s="54">
        <v>1200.0</v>
      </c>
      <c r="J2176" s="55" t="s">
        <v>27</v>
      </c>
      <c r="K2176" t="str">
        <f>if(and(B2176&gt;='Desc Stats'!$C$56,B2176&lt;='Desc Stats'!$C$57),"Affordable",if(AND(B2176&gt;='Desc Stats'!$C$58,B2176&lt;='Desc Stats'!$C$59),"Luxury","None"))</f>
        <v>Affordable</v>
      </c>
    </row>
    <row r="2177">
      <c r="A2177" s="56" t="s">
        <v>154</v>
      </c>
      <c r="B2177" s="54">
        <v>1200000.0</v>
      </c>
      <c r="C2177" s="7">
        <v>4.0</v>
      </c>
      <c r="D2177" s="7">
        <v>4.0</v>
      </c>
      <c r="E2177" s="7">
        <v>2.0</v>
      </c>
      <c r="F2177" s="7" t="s">
        <v>24</v>
      </c>
      <c r="G2177" s="7" t="s">
        <v>172</v>
      </c>
      <c r="H2177" s="54">
        <v>2.0</v>
      </c>
      <c r="I2177" s="54">
        <v>1856.0</v>
      </c>
      <c r="J2177" s="55" t="s">
        <v>27</v>
      </c>
      <c r="K2177" t="str">
        <f>if(and(B2177&gt;='Desc Stats'!$C$56,B2177&lt;='Desc Stats'!$C$57),"Affordable",if(AND(B2177&gt;='Desc Stats'!$C$58,B2177&lt;='Desc Stats'!$C$59),"Luxury","None"))</f>
        <v>Affordable</v>
      </c>
    </row>
    <row r="2178">
      <c r="A2178" s="56" t="s">
        <v>129</v>
      </c>
      <c r="B2178" s="54">
        <v>1200000.0</v>
      </c>
      <c r="C2178" s="7">
        <v>3.0</v>
      </c>
      <c r="D2178" s="7">
        <v>4.0</v>
      </c>
      <c r="E2178" s="7">
        <v>2.0</v>
      </c>
      <c r="F2178" s="7" t="s">
        <v>24</v>
      </c>
      <c r="G2178" s="7" t="s">
        <v>172</v>
      </c>
      <c r="H2178" s="54">
        <v>2.0</v>
      </c>
      <c r="I2178" s="54">
        <v>1569.0</v>
      </c>
      <c r="J2178" s="55" t="s">
        <v>175</v>
      </c>
      <c r="K2178" t="str">
        <f>if(and(B2178&gt;='Desc Stats'!$C$56,B2178&lt;='Desc Stats'!$C$57),"Affordable",if(AND(B2178&gt;='Desc Stats'!$C$58,B2178&lt;='Desc Stats'!$C$59),"Luxury","None"))</f>
        <v>Affordable</v>
      </c>
    </row>
    <row r="2179">
      <c r="A2179" s="56" t="s">
        <v>129</v>
      </c>
      <c r="B2179" s="54">
        <v>1200000.0</v>
      </c>
      <c r="C2179" s="7">
        <v>4.0</v>
      </c>
      <c r="D2179" s="7">
        <v>3.0</v>
      </c>
      <c r="E2179" s="7">
        <v>1.0</v>
      </c>
      <c r="F2179" s="7" t="s">
        <v>24</v>
      </c>
      <c r="G2179" s="7" t="s">
        <v>179</v>
      </c>
      <c r="H2179" s="54">
        <v>1.0</v>
      </c>
      <c r="I2179" s="54">
        <v>1757.0</v>
      </c>
      <c r="J2179" s="55" t="s">
        <v>27</v>
      </c>
      <c r="K2179" t="str">
        <f>if(and(B2179&gt;='Desc Stats'!$C$56,B2179&lt;='Desc Stats'!$C$57),"Affordable",if(AND(B2179&gt;='Desc Stats'!$C$58,B2179&lt;='Desc Stats'!$C$59),"Luxury","None"))</f>
        <v>Affordable</v>
      </c>
    </row>
    <row r="2180">
      <c r="A2180" s="56" t="s">
        <v>155</v>
      </c>
      <c r="B2180" s="54">
        <v>1200000.0</v>
      </c>
      <c r="C2180" s="7">
        <v>4.0</v>
      </c>
      <c r="D2180" s="7">
        <v>4.0</v>
      </c>
      <c r="E2180" s="7">
        <v>4.0</v>
      </c>
      <c r="F2180" s="7" t="s">
        <v>24</v>
      </c>
      <c r="G2180" s="7" t="s">
        <v>172</v>
      </c>
      <c r="H2180" s="54">
        <v>2.0</v>
      </c>
      <c r="I2180" s="54">
        <v>2161.0</v>
      </c>
      <c r="J2180" t="s">
        <v>27</v>
      </c>
      <c r="K2180" t="str">
        <f>if(and(B2180&gt;='Desc Stats'!$C$56,B2180&lt;='Desc Stats'!$C$57),"Affordable",if(AND(B2180&gt;='Desc Stats'!$C$58,B2180&lt;='Desc Stats'!$C$59),"Luxury","None"))</f>
        <v>Affordable</v>
      </c>
    </row>
    <row r="2181">
      <c r="A2181" s="56" t="s">
        <v>155</v>
      </c>
      <c r="B2181" s="54">
        <v>1200000.0</v>
      </c>
      <c r="C2181" s="7">
        <v>4.0</v>
      </c>
      <c r="D2181" s="7">
        <v>3.0</v>
      </c>
      <c r="E2181" s="7">
        <v>2.0</v>
      </c>
      <c r="F2181" s="7" t="s">
        <v>24</v>
      </c>
      <c r="G2181" s="7" t="s">
        <v>172</v>
      </c>
      <c r="H2181" s="54">
        <v>2.0</v>
      </c>
      <c r="I2181" s="54">
        <v>1798.0</v>
      </c>
      <c r="J2181" s="55" t="s">
        <v>27</v>
      </c>
      <c r="K2181" t="str">
        <f>if(and(B2181&gt;='Desc Stats'!$C$56,B2181&lt;='Desc Stats'!$C$57),"Affordable",if(AND(B2181&gt;='Desc Stats'!$C$58,B2181&lt;='Desc Stats'!$C$59),"Luxury","None"))</f>
        <v>Affordable</v>
      </c>
    </row>
    <row r="2182">
      <c r="A2182" s="56" t="s">
        <v>157</v>
      </c>
      <c r="B2182" s="54">
        <v>1200000.0</v>
      </c>
      <c r="C2182" s="7">
        <v>5.0</v>
      </c>
      <c r="D2182" s="7">
        <v>4.0</v>
      </c>
      <c r="E2182" s="7">
        <v>2.0</v>
      </c>
      <c r="F2182" s="7" t="s">
        <v>182</v>
      </c>
      <c r="G2182" s="7" t="s">
        <v>179</v>
      </c>
      <c r="H2182" s="54">
        <v>1.0</v>
      </c>
      <c r="I2182" s="54">
        <v>1760.0</v>
      </c>
      <c r="J2182" s="55" t="s">
        <v>27</v>
      </c>
      <c r="K2182" t="str">
        <f>if(and(B2182&gt;='Desc Stats'!$C$56,B2182&lt;='Desc Stats'!$C$57),"Affordable",if(AND(B2182&gt;='Desc Stats'!$C$58,B2182&lt;='Desc Stats'!$C$59),"Luxury","None"))</f>
        <v>Affordable</v>
      </c>
    </row>
    <row r="2183">
      <c r="A2183" s="56" t="s">
        <v>157</v>
      </c>
      <c r="B2183" s="54">
        <v>1200000.0</v>
      </c>
      <c r="C2183" s="7">
        <v>4.0</v>
      </c>
      <c r="D2183" s="7">
        <v>4.0</v>
      </c>
      <c r="E2183" s="7">
        <v>2.0</v>
      </c>
      <c r="F2183" s="7" t="s">
        <v>182</v>
      </c>
      <c r="G2183" s="7" t="s">
        <v>179</v>
      </c>
      <c r="H2183" s="54">
        <v>1.0</v>
      </c>
      <c r="I2183" s="54">
        <v>1870.0</v>
      </c>
      <c r="J2183" t="s">
        <v>27</v>
      </c>
      <c r="K2183" t="str">
        <f>if(and(B2183&gt;='Desc Stats'!$C$56,B2183&lt;='Desc Stats'!$C$57),"Affordable",if(AND(B2183&gt;='Desc Stats'!$C$58,B2183&lt;='Desc Stats'!$C$59),"Luxury","None"))</f>
        <v>Affordable</v>
      </c>
    </row>
    <row r="2184">
      <c r="A2184" s="56" t="s">
        <v>157</v>
      </c>
      <c r="B2184" s="54">
        <v>1200000.0</v>
      </c>
      <c r="C2184" s="7">
        <v>5.0</v>
      </c>
      <c r="D2184" s="7">
        <v>4.0</v>
      </c>
      <c r="E2184" s="7">
        <v>1.0</v>
      </c>
      <c r="F2184" s="7" t="s">
        <v>182</v>
      </c>
      <c r="G2184" s="7" t="s">
        <v>179</v>
      </c>
      <c r="H2184" s="54">
        <v>1.0</v>
      </c>
      <c r="I2184" s="54">
        <v>1760.0</v>
      </c>
      <c r="J2184" s="55" t="s">
        <v>27</v>
      </c>
      <c r="K2184" t="str">
        <f>if(and(B2184&gt;='Desc Stats'!$C$56,B2184&lt;='Desc Stats'!$C$57),"Affordable",if(AND(B2184&gt;='Desc Stats'!$C$58,B2184&lt;='Desc Stats'!$C$59),"Luxury","None"))</f>
        <v>Affordable</v>
      </c>
    </row>
    <row r="2185">
      <c r="A2185" s="56" t="s">
        <v>157</v>
      </c>
      <c r="B2185" s="54">
        <v>1200000.0</v>
      </c>
      <c r="C2185" s="7">
        <v>4.0</v>
      </c>
      <c r="D2185" s="7">
        <v>4.0</v>
      </c>
      <c r="E2185" s="7">
        <v>1.0</v>
      </c>
      <c r="F2185" s="7" t="s">
        <v>181</v>
      </c>
      <c r="G2185" s="7" t="s">
        <v>179</v>
      </c>
      <c r="H2185" s="54">
        <v>1.0</v>
      </c>
      <c r="I2185" s="54">
        <v>2592.0</v>
      </c>
      <c r="J2185" s="55" t="s">
        <v>175</v>
      </c>
      <c r="K2185" t="str">
        <f>if(and(B2185&gt;='Desc Stats'!$C$56,B2185&lt;='Desc Stats'!$C$57),"Affordable",if(AND(B2185&gt;='Desc Stats'!$C$58,B2185&lt;='Desc Stats'!$C$59),"Luxury","None"))</f>
        <v>Affordable</v>
      </c>
    </row>
    <row r="2186">
      <c r="A2186" s="56" t="s">
        <v>158</v>
      </c>
      <c r="B2186" s="54">
        <v>1200000.0</v>
      </c>
      <c r="C2186" s="7">
        <v>5.0</v>
      </c>
      <c r="D2186" s="7">
        <v>4.0</v>
      </c>
      <c r="E2186" s="7">
        <v>2.0</v>
      </c>
      <c r="F2186" s="7" t="s">
        <v>38</v>
      </c>
      <c r="G2186" s="7" t="s">
        <v>179</v>
      </c>
      <c r="H2186" s="54">
        <v>1.0</v>
      </c>
      <c r="I2186" s="54">
        <v>1600.0</v>
      </c>
      <c r="J2186" s="55" t="s">
        <v>25</v>
      </c>
      <c r="K2186" t="str">
        <f>if(and(B2186&gt;='Desc Stats'!$C$56,B2186&lt;='Desc Stats'!$C$57),"Affordable",if(AND(B2186&gt;='Desc Stats'!$C$58,B2186&lt;='Desc Stats'!$C$59),"Luxury","None"))</f>
        <v>Affordable</v>
      </c>
    </row>
    <row r="2187">
      <c r="A2187" s="56" t="s">
        <v>158</v>
      </c>
      <c r="B2187" s="54">
        <v>1200000.0</v>
      </c>
      <c r="C2187" s="7">
        <v>5.0</v>
      </c>
      <c r="D2187" s="7">
        <v>4.0</v>
      </c>
      <c r="E2187" s="7">
        <v>2.0</v>
      </c>
      <c r="F2187" s="7" t="s">
        <v>38</v>
      </c>
      <c r="G2187" s="7" t="s">
        <v>179</v>
      </c>
      <c r="H2187" s="54">
        <v>1.0</v>
      </c>
      <c r="I2187" s="54">
        <v>1500.0</v>
      </c>
      <c r="J2187" s="55" t="s">
        <v>25</v>
      </c>
      <c r="K2187" t="str">
        <f>if(and(B2187&gt;='Desc Stats'!$C$56,B2187&lt;='Desc Stats'!$C$57),"Affordable",if(AND(B2187&gt;='Desc Stats'!$C$58,B2187&lt;='Desc Stats'!$C$59),"Luxury","None"))</f>
        <v>Affordable</v>
      </c>
    </row>
    <row r="2188">
      <c r="A2188" s="56" t="s">
        <v>159</v>
      </c>
      <c r="B2188" s="54">
        <v>1200000.0</v>
      </c>
      <c r="C2188" s="7">
        <v>4.0</v>
      </c>
      <c r="D2188" s="7">
        <v>4.0</v>
      </c>
      <c r="E2188" s="7">
        <v>1.0</v>
      </c>
      <c r="F2188" s="7" t="s">
        <v>180</v>
      </c>
      <c r="G2188" s="7" t="s">
        <v>172</v>
      </c>
      <c r="H2188" s="54">
        <v>2.0</v>
      </c>
      <c r="I2188" s="54">
        <v>2800.0</v>
      </c>
      <c r="J2188" s="55" t="s">
        <v>27</v>
      </c>
      <c r="K2188" t="str">
        <f>if(and(B2188&gt;='Desc Stats'!$C$56,B2188&lt;='Desc Stats'!$C$57),"Affordable",if(AND(B2188&gt;='Desc Stats'!$C$58,B2188&lt;='Desc Stats'!$C$59),"Luxury","None"))</f>
        <v>Affordable</v>
      </c>
    </row>
    <row r="2189">
      <c r="A2189" s="56" t="s">
        <v>159</v>
      </c>
      <c r="B2189" s="54">
        <v>1200000.0</v>
      </c>
      <c r="C2189" s="7">
        <v>4.0</v>
      </c>
      <c r="D2189" s="7">
        <v>4.0</v>
      </c>
      <c r="E2189" s="7">
        <v>1.0</v>
      </c>
      <c r="F2189" s="7" t="s">
        <v>180</v>
      </c>
      <c r="G2189" s="7" t="s">
        <v>179</v>
      </c>
      <c r="H2189" s="54">
        <v>1.0</v>
      </c>
      <c r="I2189" s="54">
        <v>2262.0</v>
      </c>
      <c r="J2189" s="55" t="s">
        <v>27</v>
      </c>
      <c r="K2189" t="str">
        <f>if(and(B2189&gt;='Desc Stats'!$C$56,B2189&lt;='Desc Stats'!$C$57),"Affordable",if(AND(B2189&gt;='Desc Stats'!$C$58,B2189&lt;='Desc Stats'!$C$59),"Luxury","None"))</f>
        <v>Affordable</v>
      </c>
    </row>
    <row r="2190">
      <c r="A2190" s="56" t="s">
        <v>159</v>
      </c>
      <c r="B2190" s="54">
        <v>1200000.0</v>
      </c>
      <c r="C2190" s="7">
        <v>4.0</v>
      </c>
      <c r="D2190" s="7">
        <v>3.0</v>
      </c>
      <c r="E2190" s="7">
        <v>1.0</v>
      </c>
      <c r="F2190" s="7" t="s">
        <v>180</v>
      </c>
      <c r="G2190" s="7" t="s">
        <v>172</v>
      </c>
      <c r="H2190" s="54">
        <v>2.0</v>
      </c>
      <c r="I2190" s="54">
        <v>2583.0</v>
      </c>
      <c r="J2190" s="55" t="s">
        <v>175</v>
      </c>
      <c r="K2190" t="str">
        <f>if(and(B2190&gt;='Desc Stats'!$C$56,B2190&lt;='Desc Stats'!$C$57),"Affordable",if(AND(B2190&gt;='Desc Stats'!$C$58,B2190&lt;='Desc Stats'!$C$59),"Luxury","None"))</f>
        <v>Affordable</v>
      </c>
    </row>
    <row r="2191">
      <c r="A2191" s="56" t="s">
        <v>161</v>
      </c>
      <c r="B2191" s="54">
        <v>1200000.0</v>
      </c>
      <c r="C2191" s="7">
        <v>4.0</v>
      </c>
      <c r="D2191" s="7">
        <v>3.0</v>
      </c>
      <c r="E2191" s="7">
        <v>2.0</v>
      </c>
      <c r="F2191" s="7" t="s">
        <v>181</v>
      </c>
      <c r="G2191" s="7" t="s">
        <v>179</v>
      </c>
      <c r="H2191" s="54">
        <v>1.0</v>
      </c>
      <c r="I2191" s="54">
        <v>2660.0</v>
      </c>
      <c r="J2191" s="55" t="s">
        <v>27</v>
      </c>
      <c r="K2191" t="str">
        <f>if(and(B2191&gt;='Desc Stats'!$C$56,B2191&lt;='Desc Stats'!$C$57),"Affordable",if(AND(B2191&gt;='Desc Stats'!$C$58,B2191&lt;='Desc Stats'!$C$59),"Luxury","None"))</f>
        <v>Affordable</v>
      </c>
    </row>
    <row r="2192">
      <c r="A2192" s="56" t="s">
        <v>162</v>
      </c>
      <c r="B2192" s="54">
        <v>1200000.0</v>
      </c>
      <c r="C2192" s="7">
        <v>3.0</v>
      </c>
      <c r="D2192" s="7">
        <v>2.0</v>
      </c>
      <c r="E2192" s="7">
        <v>3.0</v>
      </c>
      <c r="F2192" s="7" t="s">
        <v>24</v>
      </c>
      <c r="G2192" s="7" t="s">
        <v>172</v>
      </c>
      <c r="H2192" s="54">
        <v>2.0</v>
      </c>
      <c r="I2192" s="54">
        <v>1560.0</v>
      </c>
      <c r="J2192" s="55" t="s">
        <v>25</v>
      </c>
      <c r="K2192" t="str">
        <f>if(and(B2192&gt;='Desc Stats'!$C$56,B2192&lt;='Desc Stats'!$C$57),"Affordable",if(AND(B2192&gt;='Desc Stats'!$C$58,B2192&lt;='Desc Stats'!$C$59),"Luxury","None"))</f>
        <v>Affordable</v>
      </c>
    </row>
    <row r="2193">
      <c r="A2193" s="56" t="s">
        <v>162</v>
      </c>
      <c r="B2193" s="54">
        <v>1200000.0</v>
      </c>
      <c r="C2193" s="7">
        <v>3.0</v>
      </c>
      <c r="D2193" s="7">
        <v>2.0</v>
      </c>
      <c r="E2193" s="7">
        <v>2.0</v>
      </c>
      <c r="F2193" s="7" t="s">
        <v>183</v>
      </c>
      <c r="G2193" s="7" t="s">
        <v>179</v>
      </c>
      <c r="H2193" s="54">
        <v>1.0</v>
      </c>
      <c r="I2193" s="54">
        <v>1920.0</v>
      </c>
      <c r="J2193" t="s">
        <v>27</v>
      </c>
      <c r="K2193" t="str">
        <f>if(and(B2193&gt;='Desc Stats'!$C$56,B2193&lt;='Desc Stats'!$C$57),"Affordable",if(AND(B2193&gt;='Desc Stats'!$C$58,B2193&lt;='Desc Stats'!$C$59),"Luxury","None"))</f>
        <v>Affordable</v>
      </c>
    </row>
    <row r="2194">
      <c r="A2194" s="56" t="s">
        <v>189</v>
      </c>
      <c r="B2194" s="54">
        <v>1200019.0</v>
      </c>
      <c r="C2194" s="7">
        <v>2.0</v>
      </c>
      <c r="D2194" s="7">
        <v>2.0</v>
      </c>
      <c r="E2194" s="7">
        <v>2.0</v>
      </c>
      <c r="F2194" s="7" t="s">
        <v>24</v>
      </c>
      <c r="G2194" s="7" t="s">
        <v>172</v>
      </c>
      <c r="H2194" s="54">
        <v>2.0</v>
      </c>
      <c r="I2194" s="54">
        <v>577.0</v>
      </c>
      <c r="J2194" s="55" t="s">
        <v>27</v>
      </c>
      <c r="K2194" t="str">
        <f>if(and(B2194&gt;='Desc Stats'!$C$56,B2194&lt;='Desc Stats'!$C$57),"Affordable",if(AND(B2194&gt;='Desc Stats'!$C$58,B2194&lt;='Desc Stats'!$C$59),"Luxury","None"))</f>
        <v>None</v>
      </c>
    </row>
    <row r="2195">
      <c r="A2195" s="56" t="s">
        <v>138</v>
      </c>
      <c r="B2195" s="54">
        <v>1206600.0</v>
      </c>
      <c r="C2195" s="7">
        <v>4.0</v>
      </c>
      <c r="D2195" s="7">
        <v>3.0</v>
      </c>
      <c r="E2195" s="7">
        <v>2.0</v>
      </c>
      <c r="F2195" s="7" t="s">
        <v>24</v>
      </c>
      <c r="G2195" s="7" t="s">
        <v>172</v>
      </c>
      <c r="H2195" s="54">
        <v>2.0</v>
      </c>
      <c r="I2195" s="54">
        <v>1356.0</v>
      </c>
      <c r="J2195" s="55" t="s">
        <v>27</v>
      </c>
      <c r="K2195" t="str">
        <f>if(and(B2195&gt;='Desc Stats'!$C$56,B2195&lt;='Desc Stats'!$C$57),"Affordable",if(AND(B2195&gt;='Desc Stats'!$C$58,B2195&lt;='Desc Stats'!$C$59),"Luxury","None"))</f>
        <v>None</v>
      </c>
    </row>
    <row r="2196">
      <c r="A2196" s="56" t="s">
        <v>145</v>
      </c>
      <c r="B2196" s="54">
        <v>1207000.0</v>
      </c>
      <c r="C2196" s="7">
        <v>1.0</v>
      </c>
      <c r="D2196" s="7">
        <v>1.0</v>
      </c>
      <c r="E2196" s="7">
        <v>1.0</v>
      </c>
      <c r="F2196" s="7" t="s">
        <v>36</v>
      </c>
      <c r="G2196" s="7" t="s">
        <v>172</v>
      </c>
      <c r="H2196" s="54">
        <v>2.0</v>
      </c>
      <c r="I2196" s="54">
        <v>685.0</v>
      </c>
      <c r="J2196" s="55" t="s">
        <v>25</v>
      </c>
      <c r="K2196" t="str">
        <f>if(and(B2196&gt;='Desc Stats'!$C$56,B2196&lt;='Desc Stats'!$C$57),"Affordable",if(AND(B2196&gt;='Desc Stats'!$C$58,B2196&lt;='Desc Stats'!$C$59),"Luxury","None"))</f>
        <v>None</v>
      </c>
    </row>
    <row r="2197">
      <c r="A2197" s="57" t="s">
        <v>37</v>
      </c>
      <c r="B2197" s="54">
        <v>1208000.0</v>
      </c>
      <c r="C2197" s="7">
        <v>4.0</v>
      </c>
      <c r="D2197" s="7">
        <v>2.0</v>
      </c>
      <c r="E2197" s="7">
        <v>3.0</v>
      </c>
      <c r="F2197" s="7" t="s">
        <v>24</v>
      </c>
      <c r="G2197" s="7" t="s">
        <v>172</v>
      </c>
      <c r="H2197" s="54">
        <v>2.0</v>
      </c>
      <c r="I2197" s="54">
        <v>1535.0</v>
      </c>
      <c r="J2197" s="55" t="s">
        <v>175</v>
      </c>
      <c r="K2197" t="str">
        <f>if(and(B2197&gt;='Desc Stats'!$C$56,B2197&lt;='Desc Stats'!$C$57),"Affordable",if(AND(B2197&gt;='Desc Stats'!$C$58,B2197&lt;='Desc Stats'!$C$59),"Luxury","None"))</f>
        <v>None</v>
      </c>
    </row>
    <row r="2198">
      <c r="A2198" s="56" t="s">
        <v>26</v>
      </c>
      <c r="B2198" s="54">
        <v>1210000.0</v>
      </c>
      <c r="C2198" s="7">
        <v>6.0</v>
      </c>
      <c r="D2198" s="7">
        <v>6.0</v>
      </c>
      <c r="E2198" s="7">
        <v>3.0</v>
      </c>
      <c r="F2198" s="7" t="s">
        <v>38</v>
      </c>
      <c r="G2198" s="7" t="s">
        <v>172</v>
      </c>
      <c r="H2198" s="54">
        <v>2.0</v>
      </c>
      <c r="I2198" s="54">
        <v>3400.0</v>
      </c>
      <c r="J2198" s="55" t="s">
        <v>27</v>
      </c>
      <c r="K2198" t="str">
        <f>if(and(B2198&gt;='Desc Stats'!$C$56,B2198&lt;='Desc Stats'!$C$57),"Affordable",if(AND(B2198&gt;='Desc Stats'!$C$58,B2198&lt;='Desc Stats'!$C$59),"Luxury","None"))</f>
        <v>None</v>
      </c>
    </row>
    <row r="2199">
      <c r="A2199" s="56" t="s">
        <v>23</v>
      </c>
      <c r="B2199" s="54">
        <v>1210000.0</v>
      </c>
      <c r="C2199" s="7">
        <v>4.0</v>
      </c>
      <c r="D2199" s="7">
        <v>3.0</v>
      </c>
      <c r="E2199" s="7">
        <v>3.0</v>
      </c>
      <c r="F2199" s="7" t="s">
        <v>24</v>
      </c>
      <c r="G2199" s="7" t="s">
        <v>172</v>
      </c>
      <c r="H2199" s="54">
        <v>2.0</v>
      </c>
      <c r="I2199" s="54">
        <v>1668.0</v>
      </c>
      <c r="J2199" s="55" t="s">
        <v>25</v>
      </c>
      <c r="K2199" t="str">
        <f>if(and(B2199&gt;='Desc Stats'!$C$56,B2199&lt;='Desc Stats'!$C$57),"Affordable",if(AND(B2199&gt;='Desc Stats'!$C$58,B2199&lt;='Desc Stats'!$C$59),"Luxury","None"))</f>
        <v>None</v>
      </c>
    </row>
    <row r="2200">
      <c r="A2200" s="56" t="s">
        <v>125</v>
      </c>
      <c r="B2200" s="54">
        <v>1216800.0</v>
      </c>
      <c r="C2200" s="7">
        <v>2.0</v>
      </c>
      <c r="D2200" s="7">
        <v>2.0</v>
      </c>
      <c r="E2200" s="7">
        <v>1.0</v>
      </c>
      <c r="F2200" s="7" t="s">
        <v>36</v>
      </c>
      <c r="G2200" s="7" t="s">
        <v>172</v>
      </c>
      <c r="H2200" s="54">
        <v>2.0</v>
      </c>
      <c r="I2200" s="54">
        <v>936.0</v>
      </c>
      <c r="J2200" s="55" t="s">
        <v>25</v>
      </c>
      <c r="K2200" t="str">
        <f>if(and(B2200&gt;='Desc Stats'!$C$56,B2200&lt;='Desc Stats'!$C$57),"Affordable",if(AND(B2200&gt;='Desc Stats'!$C$58,B2200&lt;='Desc Stats'!$C$59),"Luxury","None"))</f>
        <v>None</v>
      </c>
    </row>
    <row r="2201">
      <c r="A2201" s="56" t="s">
        <v>126</v>
      </c>
      <c r="B2201" s="54">
        <v>1220000.0</v>
      </c>
      <c r="C2201" s="7">
        <v>3.0</v>
      </c>
      <c r="D2201" s="7">
        <v>2.0</v>
      </c>
      <c r="E2201" s="7">
        <v>2.0</v>
      </c>
      <c r="F2201" s="7" t="s">
        <v>24</v>
      </c>
      <c r="G2201" s="7" t="s">
        <v>172</v>
      </c>
      <c r="H2201" s="54">
        <v>2.0</v>
      </c>
      <c r="I2201" s="54">
        <v>1485.0</v>
      </c>
      <c r="J2201" s="55" t="s">
        <v>25</v>
      </c>
      <c r="K2201" t="str">
        <f>if(and(B2201&gt;='Desc Stats'!$C$56,B2201&lt;='Desc Stats'!$C$57),"Affordable",if(AND(B2201&gt;='Desc Stats'!$C$58,B2201&lt;='Desc Stats'!$C$59),"Luxury","None"))</f>
        <v>None</v>
      </c>
    </row>
    <row r="2202">
      <c r="A2202" s="56" t="s">
        <v>136</v>
      </c>
      <c r="B2202" s="54">
        <v>1220000.0</v>
      </c>
      <c r="C2202" s="7">
        <v>1.0</v>
      </c>
      <c r="D2202" s="7">
        <v>1.0</v>
      </c>
      <c r="E2202" s="7">
        <v>2.0</v>
      </c>
      <c r="F2202" s="7" t="s">
        <v>36</v>
      </c>
      <c r="G2202" s="7" t="s">
        <v>172</v>
      </c>
      <c r="H2202" s="54">
        <v>2.0</v>
      </c>
      <c r="I2202" s="54">
        <v>1131.0</v>
      </c>
      <c r="J2202" s="55" t="s">
        <v>25</v>
      </c>
      <c r="K2202" t="str">
        <f>if(and(B2202&gt;='Desc Stats'!$C$56,B2202&lt;='Desc Stats'!$C$57),"Affordable",if(AND(B2202&gt;='Desc Stats'!$C$58,B2202&lt;='Desc Stats'!$C$59),"Luxury","None"))</f>
        <v>None</v>
      </c>
    </row>
    <row r="2203">
      <c r="A2203" s="57" t="s">
        <v>37</v>
      </c>
      <c r="B2203" s="54">
        <v>1220000.0</v>
      </c>
      <c r="C2203" s="7">
        <v>4.0</v>
      </c>
      <c r="D2203" s="7">
        <v>4.0</v>
      </c>
      <c r="E2203" s="7">
        <v>1.0</v>
      </c>
      <c r="F2203" s="7" t="s">
        <v>180</v>
      </c>
      <c r="G2203" s="7" t="s">
        <v>172</v>
      </c>
      <c r="H2203" s="54">
        <v>2.0</v>
      </c>
      <c r="I2203" s="54">
        <v>2820.0</v>
      </c>
      <c r="J2203" t="s">
        <v>27</v>
      </c>
      <c r="K2203" t="str">
        <f>if(and(B2203&gt;='Desc Stats'!$C$56,B2203&lt;='Desc Stats'!$C$57),"Affordable",if(AND(B2203&gt;='Desc Stats'!$C$58,B2203&lt;='Desc Stats'!$C$59),"Luxury","None"))</f>
        <v>None</v>
      </c>
    </row>
    <row r="2204">
      <c r="A2204" s="56" t="s">
        <v>127</v>
      </c>
      <c r="B2204" s="54">
        <v>1220000.0</v>
      </c>
      <c r="C2204" s="7">
        <v>4.0</v>
      </c>
      <c r="D2204" s="7">
        <v>5.0</v>
      </c>
      <c r="E2204" s="7">
        <v>2.0</v>
      </c>
      <c r="F2204" s="7" t="s">
        <v>24</v>
      </c>
      <c r="G2204" s="7" t="s">
        <v>172</v>
      </c>
      <c r="H2204" s="54">
        <v>2.0</v>
      </c>
      <c r="I2204" s="54">
        <v>1875.0</v>
      </c>
      <c r="J2204" s="55" t="s">
        <v>27</v>
      </c>
      <c r="K2204" t="str">
        <f>if(and(B2204&gt;='Desc Stats'!$C$56,B2204&lt;='Desc Stats'!$C$57),"Affordable",if(AND(B2204&gt;='Desc Stats'!$C$58,B2204&lt;='Desc Stats'!$C$59),"Luxury","None"))</f>
        <v>None</v>
      </c>
    </row>
    <row r="2205">
      <c r="A2205" s="56" t="s">
        <v>23</v>
      </c>
      <c r="B2205" s="54">
        <v>1220000.0</v>
      </c>
      <c r="C2205" s="7">
        <v>4.0</v>
      </c>
      <c r="D2205" s="7">
        <v>5.0</v>
      </c>
      <c r="E2205" s="7">
        <v>2.0</v>
      </c>
      <c r="F2205" s="7" t="s">
        <v>24</v>
      </c>
      <c r="G2205" s="7" t="s">
        <v>172</v>
      </c>
      <c r="H2205" s="54">
        <v>2.0</v>
      </c>
      <c r="I2205" s="54">
        <v>1756.0</v>
      </c>
      <c r="J2205" s="55" t="s">
        <v>25</v>
      </c>
      <c r="K2205" t="str">
        <f>if(and(B2205&gt;='Desc Stats'!$C$56,B2205&lt;='Desc Stats'!$C$57),"Affordable",if(AND(B2205&gt;='Desc Stats'!$C$58,B2205&lt;='Desc Stats'!$C$59),"Luxury","None"))</f>
        <v>None</v>
      </c>
    </row>
    <row r="2206">
      <c r="A2206" s="56" t="s">
        <v>23</v>
      </c>
      <c r="B2206" s="54">
        <v>1220000.0</v>
      </c>
      <c r="C2206" s="7">
        <v>4.0</v>
      </c>
      <c r="D2206" s="7">
        <v>4.0</v>
      </c>
      <c r="E2206" s="7">
        <v>2.0</v>
      </c>
      <c r="F2206" s="7" t="s">
        <v>24</v>
      </c>
      <c r="G2206" s="7" t="s">
        <v>172</v>
      </c>
      <c r="H2206" s="54">
        <v>2.0</v>
      </c>
      <c r="I2206" s="54">
        <v>1756.0</v>
      </c>
      <c r="J2206" s="55" t="s">
        <v>25</v>
      </c>
      <c r="K2206" t="str">
        <f>if(and(B2206&gt;='Desc Stats'!$C$56,B2206&lt;='Desc Stats'!$C$57),"Affordable",if(AND(B2206&gt;='Desc Stats'!$C$58,B2206&lt;='Desc Stats'!$C$59),"Luxury","None"))</f>
        <v>None</v>
      </c>
    </row>
    <row r="2207">
      <c r="A2207" s="56" t="s">
        <v>23</v>
      </c>
      <c r="B2207" s="54">
        <v>1220000.0</v>
      </c>
      <c r="C2207" s="7">
        <v>4.0</v>
      </c>
      <c r="D2207" s="7">
        <v>4.0</v>
      </c>
      <c r="E2207" s="7">
        <v>2.0</v>
      </c>
      <c r="F2207" s="7" t="s">
        <v>24</v>
      </c>
      <c r="G2207" s="7" t="s">
        <v>172</v>
      </c>
      <c r="H2207" s="54">
        <v>2.0</v>
      </c>
      <c r="I2207" s="54">
        <v>1448.0</v>
      </c>
      <c r="J2207" s="55" t="s">
        <v>25</v>
      </c>
      <c r="K2207" t="str">
        <f>if(and(B2207&gt;='Desc Stats'!$C$56,B2207&lt;='Desc Stats'!$C$57),"Affordable",if(AND(B2207&gt;='Desc Stats'!$C$58,B2207&lt;='Desc Stats'!$C$59),"Luxury","None"))</f>
        <v>None</v>
      </c>
    </row>
    <row r="2208">
      <c r="A2208" s="56" t="s">
        <v>23</v>
      </c>
      <c r="B2208" s="54">
        <v>1220000.0</v>
      </c>
      <c r="C2208" s="7">
        <v>3.0</v>
      </c>
      <c r="D2208" s="7">
        <v>3.0</v>
      </c>
      <c r="E2208" s="7">
        <v>2.0</v>
      </c>
      <c r="F2208" s="7" t="s">
        <v>24</v>
      </c>
      <c r="G2208" s="7" t="s">
        <v>172</v>
      </c>
      <c r="H2208" s="54">
        <v>2.0</v>
      </c>
      <c r="I2208" s="54">
        <v>1703.0</v>
      </c>
      <c r="J2208" s="55" t="s">
        <v>25</v>
      </c>
      <c r="K2208" t="str">
        <f>if(and(B2208&gt;='Desc Stats'!$C$56,B2208&lt;='Desc Stats'!$C$57),"Affordable",if(AND(B2208&gt;='Desc Stats'!$C$58,B2208&lt;='Desc Stats'!$C$59),"Luxury","None"))</f>
        <v>None</v>
      </c>
    </row>
    <row r="2209">
      <c r="A2209" s="56" t="s">
        <v>23</v>
      </c>
      <c r="B2209" s="54">
        <v>1220000.0</v>
      </c>
      <c r="C2209" s="7">
        <v>3.0</v>
      </c>
      <c r="D2209" s="7">
        <v>3.0</v>
      </c>
      <c r="E2209" s="7">
        <v>2.0</v>
      </c>
      <c r="F2209" s="7" t="s">
        <v>24</v>
      </c>
      <c r="G2209" s="7" t="s">
        <v>172</v>
      </c>
      <c r="H2209" s="54">
        <v>2.0</v>
      </c>
      <c r="I2209" s="54">
        <v>1643.0</v>
      </c>
      <c r="J2209" s="55" t="s">
        <v>25</v>
      </c>
      <c r="K2209" t="str">
        <f>if(and(B2209&gt;='Desc Stats'!$C$56,B2209&lt;='Desc Stats'!$C$57),"Affordable",if(AND(B2209&gt;='Desc Stats'!$C$58,B2209&lt;='Desc Stats'!$C$59),"Luxury","None"))</f>
        <v>None</v>
      </c>
    </row>
    <row r="2210">
      <c r="A2210" s="56" t="s">
        <v>164</v>
      </c>
      <c r="B2210" s="54">
        <v>1220000.0</v>
      </c>
      <c r="C2210" s="7">
        <v>5.0</v>
      </c>
      <c r="D2210" s="7">
        <v>5.0</v>
      </c>
      <c r="E2210" s="7">
        <v>1.0</v>
      </c>
      <c r="F2210" s="7" t="s">
        <v>24</v>
      </c>
      <c r="G2210" s="7" t="s">
        <v>172</v>
      </c>
      <c r="H2210" s="54">
        <v>2.0</v>
      </c>
      <c r="I2210" s="54">
        <v>2266.0</v>
      </c>
      <c r="J2210" s="55" t="s">
        <v>27</v>
      </c>
      <c r="K2210" t="str">
        <f>if(and(B2210&gt;='Desc Stats'!$C$56,B2210&lt;='Desc Stats'!$C$57),"Affordable",if(AND(B2210&gt;='Desc Stats'!$C$58,B2210&lt;='Desc Stats'!$C$59),"Luxury","None"))</f>
        <v>None</v>
      </c>
    </row>
    <row r="2211">
      <c r="A2211" s="56" t="s">
        <v>23</v>
      </c>
      <c r="B2211" s="54">
        <v>1225000.0</v>
      </c>
      <c r="C2211" s="7">
        <v>4.0</v>
      </c>
      <c r="D2211" s="7">
        <v>3.0</v>
      </c>
      <c r="E2211" s="7">
        <v>2.0</v>
      </c>
      <c r="F2211" s="7" t="s">
        <v>24</v>
      </c>
      <c r="G2211" s="7" t="s">
        <v>172</v>
      </c>
      <c r="H2211" s="54">
        <v>2.0</v>
      </c>
      <c r="I2211" s="54">
        <v>1756.0</v>
      </c>
      <c r="J2211" s="55" t="s">
        <v>25</v>
      </c>
      <c r="K2211" t="str">
        <f>if(and(B2211&gt;='Desc Stats'!$C$56,B2211&lt;='Desc Stats'!$C$57),"Affordable",if(AND(B2211&gt;='Desc Stats'!$C$58,B2211&lt;='Desc Stats'!$C$59),"Luxury","None"))</f>
        <v>None</v>
      </c>
    </row>
    <row r="2212">
      <c r="A2212" s="56" t="s">
        <v>125</v>
      </c>
      <c r="B2212" s="54">
        <v>1230000.0</v>
      </c>
      <c r="C2212" s="7">
        <v>5.0</v>
      </c>
      <c r="D2212" s="7">
        <v>4.0</v>
      </c>
      <c r="E2212" s="7">
        <v>2.0</v>
      </c>
      <c r="F2212" s="7" t="s">
        <v>24</v>
      </c>
      <c r="G2212" s="7" t="s">
        <v>172</v>
      </c>
      <c r="H2212" s="54">
        <v>2.0</v>
      </c>
      <c r="I2212" s="54">
        <v>2059.0</v>
      </c>
      <c r="J2212" t="s">
        <v>27</v>
      </c>
      <c r="K2212" t="str">
        <f>if(and(B2212&gt;='Desc Stats'!$C$56,B2212&lt;='Desc Stats'!$C$57),"Affordable",if(AND(B2212&gt;='Desc Stats'!$C$58,B2212&lt;='Desc Stats'!$C$59),"Luxury","None"))</f>
        <v>None</v>
      </c>
    </row>
    <row r="2213">
      <c r="A2213" s="56" t="s">
        <v>127</v>
      </c>
      <c r="B2213" s="54">
        <v>1230000.0</v>
      </c>
      <c r="C2213" s="7">
        <v>5.0</v>
      </c>
      <c r="D2213" s="7">
        <v>4.0</v>
      </c>
      <c r="E2213" s="7">
        <v>2.0</v>
      </c>
      <c r="F2213" s="7" t="s">
        <v>24</v>
      </c>
      <c r="G2213" s="7" t="s">
        <v>172</v>
      </c>
      <c r="H2213" s="54">
        <v>2.0</v>
      </c>
      <c r="I2213" s="54">
        <v>1991.0</v>
      </c>
      <c r="J2213" s="55" t="s">
        <v>27</v>
      </c>
      <c r="K2213" t="str">
        <f>if(and(B2213&gt;='Desc Stats'!$C$56,B2213&lt;='Desc Stats'!$C$57),"Affordable",if(AND(B2213&gt;='Desc Stats'!$C$58,B2213&lt;='Desc Stats'!$C$59),"Luxury","None"))</f>
        <v>None</v>
      </c>
    </row>
    <row r="2214">
      <c r="A2214" s="56" t="s">
        <v>131</v>
      </c>
      <c r="B2214" s="54">
        <v>1230000.0</v>
      </c>
      <c r="C2214" s="7">
        <v>5.0</v>
      </c>
      <c r="D2214" s="7">
        <v>4.0</v>
      </c>
      <c r="E2214" s="7">
        <v>2.0</v>
      </c>
      <c r="F2214" s="7" t="s">
        <v>38</v>
      </c>
      <c r="G2214" s="7" t="s">
        <v>179</v>
      </c>
      <c r="H2214" s="54">
        <v>1.0</v>
      </c>
      <c r="I2214" s="54">
        <v>1400.0</v>
      </c>
      <c r="J2214" s="55" t="s">
        <v>27</v>
      </c>
      <c r="K2214" t="str">
        <f>if(and(B2214&gt;='Desc Stats'!$C$56,B2214&lt;='Desc Stats'!$C$57),"Affordable",if(AND(B2214&gt;='Desc Stats'!$C$58,B2214&lt;='Desc Stats'!$C$59),"Luxury","None"))</f>
        <v>None</v>
      </c>
    </row>
    <row r="2215">
      <c r="A2215" s="56" t="s">
        <v>28</v>
      </c>
      <c r="B2215" s="54">
        <v>1230000.0</v>
      </c>
      <c r="C2215" s="7">
        <v>4.0</v>
      </c>
      <c r="D2215" s="7">
        <v>4.0</v>
      </c>
      <c r="E2215" s="7">
        <v>4.0</v>
      </c>
      <c r="F2215" s="7" t="s">
        <v>36</v>
      </c>
      <c r="G2215" s="7" t="s">
        <v>172</v>
      </c>
      <c r="H2215" s="54">
        <v>2.0</v>
      </c>
      <c r="I2215" s="54">
        <v>1378.0</v>
      </c>
      <c r="J2215" s="55" t="s">
        <v>27</v>
      </c>
      <c r="K2215" t="str">
        <f>if(and(B2215&gt;='Desc Stats'!$C$56,B2215&lt;='Desc Stats'!$C$57),"Affordable",if(AND(B2215&gt;='Desc Stats'!$C$58,B2215&lt;='Desc Stats'!$C$59),"Luxury","None"))</f>
        <v>None</v>
      </c>
    </row>
    <row r="2216">
      <c r="A2216" s="56" t="s">
        <v>28</v>
      </c>
      <c r="B2216" s="54">
        <v>1230000.0</v>
      </c>
      <c r="C2216" s="7">
        <v>1.0</v>
      </c>
      <c r="D2216" s="7">
        <v>1.0</v>
      </c>
      <c r="E2216" s="7">
        <v>2.0</v>
      </c>
      <c r="F2216" s="7" t="s">
        <v>36</v>
      </c>
      <c r="G2216" s="7" t="s">
        <v>172</v>
      </c>
      <c r="H2216" s="54">
        <v>2.0</v>
      </c>
      <c r="I2216" s="54">
        <v>850.0</v>
      </c>
      <c r="J2216" s="55" t="s">
        <v>25</v>
      </c>
      <c r="K2216" t="str">
        <f>if(and(B2216&gt;='Desc Stats'!$C$56,B2216&lt;='Desc Stats'!$C$57),"Affordable",if(AND(B2216&gt;='Desc Stats'!$C$58,B2216&lt;='Desc Stats'!$C$59),"Luxury","None"))</f>
        <v>None</v>
      </c>
    </row>
    <row r="2217">
      <c r="A2217" s="56" t="s">
        <v>28</v>
      </c>
      <c r="B2217" s="54">
        <v>1230000.0</v>
      </c>
      <c r="C2217" s="7">
        <v>1.0</v>
      </c>
      <c r="D2217" s="7">
        <v>1.0</v>
      </c>
      <c r="E2217" s="7">
        <v>1.0</v>
      </c>
      <c r="F2217" s="7" t="s">
        <v>36</v>
      </c>
      <c r="G2217" s="7" t="s">
        <v>172</v>
      </c>
      <c r="H2217" s="54">
        <v>2.0</v>
      </c>
      <c r="I2217" s="54">
        <v>850.0</v>
      </c>
      <c r="J2217" s="55" t="s">
        <v>27</v>
      </c>
      <c r="K2217" t="str">
        <f>if(and(B2217&gt;='Desc Stats'!$C$56,B2217&lt;='Desc Stats'!$C$57),"Affordable",if(AND(B2217&gt;='Desc Stats'!$C$58,B2217&lt;='Desc Stats'!$C$59),"Luxury","None"))</f>
        <v>None</v>
      </c>
    </row>
    <row r="2218">
      <c r="A2218" s="56" t="s">
        <v>23</v>
      </c>
      <c r="B2218" s="54">
        <v>1230000.0</v>
      </c>
      <c r="C2218" s="7">
        <v>4.0</v>
      </c>
      <c r="D2218" s="7">
        <v>3.0</v>
      </c>
      <c r="E2218" s="7">
        <v>2.0</v>
      </c>
      <c r="F2218" s="7" t="s">
        <v>24</v>
      </c>
      <c r="G2218" s="7" t="s">
        <v>172</v>
      </c>
      <c r="H2218" s="54">
        <v>2.0</v>
      </c>
      <c r="I2218" s="54">
        <v>1668.0</v>
      </c>
      <c r="J2218" t="s">
        <v>27</v>
      </c>
      <c r="K2218" t="str">
        <f>if(and(B2218&gt;='Desc Stats'!$C$56,B2218&lt;='Desc Stats'!$C$57),"Affordable",if(AND(B2218&gt;='Desc Stats'!$C$58,B2218&lt;='Desc Stats'!$C$59),"Luxury","None"))</f>
        <v>None</v>
      </c>
    </row>
    <row r="2219">
      <c r="A2219" s="56" t="s">
        <v>150</v>
      </c>
      <c r="B2219" s="54">
        <v>1230000.0</v>
      </c>
      <c r="C2219" s="7">
        <v>6.0</v>
      </c>
      <c r="D2219" s="7">
        <v>4.0</v>
      </c>
      <c r="E2219" s="7">
        <v>1.0</v>
      </c>
      <c r="F2219" s="7" t="s">
        <v>180</v>
      </c>
      <c r="G2219" s="7" t="s">
        <v>179</v>
      </c>
      <c r="H2219" s="54">
        <v>1.0</v>
      </c>
      <c r="I2219" s="54">
        <v>4900.0</v>
      </c>
      <c r="J2219" s="55" t="s">
        <v>27</v>
      </c>
      <c r="K2219" t="str">
        <f>if(and(B2219&gt;='Desc Stats'!$C$56,B2219&lt;='Desc Stats'!$C$57),"Affordable",if(AND(B2219&gt;='Desc Stats'!$C$58,B2219&lt;='Desc Stats'!$C$59),"Luxury","None"))</f>
        <v>None</v>
      </c>
    </row>
    <row r="2220">
      <c r="A2220" s="56" t="s">
        <v>28</v>
      </c>
      <c r="B2220" s="54">
        <v>1238000.0</v>
      </c>
      <c r="C2220" s="7">
        <v>2.0</v>
      </c>
      <c r="D2220" s="7">
        <v>2.0</v>
      </c>
      <c r="E2220" s="7">
        <v>3.0</v>
      </c>
      <c r="F2220" s="7" t="s">
        <v>24</v>
      </c>
      <c r="G2220" s="7" t="s">
        <v>172</v>
      </c>
      <c r="H2220" s="54">
        <v>2.0</v>
      </c>
      <c r="I2220" s="54">
        <v>736.0</v>
      </c>
      <c r="J2220" s="55" t="s">
        <v>27</v>
      </c>
      <c r="K2220" t="str">
        <f>if(and(B2220&gt;='Desc Stats'!$C$56,B2220&lt;='Desc Stats'!$C$57),"Affordable",if(AND(B2220&gt;='Desc Stats'!$C$58,B2220&lt;='Desc Stats'!$C$59),"Luxury","None"))</f>
        <v>None</v>
      </c>
    </row>
    <row r="2221">
      <c r="A2221" s="56" t="s">
        <v>28</v>
      </c>
      <c r="B2221" s="54">
        <v>1238000.0</v>
      </c>
      <c r="C2221" s="7">
        <v>2.0</v>
      </c>
      <c r="D2221" s="7">
        <v>2.0</v>
      </c>
      <c r="E2221" s="7">
        <v>2.0</v>
      </c>
      <c r="F2221" s="7" t="s">
        <v>24</v>
      </c>
      <c r="G2221" s="7" t="s">
        <v>172</v>
      </c>
      <c r="H2221" s="54">
        <v>2.0</v>
      </c>
      <c r="I2221" s="54">
        <v>736.0</v>
      </c>
      <c r="J2221" s="55" t="s">
        <v>27</v>
      </c>
      <c r="K2221" t="str">
        <f>if(and(B2221&gt;='Desc Stats'!$C$56,B2221&lt;='Desc Stats'!$C$57),"Affordable",if(AND(B2221&gt;='Desc Stats'!$C$58,B2221&lt;='Desc Stats'!$C$59),"Luxury","None"))</f>
        <v>None</v>
      </c>
    </row>
    <row r="2222">
      <c r="A2222" s="56" t="s">
        <v>28</v>
      </c>
      <c r="B2222" s="54">
        <v>1238000.0</v>
      </c>
      <c r="C2222" s="7">
        <v>2.0</v>
      </c>
      <c r="D2222" s="7">
        <v>2.0</v>
      </c>
      <c r="E2222" s="7">
        <v>1.0</v>
      </c>
      <c r="F2222" s="7" t="s">
        <v>24</v>
      </c>
      <c r="G2222" s="7" t="s">
        <v>172</v>
      </c>
      <c r="H2222" s="54">
        <v>2.0</v>
      </c>
      <c r="I2222" s="54">
        <v>736.0</v>
      </c>
      <c r="J2222" s="55" t="s">
        <v>27</v>
      </c>
      <c r="K2222" t="str">
        <f>if(and(B2222&gt;='Desc Stats'!$C$56,B2222&lt;='Desc Stats'!$C$57),"Affordable",if(AND(B2222&gt;='Desc Stats'!$C$58,B2222&lt;='Desc Stats'!$C$59),"Luxury","None"))</f>
        <v>None</v>
      </c>
    </row>
    <row r="2223">
      <c r="A2223" s="56" t="s">
        <v>147</v>
      </c>
      <c r="B2223" s="54">
        <v>1240000.0</v>
      </c>
      <c r="C2223" s="7">
        <v>2.0</v>
      </c>
      <c r="D2223" s="7">
        <v>2.0</v>
      </c>
      <c r="E2223" s="7">
        <v>2.0</v>
      </c>
      <c r="F2223" s="7" t="s">
        <v>36</v>
      </c>
      <c r="G2223" s="7" t="s">
        <v>172</v>
      </c>
      <c r="H2223" s="54">
        <v>2.0</v>
      </c>
      <c r="I2223" s="54">
        <v>1087.0</v>
      </c>
      <c r="J2223" s="55" t="s">
        <v>184</v>
      </c>
      <c r="K2223" t="str">
        <f>if(and(B2223&gt;='Desc Stats'!$C$56,B2223&lt;='Desc Stats'!$C$57),"Affordable",if(AND(B2223&gt;='Desc Stats'!$C$58,B2223&lt;='Desc Stats'!$C$59),"Luxury","None"))</f>
        <v>None</v>
      </c>
    </row>
    <row r="2224">
      <c r="A2224" s="56" t="s">
        <v>147</v>
      </c>
      <c r="B2224" s="54">
        <v>1240000.0</v>
      </c>
      <c r="C2224" s="7">
        <v>2.0</v>
      </c>
      <c r="D2224" s="7">
        <v>1.0</v>
      </c>
      <c r="E2224" s="7">
        <v>1.0</v>
      </c>
      <c r="F2224" s="7" t="s">
        <v>36</v>
      </c>
      <c r="G2224" s="7" t="s">
        <v>172</v>
      </c>
      <c r="H2224" s="54">
        <v>2.0</v>
      </c>
      <c r="I2224" s="54">
        <v>1087.0</v>
      </c>
      <c r="J2224" s="55" t="s">
        <v>27</v>
      </c>
      <c r="K2224" t="str">
        <f>if(and(B2224&gt;='Desc Stats'!$C$56,B2224&lt;='Desc Stats'!$C$57),"Affordable",if(AND(B2224&gt;='Desc Stats'!$C$58,B2224&lt;='Desc Stats'!$C$59),"Luxury","None"))</f>
        <v>None</v>
      </c>
    </row>
    <row r="2225">
      <c r="A2225" s="56" t="s">
        <v>28</v>
      </c>
      <c r="B2225" s="54">
        <v>1240000.0</v>
      </c>
      <c r="C2225" s="7">
        <v>2.0</v>
      </c>
      <c r="D2225" s="7">
        <v>2.0</v>
      </c>
      <c r="E2225" s="7">
        <v>5.0</v>
      </c>
      <c r="F2225" s="7" t="s">
        <v>36</v>
      </c>
      <c r="G2225" s="7" t="s">
        <v>172</v>
      </c>
      <c r="H2225" s="54">
        <v>2.0</v>
      </c>
      <c r="I2225" s="54">
        <v>850.0</v>
      </c>
      <c r="J2225" t="s">
        <v>25</v>
      </c>
      <c r="K2225" t="str">
        <f>if(and(B2225&gt;='Desc Stats'!$C$56,B2225&lt;='Desc Stats'!$C$57),"Affordable",if(AND(B2225&gt;='Desc Stats'!$C$58,B2225&lt;='Desc Stats'!$C$59),"Luxury","None"))</f>
        <v>None</v>
      </c>
    </row>
    <row r="2226">
      <c r="A2226" s="56" t="s">
        <v>28</v>
      </c>
      <c r="B2226" s="54">
        <v>1240000.0</v>
      </c>
      <c r="C2226" s="7">
        <v>2.0</v>
      </c>
      <c r="D2226" s="7">
        <v>2.0</v>
      </c>
      <c r="E2226" s="7">
        <v>1.0</v>
      </c>
      <c r="F2226" s="7" t="s">
        <v>36</v>
      </c>
      <c r="G2226" s="7" t="s">
        <v>172</v>
      </c>
      <c r="H2226" s="54">
        <v>2.0</v>
      </c>
      <c r="I2226" s="54">
        <v>850.0</v>
      </c>
      <c r="J2226" s="55" t="s">
        <v>25</v>
      </c>
      <c r="K2226" t="str">
        <f>if(and(B2226&gt;='Desc Stats'!$C$56,B2226&lt;='Desc Stats'!$C$57),"Affordable",if(AND(B2226&gt;='Desc Stats'!$C$58,B2226&lt;='Desc Stats'!$C$59),"Luxury","None"))</f>
        <v>None</v>
      </c>
    </row>
    <row r="2227">
      <c r="A2227" s="56" t="s">
        <v>28</v>
      </c>
      <c r="B2227" s="54">
        <v>1240000.0</v>
      </c>
      <c r="C2227" s="7">
        <v>1.0</v>
      </c>
      <c r="D2227" s="7">
        <v>1.0</v>
      </c>
      <c r="E2227" s="7">
        <v>1.0</v>
      </c>
      <c r="F2227" s="7" t="s">
        <v>36</v>
      </c>
      <c r="G2227" s="7" t="s">
        <v>172</v>
      </c>
      <c r="H2227" s="54">
        <v>2.0</v>
      </c>
      <c r="I2227" s="54">
        <v>850.0</v>
      </c>
      <c r="J2227" s="55" t="s">
        <v>175</v>
      </c>
      <c r="K2227" t="str">
        <f>if(and(B2227&gt;='Desc Stats'!$C$56,B2227&lt;='Desc Stats'!$C$57),"Affordable",if(AND(B2227&gt;='Desc Stats'!$C$58,B2227&lt;='Desc Stats'!$C$59),"Luxury","None"))</f>
        <v>None</v>
      </c>
    </row>
    <row r="2228">
      <c r="A2228" s="56" t="s">
        <v>164</v>
      </c>
      <c r="B2228" s="54">
        <v>1240000.0</v>
      </c>
      <c r="C2228" s="7">
        <v>6.0</v>
      </c>
      <c r="D2228" s="7">
        <v>4.0</v>
      </c>
      <c r="E2228" s="7">
        <v>1.0</v>
      </c>
      <c r="F2228" s="7" t="s">
        <v>182</v>
      </c>
      <c r="G2228" s="7" t="s">
        <v>179</v>
      </c>
      <c r="H2228" s="54">
        <v>1.0</v>
      </c>
      <c r="I2228" s="54">
        <v>2040.0</v>
      </c>
      <c r="J2228" s="55" t="s">
        <v>27</v>
      </c>
      <c r="K2228" t="str">
        <f>if(and(B2228&gt;='Desc Stats'!$C$56,B2228&lt;='Desc Stats'!$C$57),"Affordable",if(AND(B2228&gt;='Desc Stats'!$C$58,B2228&lt;='Desc Stats'!$C$59),"Luxury","None"))</f>
        <v>None</v>
      </c>
    </row>
    <row r="2229">
      <c r="A2229" s="56" t="s">
        <v>28</v>
      </c>
      <c r="B2229" s="54">
        <v>1245000.0</v>
      </c>
      <c r="C2229" s="7">
        <v>1.0</v>
      </c>
      <c r="D2229" s="7">
        <v>1.0</v>
      </c>
      <c r="E2229" s="7">
        <v>2.0</v>
      </c>
      <c r="F2229" s="7" t="s">
        <v>36</v>
      </c>
      <c r="G2229" s="7" t="s">
        <v>172</v>
      </c>
      <c r="H2229" s="54">
        <v>2.0</v>
      </c>
      <c r="I2229" s="54">
        <v>925.0</v>
      </c>
      <c r="J2229" s="55" t="s">
        <v>25</v>
      </c>
      <c r="K2229" t="str">
        <f>if(and(B2229&gt;='Desc Stats'!$C$56,B2229&lt;='Desc Stats'!$C$57),"Affordable",if(AND(B2229&gt;='Desc Stats'!$C$58,B2229&lt;='Desc Stats'!$C$59),"Luxury","None"))</f>
        <v>None</v>
      </c>
    </row>
    <row r="2230">
      <c r="A2230" s="56" t="s">
        <v>124</v>
      </c>
      <c r="B2230" s="54">
        <v>1250000.0</v>
      </c>
      <c r="C2230" s="7">
        <v>3.0</v>
      </c>
      <c r="D2230" s="7">
        <v>2.0</v>
      </c>
      <c r="E2230" s="7">
        <v>3.0</v>
      </c>
      <c r="F2230" s="7" t="s">
        <v>183</v>
      </c>
      <c r="G2230" s="7" t="s">
        <v>179</v>
      </c>
      <c r="H2230" s="54">
        <v>1.0</v>
      </c>
      <c r="I2230" s="54">
        <v>1760.0</v>
      </c>
      <c r="J2230" s="55" t="s">
        <v>27</v>
      </c>
      <c r="K2230" t="str">
        <f>if(and(B2230&gt;='Desc Stats'!$C$56,B2230&lt;='Desc Stats'!$C$57),"Affordable",if(AND(B2230&gt;='Desc Stats'!$C$58,B2230&lt;='Desc Stats'!$C$59),"Luxury","None"))</f>
        <v>None</v>
      </c>
    </row>
    <row r="2231">
      <c r="A2231" s="56" t="s">
        <v>124</v>
      </c>
      <c r="B2231" s="54">
        <v>1250000.0</v>
      </c>
      <c r="C2231" s="7">
        <v>3.0</v>
      </c>
      <c r="D2231" s="7">
        <v>2.0</v>
      </c>
      <c r="E2231" s="7">
        <v>2.0</v>
      </c>
      <c r="F2231" s="7" t="s">
        <v>24</v>
      </c>
      <c r="G2231" s="7" t="s">
        <v>172</v>
      </c>
      <c r="H2231" s="54">
        <v>2.0</v>
      </c>
      <c r="I2231" s="54">
        <v>1590.0</v>
      </c>
      <c r="J2231" s="55" t="s">
        <v>25</v>
      </c>
      <c r="K2231" t="str">
        <f>if(and(B2231&gt;='Desc Stats'!$C$56,B2231&lt;='Desc Stats'!$C$57),"Affordable",if(AND(B2231&gt;='Desc Stats'!$C$58,B2231&lt;='Desc Stats'!$C$59),"Luxury","None"))</f>
        <v>None</v>
      </c>
    </row>
    <row r="2232">
      <c r="A2232" s="56" t="s">
        <v>124</v>
      </c>
      <c r="B2232" s="54">
        <v>1250000.0</v>
      </c>
      <c r="C2232" s="7">
        <v>6.0</v>
      </c>
      <c r="D2232" s="7">
        <v>2.0</v>
      </c>
      <c r="E2232" s="7">
        <v>1.0</v>
      </c>
      <c r="F2232" s="7" t="s">
        <v>183</v>
      </c>
      <c r="G2232" s="7" t="s">
        <v>179</v>
      </c>
      <c r="H2232" s="54">
        <v>1.0</v>
      </c>
      <c r="I2232" s="54">
        <v>1760.0</v>
      </c>
      <c r="J2232" s="55" t="s">
        <v>27</v>
      </c>
      <c r="K2232" t="str">
        <f>if(and(B2232&gt;='Desc Stats'!$C$56,B2232&lt;='Desc Stats'!$C$57),"Affordable",if(AND(B2232&gt;='Desc Stats'!$C$58,B2232&lt;='Desc Stats'!$C$59),"Luxury","None"))</f>
        <v>None</v>
      </c>
    </row>
    <row r="2233">
      <c r="A2233" s="56" t="s">
        <v>132</v>
      </c>
      <c r="B2233" s="54">
        <v>1250000.0</v>
      </c>
      <c r="C2233" s="7">
        <v>2.0</v>
      </c>
      <c r="D2233" s="7">
        <v>2.0</v>
      </c>
      <c r="E2233" s="7">
        <v>2.0</v>
      </c>
      <c r="F2233" s="7" t="s">
        <v>24</v>
      </c>
      <c r="G2233" s="7" t="s">
        <v>172</v>
      </c>
      <c r="H2233" s="54">
        <v>2.0</v>
      </c>
      <c r="I2233" s="54">
        <v>807.0</v>
      </c>
      <c r="J2233" s="55" t="s">
        <v>25</v>
      </c>
      <c r="K2233" t="str">
        <f>if(and(B2233&gt;='Desc Stats'!$C$56,B2233&lt;='Desc Stats'!$C$57),"Affordable",if(AND(B2233&gt;='Desc Stats'!$C$58,B2233&lt;='Desc Stats'!$C$59),"Luxury","None"))</f>
        <v>None</v>
      </c>
    </row>
    <row r="2234">
      <c r="A2234" s="56" t="s">
        <v>26</v>
      </c>
      <c r="B2234" s="54">
        <v>1250000.0</v>
      </c>
      <c r="C2234" s="7">
        <v>6.0</v>
      </c>
      <c r="D2234" s="7">
        <v>5.0</v>
      </c>
      <c r="E2234" s="7">
        <v>2.0</v>
      </c>
      <c r="F2234" s="7" t="s">
        <v>38</v>
      </c>
      <c r="G2234" s="7" t="s">
        <v>179</v>
      </c>
      <c r="H2234" s="54">
        <v>1.0</v>
      </c>
      <c r="I2234" s="54">
        <v>1870.0</v>
      </c>
      <c r="J2234" s="55" t="s">
        <v>27</v>
      </c>
      <c r="K2234" t="str">
        <f>if(and(B2234&gt;='Desc Stats'!$C$56,B2234&lt;='Desc Stats'!$C$57),"Affordable",if(AND(B2234&gt;='Desc Stats'!$C$58,B2234&lt;='Desc Stats'!$C$59),"Luxury","None"))</f>
        <v>None</v>
      </c>
    </row>
    <row r="2235">
      <c r="A2235" s="56" t="s">
        <v>26</v>
      </c>
      <c r="B2235" s="54">
        <v>1250000.0</v>
      </c>
      <c r="C2235" s="7">
        <v>4.0</v>
      </c>
      <c r="D2235" s="7">
        <v>4.0</v>
      </c>
      <c r="E2235" s="7">
        <v>2.0</v>
      </c>
      <c r="F2235" s="7" t="s">
        <v>24</v>
      </c>
      <c r="G2235" s="7" t="s">
        <v>172</v>
      </c>
      <c r="H2235" s="54">
        <v>2.0</v>
      </c>
      <c r="I2235" s="54">
        <v>1700.0</v>
      </c>
      <c r="J2235" s="55" t="s">
        <v>27</v>
      </c>
      <c r="K2235" t="str">
        <f>if(and(B2235&gt;='Desc Stats'!$C$56,B2235&lt;='Desc Stats'!$C$57),"Affordable",if(AND(B2235&gt;='Desc Stats'!$C$58,B2235&lt;='Desc Stats'!$C$59),"Luxury","None"))</f>
        <v>None</v>
      </c>
    </row>
    <row r="2236">
      <c r="A2236" s="56" t="s">
        <v>26</v>
      </c>
      <c r="B2236" s="54">
        <v>1250000.0</v>
      </c>
      <c r="C2236" s="7">
        <v>6.0</v>
      </c>
      <c r="D2236" s="7">
        <v>4.0</v>
      </c>
      <c r="E2236" s="7">
        <v>1.0</v>
      </c>
      <c r="F2236" s="7" t="s">
        <v>38</v>
      </c>
      <c r="G2236" s="7" t="s">
        <v>179</v>
      </c>
      <c r="H2236" s="54">
        <v>1.0</v>
      </c>
      <c r="I2236" s="54">
        <v>1720.0</v>
      </c>
      <c r="J2236" s="55" t="s">
        <v>27</v>
      </c>
      <c r="K2236" t="str">
        <f>if(and(B2236&gt;='Desc Stats'!$C$56,B2236&lt;='Desc Stats'!$C$57),"Affordable",if(AND(B2236&gt;='Desc Stats'!$C$58,B2236&lt;='Desc Stats'!$C$59),"Luxury","None"))</f>
        <v>None</v>
      </c>
    </row>
    <row r="2237">
      <c r="A2237" s="56" t="s">
        <v>26</v>
      </c>
      <c r="B2237" s="54">
        <v>1250000.0</v>
      </c>
      <c r="C2237" s="7">
        <v>4.0</v>
      </c>
      <c r="D2237" s="7">
        <v>4.0</v>
      </c>
      <c r="E2237" s="7">
        <v>1.0</v>
      </c>
      <c r="F2237" s="7" t="s">
        <v>24</v>
      </c>
      <c r="G2237" s="7" t="s">
        <v>172</v>
      </c>
      <c r="H2237" s="54">
        <v>2.0</v>
      </c>
      <c r="I2237" s="54">
        <v>1700.0</v>
      </c>
      <c r="J2237" s="55" t="s">
        <v>25</v>
      </c>
      <c r="K2237" t="str">
        <f>if(and(B2237&gt;='Desc Stats'!$C$56,B2237&lt;='Desc Stats'!$C$57),"Affordable",if(AND(B2237&gt;='Desc Stats'!$C$58,B2237&lt;='Desc Stats'!$C$59),"Luxury","None"))</f>
        <v>None</v>
      </c>
    </row>
    <row r="2238">
      <c r="A2238" s="56" t="s">
        <v>125</v>
      </c>
      <c r="B2238" s="54">
        <v>1250000.0</v>
      </c>
      <c r="C2238" s="7">
        <v>6.0</v>
      </c>
      <c r="D2238" s="7">
        <v>5.0</v>
      </c>
      <c r="E2238" s="7">
        <v>2.0</v>
      </c>
      <c r="F2238" s="7" t="s">
        <v>188</v>
      </c>
      <c r="G2238" s="7" t="s">
        <v>179</v>
      </c>
      <c r="H2238" s="54">
        <v>1.0</v>
      </c>
      <c r="I2238" s="54">
        <v>3397.0</v>
      </c>
      <c r="J2238" s="55" t="s">
        <v>175</v>
      </c>
      <c r="K2238" t="str">
        <f>if(and(B2238&gt;='Desc Stats'!$C$56,B2238&lt;='Desc Stats'!$C$57),"Affordable",if(AND(B2238&gt;='Desc Stats'!$C$58,B2238&lt;='Desc Stats'!$C$59),"Luxury","None"))</f>
        <v>None</v>
      </c>
    </row>
    <row r="2239">
      <c r="A2239" s="56" t="s">
        <v>125</v>
      </c>
      <c r="B2239" s="54">
        <v>1250000.0</v>
      </c>
      <c r="C2239" s="7">
        <v>4.0</v>
      </c>
      <c r="D2239" s="7">
        <v>4.0</v>
      </c>
      <c r="E2239" s="7">
        <v>2.0</v>
      </c>
      <c r="F2239" s="7" t="s">
        <v>24</v>
      </c>
      <c r="G2239" s="7" t="s">
        <v>172</v>
      </c>
      <c r="H2239" s="54">
        <v>2.0</v>
      </c>
      <c r="I2239" s="54">
        <v>1808.0</v>
      </c>
      <c r="J2239" s="55" t="s">
        <v>25</v>
      </c>
      <c r="K2239" t="str">
        <f>if(and(B2239&gt;='Desc Stats'!$C$56,B2239&lt;='Desc Stats'!$C$57),"Affordable",if(AND(B2239&gt;='Desc Stats'!$C$58,B2239&lt;='Desc Stats'!$C$59),"Luxury","None"))</f>
        <v>None</v>
      </c>
    </row>
    <row r="2240">
      <c r="A2240" s="56" t="s">
        <v>138</v>
      </c>
      <c r="B2240" s="54">
        <v>1250000.0</v>
      </c>
      <c r="C2240" s="7">
        <v>3.0</v>
      </c>
      <c r="D2240" s="7">
        <v>2.0</v>
      </c>
      <c r="E2240" s="7">
        <v>2.0</v>
      </c>
      <c r="F2240" s="7" t="s">
        <v>24</v>
      </c>
      <c r="G2240" s="7" t="s">
        <v>172</v>
      </c>
      <c r="H2240" s="54">
        <v>2.0</v>
      </c>
      <c r="I2240" s="54">
        <v>1250.0</v>
      </c>
      <c r="J2240" s="55" t="s">
        <v>27</v>
      </c>
      <c r="K2240" t="str">
        <f>if(and(B2240&gt;='Desc Stats'!$C$56,B2240&lt;='Desc Stats'!$C$57),"Affordable",if(AND(B2240&gt;='Desc Stats'!$C$58,B2240&lt;='Desc Stats'!$C$59),"Luxury","None"))</f>
        <v>None</v>
      </c>
    </row>
    <row r="2241">
      <c r="A2241" s="57" t="s">
        <v>37</v>
      </c>
      <c r="B2241" s="54">
        <v>1250000.0</v>
      </c>
      <c r="C2241" s="7">
        <v>2.0</v>
      </c>
      <c r="D2241" s="7">
        <v>2.0</v>
      </c>
      <c r="E2241" s="7">
        <v>3.0</v>
      </c>
      <c r="F2241" s="7" t="s">
        <v>24</v>
      </c>
      <c r="G2241" s="7" t="s">
        <v>172</v>
      </c>
      <c r="H2241" s="54">
        <v>2.0</v>
      </c>
      <c r="I2241" s="54">
        <v>1281.0</v>
      </c>
      <c r="J2241" s="55" t="s">
        <v>27</v>
      </c>
      <c r="K2241" t="str">
        <f>if(and(B2241&gt;='Desc Stats'!$C$56,B2241&lt;='Desc Stats'!$C$57),"Affordable",if(AND(B2241&gt;='Desc Stats'!$C$58,B2241&lt;='Desc Stats'!$C$59),"Luxury","None"))</f>
        <v>None</v>
      </c>
    </row>
    <row r="2242">
      <c r="A2242" s="57" t="s">
        <v>37</v>
      </c>
      <c r="B2242" s="54">
        <v>1250000.0</v>
      </c>
      <c r="C2242" s="7">
        <v>3.0</v>
      </c>
      <c r="D2242" s="7">
        <v>4.0</v>
      </c>
      <c r="E2242" s="7">
        <v>2.0</v>
      </c>
      <c r="F2242" s="7" t="s">
        <v>24</v>
      </c>
      <c r="G2242" s="7" t="s">
        <v>172</v>
      </c>
      <c r="H2242" s="54">
        <v>2.0</v>
      </c>
      <c r="I2242" s="54">
        <v>1540.0</v>
      </c>
      <c r="J2242" s="55" t="s">
        <v>175</v>
      </c>
      <c r="K2242" t="str">
        <f>if(and(B2242&gt;='Desc Stats'!$C$56,B2242&lt;='Desc Stats'!$C$57),"Affordable",if(AND(B2242&gt;='Desc Stats'!$C$58,B2242&lt;='Desc Stats'!$C$59),"Luxury","None"))</f>
        <v>None</v>
      </c>
    </row>
    <row r="2243">
      <c r="A2243" s="57" t="s">
        <v>37</v>
      </c>
      <c r="B2243" s="54">
        <v>1250000.0</v>
      </c>
      <c r="C2243" s="7">
        <v>3.0</v>
      </c>
      <c r="D2243" s="7">
        <v>2.0</v>
      </c>
      <c r="E2243" s="7">
        <v>2.0</v>
      </c>
      <c r="F2243" s="7" t="s">
        <v>24</v>
      </c>
      <c r="G2243" s="7" t="s">
        <v>172</v>
      </c>
      <c r="H2243" s="54">
        <v>2.0</v>
      </c>
      <c r="I2243" s="54">
        <v>1303.0</v>
      </c>
      <c r="J2243" s="55" t="s">
        <v>27</v>
      </c>
      <c r="K2243" t="str">
        <f>if(and(B2243&gt;='Desc Stats'!$C$56,B2243&lt;='Desc Stats'!$C$57),"Affordable",if(AND(B2243&gt;='Desc Stats'!$C$58,B2243&lt;='Desc Stats'!$C$59),"Luxury","None"))</f>
        <v>None</v>
      </c>
    </row>
    <row r="2244">
      <c r="A2244" s="57" t="s">
        <v>37</v>
      </c>
      <c r="B2244" s="54">
        <v>1250000.0</v>
      </c>
      <c r="C2244" s="7">
        <v>2.0</v>
      </c>
      <c r="D2244" s="7">
        <v>2.0</v>
      </c>
      <c r="E2244" s="7">
        <v>2.0</v>
      </c>
      <c r="F2244" s="7" t="s">
        <v>24</v>
      </c>
      <c r="G2244" s="7" t="s">
        <v>172</v>
      </c>
      <c r="H2244" s="54">
        <v>2.0</v>
      </c>
      <c r="I2244" s="54">
        <v>1300.0</v>
      </c>
      <c r="J2244" s="55" t="s">
        <v>27</v>
      </c>
      <c r="K2244" t="str">
        <f>if(and(B2244&gt;='Desc Stats'!$C$56,B2244&lt;='Desc Stats'!$C$57),"Affordable",if(AND(B2244&gt;='Desc Stats'!$C$58,B2244&lt;='Desc Stats'!$C$59),"Luxury","None"))</f>
        <v>None</v>
      </c>
    </row>
    <row r="2245">
      <c r="A2245" s="56" t="s">
        <v>127</v>
      </c>
      <c r="B2245" s="54">
        <v>1250000.0</v>
      </c>
      <c r="C2245" s="7">
        <v>4.0</v>
      </c>
      <c r="D2245" s="7">
        <v>5.0</v>
      </c>
      <c r="E2245" s="7">
        <v>2.0</v>
      </c>
      <c r="F2245" s="7" t="s">
        <v>24</v>
      </c>
      <c r="G2245" s="7" t="s">
        <v>172</v>
      </c>
      <c r="H2245" s="54">
        <v>2.0</v>
      </c>
      <c r="I2245" s="54">
        <v>2084.0</v>
      </c>
      <c r="J2245" s="55" t="s">
        <v>27</v>
      </c>
      <c r="K2245" t="str">
        <f>if(and(B2245&gt;='Desc Stats'!$C$56,B2245&lt;='Desc Stats'!$C$57),"Affordable",if(AND(B2245&gt;='Desc Stats'!$C$58,B2245&lt;='Desc Stats'!$C$59),"Luxury","None"))</f>
        <v>None</v>
      </c>
    </row>
    <row r="2246">
      <c r="A2246" s="56" t="s">
        <v>127</v>
      </c>
      <c r="B2246" s="54">
        <v>1250000.0</v>
      </c>
      <c r="C2246" s="7">
        <v>5.0</v>
      </c>
      <c r="D2246" s="7">
        <v>4.0</v>
      </c>
      <c r="E2246" s="7">
        <v>1.0</v>
      </c>
      <c r="F2246" s="7" t="s">
        <v>24</v>
      </c>
      <c r="G2246" s="7" t="s">
        <v>172</v>
      </c>
      <c r="H2246" s="54">
        <v>2.0</v>
      </c>
      <c r="I2246" s="54">
        <v>1991.0</v>
      </c>
      <c r="J2246" s="55" t="s">
        <v>27</v>
      </c>
      <c r="K2246" t="str">
        <f>if(and(B2246&gt;='Desc Stats'!$C$56,B2246&lt;='Desc Stats'!$C$57),"Affordable",if(AND(B2246&gt;='Desc Stats'!$C$58,B2246&lt;='Desc Stats'!$C$59),"Luxury","None"))</f>
        <v>None</v>
      </c>
    </row>
    <row r="2247">
      <c r="A2247" s="56" t="s">
        <v>131</v>
      </c>
      <c r="B2247" s="54">
        <v>1250000.0</v>
      </c>
      <c r="C2247" s="7">
        <v>5.0</v>
      </c>
      <c r="D2247" s="7">
        <v>4.0</v>
      </c>
      <c r="E2247" s="7">
        <v>4.0</v>
      </c>
      <c r="F2247" s="7" t="s">
        <v>38</v>
      </c>
      <c r="G2247" s="7" t="s">
        <v>179</v>
      </c>
      <c r="H2247" s="54">
        <v>1.0</v>
      </c>
      <c r="I2247" s="54">
        <v>1870.0</v>
      </c>
      <c r="J2247" t="s">
        <v>27</v>
      </c>
      <c r="K2247" t="str">
        <f>if(and(B2247&gt;='Desc Stats'!$C$56,B2247&lt;='Desc Stats'!$C$57),"Affordable",if(AND(B2247&gt;='Desc Stats'!$C$58,B2247&lt;='Desc Stats'!$C$59),"Luxury","None"))</f>
        <v>None</v>
      </c>
    </row>
    <row r="2248">
      <c r="A2248" s="56" t="s">
        <v>131</v>
      </c>
      <c r="B2248" s="54">
        <v>1250000.0</v>
      </c>
      <c r="C2248" s="7">
        <v>7.0</v>
      </c>
      <c r="D2248" s="7">
        <v>6.0</v>
      </c>
      <c r="E2248" s="7">
        <v>3.0</v>
      </c>
      <c r="F2248" s="7" t="s">
        <v>38</v>
      </c>
      <c r="G2248" s="7" t="s">
        <v>179</v>
      </c>
      <c r="H2248" s="54">
        <v>1.0</v>
      </c>
      <c r="I2248" s="54">
        <v>1650.0</v>
      </c>
      <c r="J2248" t="s">
        <v>27</v>
      </c>
      <c r="K2248" t="str">
        <f>if(and(B2248&gt;='Desc Stats'!$C$56,B2248&lt;='Desc Stats'!$C$57),"Affordable",if(AND(B2248&gt;='Desc Stats'!$C$58,B2248&lt;='Desc Stats'!$C$59),"Luxury","None"))</f>
        <v>None</v>
      </c>
    </row>
    <row r="2249">
      <c r="A2249" s="56" t="s">
        <v>131</v>
      </c>
      <c r="B2249" s="54">
        <v>1250000.0</v>
      </c>
      <c r="C2249" s="7">
        <v>6.0</v>
      </c>
      <c r="D2249" s="7">
        <v>4.0</v>
      </c>
      <c r="E2249" s="7">
        <v>3.0</v>
      </c>
      <c r="F2249" s="7" t="s">
        <v>181</v>
      </c>
      <c r="G2249" s="7" t="s">
        <v>179</v>
      </c>
      <c r="H2249" s="54">
        <v>1.0</v>
      </c>
      <c r="I2249" s="54">
        <v>3458.0</v>
      </c>
      <c r="J2249" t="s">
        <v>27</v>
      </c>
      <c r="K2249" t="str">
        <f>if(and(B2249&gt;='Desc Stats'!$C$56,B2249&lt;='Desc Stats'!$C$57),"Affordable",if(AND(B2249&gt;='Desc Stats'!$C$58,B2249&lt;='Desc Stats'!$C$59),"Luxury","None"))</f>
        <v>None</v>
      </c>
    </row>
    <row r="2250">
      <c r="A2250" s="56" t="s">
        <v>131</v>
      </c>
      <c r="B2250" s="54">
        <v>1250000.0</v>
      </c>
      <c r="C2250" s="7">
        <v>6.0</v>
      </c>
      <c r="D2250" s="7">
        <v>5.0</v>
      </c>
      <c r="E2250" s="7">
        <v>2.0</v>
      </c>
      <c r="F2250" s="7" t="s">
        <v>38</v>
      </c>
      <c r="G2250" s="7" t="s">
        <v>179</v>
      </c>
      <c r="H2250" s="54">
        <v>1.0</v>
      </c>
      <c r="I2250" s="54">
        <v>1920.0</v>
      </c>
      <c r="J2250" s="55" t="s">
        <v>27</v>
      </c>
      <c r="K2250" t="str">
        <f>if(and(B2250&gt;='Desc Stats'!$C$56,B2250&lt;='Desc Stats'!$C$57),"Affordable",if(AND(B2250&gt;='Desc Stats'!$C$58,B2250&lt;='Desc Stats'!$C$59),"Luxury","None"))</f>
        <v>None</v>
      </c>
    </row>
    <row r="2251">
      <c r="A2251" s="56" t="s">
        <v>131</v>
      </c>
      <c r="B2251" s="54">
        <v>1250000.0</v>
      </c>
      <c r="C2251" s="7">
        <v>5.0</v>
      </c>
      <c r="D2251" s="7">
        <v>4.0</v>
      </c>
      <c r="E2251" s="7">
        <v>2.0</v>
      </c>
      <c r="F2251" s="7" t="s">
        <v>38</v>
      </c>
      <c r="G2251" s="7" t="s">
        <v>179</v>
      </c>
      <c r="H2251" s="54">
        <v>1.0</v>
      </c>
      <c r="I2251" s="54">
        <v>1870.0</v>
      </c>
      <c r="J2251" s="55" t="s">
        <v>27</v>
      </c>
      <c r="K2251" t="str">
        <f>if(and(B2251&gt;='Desc Stats'!$C$56,B2251&lt;='Desc Stats'!$C$57),"Affordable",if(AND(B2251&gt;='Desc Stats'!$C$58,B2251&lt;='Desc Stats'!$C$59),"Luxury","None"))</f>
        <v>None</v>
      </c>
    </row>
    <row r="2252">
      <c r="A2252" s="56" t="s">
        <v>131</v>
      </c>
      <c r="B2252" s="54">
        <v>1250000.0</v>
      </c>
      <c r="C2252" s="7">
        <v>4.0</v>
      </c>
      <c r="D2252" s="7">
        <v>4.0</v>
      </c>
      <c r="E2252" s="7">
        <v>2.0</v>
      </c>
      <c r="F2252" s="7" t="s">
        <v>38</v>
      </c>
      <c r="G2252" s="7" t="s">
        <v>179</v>
      </c>
      <c r="H2252" s="54">
        <v>1.0</v>
      </c>
      <c r="I2252" s="54">
        <v>1870.0</v>
      </c>
      <c r="J2252" s="55" t="s">
        <v>25</v>
      </c>
      <c r="K2252" t="str">
        <f>if(and(B2252&gt;='Desc Stats'!$C$56,B2252&lt;='Desc Stats'!$C$57),"Affordable",if(AND(B2252&gt;='Desc Stats'!$C$58,B2252&lt;='Desc Stats'!$C$59),"Luxury","None"))</f>
        <v>None</v>
      </c>
    </row>
    <row r="2253">
      <c r="A2253" s="56" t="s">
        <v>131</v>
      </c>
      <c r="B2253" s="54">
        <v>1250000.0</v>
      </c>
      <c r="C2253" s="7">
        <v>5.0</v>
      </c>
      <c r="D2253" s="7">
        <v>5.0</v>
      </c>
      <c r="E2253" s="7">
        <v>1.0</v>
      </c>
      <c r="F2253" s="7" t="s">
        <v>38</v>
      </c>
      <c r="G2253" s="7" t="s">
        <v>179</v>
      </c>
      <c r="H2253" s="54">
        <v>1.0</v>
      </c>
      <c r="I2253" s="54">
        <v>1870.0</v>
      </c>
      <c r="J2253" s="55" t="s">
        <v>27</v>
      </c>
      <c r="K2253" t="str">
        <f>if(and(B2253&gt;='Desc Stats'!$C$56,B2253&lt;='Desc Stats'!$C$57),"Affordable",if(AND(B2253&gt;='Desc Stats'!$C$58,B2253&lt;='Desc Stats'!$C$59),"Luxury","None"))</f>
        <v>None</v>
      </c>
    </row>
    <row r="2254">
      <c r="A2254" s="56" t="s">
        <v>28</v>
      </c>
      <c r="B2254" s="54">
        <v>1250000.0</v>
      </c>
      <c r="C2254" s="7">
        <v>4.0</v>
      </c>
      <c r="D2254" s="7">
        <v>4.0</v>
      </c>
      <c r="E2254" s="7">
        <v>3.0</v>
      </c>
      <c r="F2254" s="7" t="s">
        <v>36</v>
      </c>
      <c r="G2254" s="7" t="s">
        <v>172</v>
      </c>
      <c r="H2254" s="54">
        <v>2.0</v>
      </c>
      <c r="I2254" s="54">
        <v>1378.0</v>
      </c>
      <c r="J2254" s="55" t="s">
        <v>25</v>
      </c>
      <c r="K2254" t="str">
        <f>if(and(B2254&gt;='Desc Stats'!$C$56,B2254&lt;='Desc Stats'!$C$57),"Affordable",if(AND(B2254&gt;='Desc Stats'!$C$58,B2254&lt;='Desc Stats'!$C$59),"Luxury","None"))</f>
        <v>None</v>
      </c>
    </row>
    <row r="2255">
      <c r="A2255" s="56" t="s">
        <v>28</v>
      </c>
      <c r="B2255" s="54">
        <v>1250000.0</v>
      </c>
      <c r="C2255" s="7">
        <v>1.0</v>
      </c>
      <c r="D2255" s="7">
        <v>1.0</v>
      </c>
      <c r="E2255" s="7">
        <v>3.0</v>
      </c>
      <c r="F2255" s="7" t="s">
        <v>36</v>
      </c>
      <c r="G2255" s="7" t="s">
        <v>172</v>
      </c>
      <c r="H2255" s="54">
        <v>2.0</v>
      </c>
      <c r="I2255" s="54">
        <v>850.0</v>
      </c>
      <c r="J2255" s="55" t="s">
        <v>25</v>
      </c>
      <c r="K2255" t="str">
        <f>if(and(B2255&gt;='Desc Stats'!$C$56,B2255&lt;='Desc Stats'!$C$57),"Affordable",if(AND(B2255&gt;='Desc Stats'!$C$58,B2255&lt;='Desc Stats'!$C$59),"Luxury","None"))</f>
        <v>None</v>
      </c>
    </row>
    <row r="2256">
      <c r="A2256" s="56" t="s">
        <v>28</v>
      </c>
      <c r="B2256" s="54">
        <v>1250000.0</v>
      </c>
      <c r="C2256" s="7">
        <v>4.0</v>
      </c>
      <c r="D2256" s="7">
        <v>4.0</v>
      </c>
      <c r="E2256" s="7">
        <v>2.0</v>
      </c>
      <c r="F2256" s="7" t="s">
        <v>36</v>
      </c>
      <c r="G2256" s="7" t="s">
        <v>172</v>
      </c>
      <c r="H2256" s="54">
        <v>2.0</v>
      </c>
      <c r="I2256" s="54">
        <v>1378.0</v>
      </c>
      <c r="J2256" s="55" t="s">
        <v>27</v>
      </c>
      <c r="K2256" t="str">
        <f>if(and(B2256&gt;='Desc Stats'!$C$56,B2256&lt;='Desc Stats'!$C$57),"Affordable",if(AND(B2256&gt;='Desc Stats'!$C$58,B2256&lt;='Desc Stats'!$C$59),"Luxury","None"))</f>
        <v>None</v>
      </c>
    </row>
    <row r="2257">
      <c r="A2257" s="56" t="s">
        <v>28</v>
      </c>
      <c r="B2257" s="54">
        <v>1250000.0</v>
      </c>
      <c r="C2257" s="7">
        <v>3.0</v>
      </c>
      <c r="D2257" s="7">
        <v>3.0</v>
      </c>
      <c r="E2257" s="7">
        <v>2.0</v>
      </c>
      <c r="F2257" s="7" t="s">
        <v>36</v>
      </c>
      <c r="G2257" s="7" t="s">
        <v>172</v>
      </c>
      <c r="H2257" s="54">
        <v>2.0</v>
      </c>
      <c r="I2257" s="54">
        <v>1335.0</v>
      </c>
      <c r="J2257" s="55" t="s">
        <v>25</v>
      </c>
      <c r="K2257" t="str">
        <f>if(and(B2257&gt;='Desc Stats'!$C$56,B2257&lt;='Desc Stats'!$C$57),"Affordable",if(AND(B2257&gt;='Desc Stats'!$C$58,B2257&lt;='Desc Stats'!$C$59),"Luxury","None"))</f>
        <v>None</v>
      </c>
    </row>
    <row r="2258">
      <c r="A2258" s="56" t="s">
        <v>28</v>
      </c>
      <c r="B2258" s="54">
        <v>1250000.0</v>
      </c>
      <c r="C2258" s="7">
        <v>3.0</v>
      </c>
      <c r="D2258" s="7">
        <v>3.0</v>
      </c>
      <c r="E2258" s="7">
        <v>2.0</v>
      </c>
      <c r="F2258" s="7" t="s">
        <v>36</v>
      </c>
      <c r="G2258" s="7" t="s">
        <v>172</v>
      </c>
      <c r="H2258" s="54">
        <v>2.0</v>
      </c>
      <c r="I2258" s="54">
        <v>1335.0</v>
      </c>
      <c r="J2258" s="55" t="s">
        <v>25</v>
      </c>
      <c r="K2258" t="str">
        <f>if(and(B2258&gt;='Desc Stats'!$C$56,B2258&lt;='Desc Stats'!$C$57),"Affordable",if(AND(B2258&gt;='Desc Stats'!$C$58,B2258&lt;='Desc Stats'!$C$59),"Luxury","None"))</f>
        <v>None</v>
      </c>
    </row>
    <row r="2259">
      <c r="A2259" s="56" t="s">
        <v>28</v>
      </c>
      <c r="B2259" s="54">
        <v>1250000.0</v>
      </c>
      <c r="C2259" s="7">
        <v>2.0</v>
      </c>
      <c r="D2259" s="7">
        <v>2.0</v>
      </c>
      <c r="E2259" s="7">
        <v>2.0</v>
      </c>
      <c r="F2259" s="7" t="s">
        <v>36</v>
      </c>
      <c r="G2259" s="7" t="s">
        <v>172</v>
      </c>
      <c r="H2259" s="54">
        <v>2.0</v>
      </c>
      <c r="I2259" s="54">
        <v>907.0</v>
      </c>
      <c r="J2259" s="55" t="s">
        <v>27</v>
      </c>
      <c r="K2259" t="str">
        <f>if(and(B2259&gt;='Desc Stats'!$C$56,B2259&lt;='Desc Stats'!$C$57),"Affordable",if(AND(B2259&gt;='Desc Stats'!$C$58,B2259&lt;='Desc Stats'!$C$59),"Luxury","None"))</f>
        <v>None</v>
      </c>
    </row>
    <row r="2260">
      <c r="A2260" s="56" t="s">
        <v>28</v>
      </c>
      <c r="B2260" s="54">
        <v>1250000.0</v>
      </c>
      <c r="C2260" s="7">
        <v>2.0</v>
      </c>
      <c r="D2260" s="7">
        <v>2.0</v>
      </c>
      <c r="E2260" s="7">
        <v>2.0</v>
      </c>
      <c r="F2260" s="7" t="s">
        <v>24</v>
      </c>
      <c r="G2260" s="7" t="s">
        <v>172</v>
      </c>
      <c r="H2260" s="54">
        <v>2.0</v>
      </c>
      <c r="I2260" s="54">
        <v>736.0</v>
      </c>
      <c r="J2260" s="55" t="s">
        <v>27</v>
      </c>
      <c r="K2260" t="str">
        <f>if(and(B2260&gt;='Desc Stats'!$C$56,B2260&lt;='Desc Stats'!$C$57),"Affordable",if(AND(B2260&gt;='Desc Stats'!$C$58,B2260&lt;='Desc Stats'!$C$59),"Luxury","None"))</f>
        <v>None</v>
      </c>
    </row>
    <row r="2261">
      <c r="A2261" s="56" t="s">
        <v>28</v>
      </c>
      <c r="B2261" s="54">
        <v>1250000.0</v>
      </c>
      <c r="C2261" s="7">
        <v>1.0</v>
      </c>
      <c r="D2261" s="7">
        <v>1.0</v>
      </c>
      <c r="E2261" s="7">
        <v>2.0</v>
      </c>
      <c r="F2261" s="7" t="s">
        <v>36</v>
      </c>
      <c r="G2261" s="7" t="s">
        <v>172</v>
      </c>
      <c r="H2261" s="54">
        <v>2.0</v>
      </c>
      <c r="I2261" s="54">
        <v>925.0</v>
      </c>
      <c r="J2261" s="55" t="s">
        <v>25</v>
      </c>
      <c r="K2261" t="str">
        <f>if(and(B2261&gt;='Desc Stats'!$C$56,B2261&lt;='Desc Stats'!$C$57),"Affordable",if(AND(B2261&gt;='Desc Stats'!$C$58,B2261&lt;='Desc Stats'!$C$59),"Luxury","None"))</f>
        <v>None</v>
      </c>
    </row>
    <row r="2262">
      <c r="A2262" s="56" t="s">
        <v>28</v>
      </c>
      <c r="B2262" s="54">
        <v>1250000.0</v>
      </c>
      <c r="C2262" s="7">
        <v>1.0</v>
      </c>
      <c r="D2262" s="7">
        <v>1.0</v>
      </c>
      <c r="E2262" s="7">
        <v>2.0</v>
      </c>
      <c r="F2262" s="7" t="s">
        <v>36</v>
      </c>
      <c r="G2262" s="7" t="s">
        <v>172</v>
      </c>
      <c r="H2262" s="54">
        <v>2.0</v>
      </c>
      <c r="I2262" s="54">
        <v>850.0</v>
      </c>
      <c r="J2262" s="55" t="s">
        <v>25</v>
      </c>
      <c r="K2262" t="str">
        <f>if(and(B2262&gt;='Desc Stats'!$C$56,B2262&lt;='Desc Stats'!$C$57),"Affordable",if(AND(B2262&gt;='Desc Stats'!$C$58,B2262&lt;='Desc Stats'!$C$59),"Luxury","None"))</f>
        <v>None</v>
      </c>
    </row>
    <row r="2263">
      <c r="A2263" s="56" t="s">
        <v>28</v>
      </c>
      <c r="B2263" s="54">
        <v>1250000.0</v>
      </c>
      <c r="C2263" s="7">
        <v>2.0</v>
      </c>
      <c r="D2263" s="7">
        <v>1.0</v>
      </c>
      <c r="E2263" s="7">
        <v>1.0</v>
      </c>
      <c r="F2263" s="7" t="s">
        <v>36</v>
      </c>
      <c r="G2263" s="7" t="s">
        <v>172</v>
      </c>
      <c r="H2263" s="54">
        <v>2.0</v>
      </c>
      <c r="I2263" s="54">
        <v>880.0</v>
      </c>
      <c r="J2263" s="55" t="s">
        <v>25</v>
      </c>
      <c r="K2263" t="str">
        <f>if(and(B2263&gt;='Desc Stats'!$C$56,B2263&lt;='Desc Stats'!$C$57),"Affordable",if(AND(B2263&gt;='Desc Stats'!$C$58,B2263&lt;='Desc Stats'!$C$59),"Luxury","None"))</f>
        <v>None</v>
      </c>
    </row>
    <row r="2264">
      <c r="A2264" s="56" t="s">
        <v>28</v>
      </c>
      <c r="B2264" s="54">
        <v>1250000.0</v>
      </c>
      <c r="C2264" s="7">
        <v>1.0</v>
      </c>
      <c r="D2264" s="7">
        <v>1.0</v>
      </c>
      <c r="E2264" s="7">
        <v>1.0</v>
      </c>
      <c r="F2264" s="7" t="s">
        <v>36</v>
      </c>
      <c r="G2264" s="7" t="s">
        <v>172</v>
      </c>
      <c r="H2264" s="54">
        <v>2.0</v>
      </c>
      <c r="I2264" s="54">
        <v>925.0</v>
      </c>
      <c r="J2264" s="55" t="s">
        <v>25</v>
      </c>
      <c r="K2264" t="str">
        <f>if(and(B2264&gt;='Desc Stats'!$C$56,B2264&lt;='Desc Stats'!$C$57),"Affordable",if(AND(B2264&gt;='Desc Stats'!$C$58,B2264&lt;='Desc Stats'!$C$59),"Luxury","None"))</f>
        <v>None</v>
      </c>
    </row>
    <row r="2265">
      <c r="A2265" s="56" t="s">
        <v>190</v>
      </c>
      <c r="B2265" s="54">
        <v>1250000.0</v>
      </c>
      <c r="C2265" s="7">
        <v>3.0</v>
      </c>
      <c r="D2265" s="7">
        <v>2.0</v>
      </c>
      <c r="E2265" s="7">
        <v>2.0</v>
      </c>
      <c r="F2265" s="7" t="s">
        <v>24</v>
      </c>
      <c r="G2265" s="7" t="s">
        <v>172</v>
      </c>
      <c r="H2265" s="54">
        <v>2.0</v>
      </c>
      <c r="I2265" s="54">
        <v>1367.0</v>
      </c>
      <c r="J2265" s="55" t="s">
        <v>25</v>
      </c>
      <c r="K2265" t="str">
        <f>if(and(B2265&gt;='Desc Stats'!$C$56,B2265&lt;='Desc Stats'!$C$57),"Affordable",if(AND(B2265&gt;='Desc Stats'!$C$58,B2265&lt;='Desc Stats'!$C$59),"Luxury","None"))</f>
        <v>None</v>
      </c>
    </row>
    <row r="2266">
      <c r="A2266" s="56" t="s">
        <v>23</v>
      </c>
      <c r="B2266" s="54">
        <v>1250000.0</v>
      </c>
      <c r="C2266" s="7">
        <v>4.0</v>
      </c>
      <c r="D2266" s="7">
        <v>3.0</v>
      </c>
      <c r="E2266" s="7">
        <v>3.0</v>
      </c>
      <c r="F2266" s="7" t="s">
        <v>24</v>
      </c>
      <c r="G2266" s="7" t="s">
        <v>172</v>
      </c>
      <c r="H2266" s="54">
        <v>2.0</v>
      </c>
      <c r="I2266" s="54">
        <v>1840.0</v>
      </c>
      <c r="J2266" s="55" t="s">
        <v>27</v>
      </c>
      <c r="K2266" t="str">
        <f>if(and(B2266&gt;='Desc Stats'!$C$56,B2266&lt;='Desc Stats'!$C$57),"Affordable",if(AND(B2266&gt;='Desc Stats'!$C$58,B2266&lt;='Desc Stats'!$C$59),"Luxury","None"))</f>
        <v>None</v>
      </c>
    </row>
    <row r="2267">
      <c r="A2267" s="56" t="s">
        <v>23</v>
      </c>
      <c r="B2267" s="54">
        <v>1250000.0</v>
      </c>
      <c r="C2267" s="7">
        <v>4.0</v>
      </c>
      <c r="D2267" s="7">
        <v>3.0</v>
      </c>
      <c r="E2267" s="7">
        <v>3.0</v>
      </c>
      <c r="F2267" s="7" t="s">
        <v>24</v>
      </c>
      <c r="G2267" s="7" t="s">
        <v>172</v>
      </c>
      <c r="H2267" s="54">
        <v>2.0</v>
      </c>
      <c r="I2267" s="54">
        <v>1605.0</v>
      </c>
      <c r="J2267" s="55" t="s">
        <v>25</v>
      </c>
      <c r="K2267" t="str">
        <f>if(and(B2267&gt;='Desc Stats'!$C$56,B2267&lt;='Desc Stats'!$C$57),"Affordable",if(AND(B2267&gt;='Desc Stats'!$C$58,B2267&lt;='Desc Stats'!$C$59),"Luxury","None"))</f>
        <v>None</v>
      </c>
    </row>
    <row r="2268">
      <c r="A2268" s="56" t="s">
        <v>23</v>
      </c>
      <c r="B2268" s="54">
        <v>1250000.0</v>
      </c>
      <c r="C2268" s="7">
        <v>4.0</v>
      </c>
      <c r="D2268" s="7">
        <v>4.0</v>
      </c>
      <c r="E2268" s="7">
        <v>2.0</v>
      </c>
      <c r="F2268" s="7" t="s">
        <v>24</v>
      </c>
      <c r="G2268" s="7" t="s">
        <v>172</v>
      </c>
      <c r="H2268" s="54">
        <v>2.0</v>
      </c>
      <c r="I2268" s="54">
        <v>1997.0</v>
      </c>
      <c r="J2268" s="55" t="s">
        <v>25</v>
      </c>
      <c r="K2268" t="str">
        <f>if(and(B2268&gt;='Desc Stats'!$C$56,B2268&lt;='Desc Stats'!$C$57),"Affordable",if(AND(B2268&gt;='Desc Stats'!$C$58,B2268&lt;='Desc Stats'!$C$59),"Luxury","None"))</f>
        <v>None</v>
      </c>
    </row>
    <row r="2269">
      <c r="A2269" s="56" t="s">
        <v>23</v>
      </c>
      <c r="B2269" s="54">
        <v>1250000.0</v>
      </c>
      <c r="C2269" s="7">
        <v>4.0</v>
      </c>
      <c r="D2269" s="7">
        <v>4.0</v>
      </c>
      <c r="E2269" s="7">
        <v>2.0</v>
      </c>
      <c r="F2269" s="7" t="s">
        <v>24</v>
      </c>
      <c r="G2269" s="7" t="s">
        <v>172</v>
      </c>
      <c r="H2269" s="54">
        <v>2.0</v>
      </c>
      <c r="I2269" s="54">
        <v>1448.0</v>
      </c>
      <c r="J2269" s="55" t="s">
        <v>25</v>
      </c>
      <c r="K2269" t="str">
        <f>if(and(B2269&gt;='Desc Stats'!$C$56,B2269&lt;='Desc Stats'!$C$57),"Affordable",if(AND(B2269&gt;='Desc Stats'!$C$58,B2269&lt;='Desc Stats'!$C$59),"Luxury","None"))</f>
        <v>None</v>
      </c>
    </row>
    <row r="2270">
      <c r="A2270" s="56" t="s">
        <v>23</v>
      </c>
      <c r="B2270" s="54">
        <v>1250000.0</v>
      </c>
      <c r="C2270" s="7">
        <v>4.0</v>
      </c>
      <c r="D2270" s="7">
        <v>3.0</v>
      </c>
      <c r="E2270" s="7">
        <v>2.0</v>
      </c>
      <c r="F2270" s="7" t="s">
        <v>24</v>
      </c>
      <c r="G2270" s="7" t="s">
        <v>172</v>
      </c>
      <c r="H2270" s="54">
        <v>2.0</v>
      </c>
      <c r="I2270" s="54">
        <v>2037.0</v>
      </c>
      <c r="J2270" s="55" t="s">
        <v>25</v>
      </c>
      <c r="K2270" t="str">
        <f>if(and(B2270&gt;='Desc Stats'!$C$56,B2270&lt;='Desc Stats'!$C$57),"Affordable",if(AND(B2270&gt;='Desc Stats'!$C$58,B2270&lt;='Desc Stats'!$C$59),"Luxury","None"))</f>
        <v>None</v>
      </c>
    </row>
    <row r="2271">
      <c r="A2271" s="56" t="s">
        <v>23</v>
      </c>
      <c r="B2271" s="54">
        <v>1250000.0</v>
      </c>
      <c r="C2271" s="7">
        <v>3.0</v>
      </c>
      <c r="D2271" s="7">
        <v>2.0</v>
      </c>
      <c r="E2271" s="7">
        <v>2.0</v>
      </c>
      <c r="F2271" s="7" t="s">
        <v>24</v>
      </c>
      <c r="G2271" s="7" t="s">
        <v>172</v>
      </c>
      <c r="H2271" s="54">
        <v>2.0</v>
      </c>
      <c r="I2271" s="54">
        <v>1448.0</v>
      </c>
      <c r="J2271" s="55" t="s">
        <v>25</v>
      </c>
      <c r="K2271" t="str">
        <f>if(and(B2271&gt;='Desc Stats'!$C$56,B2271&lt;='Desc Stats'!$C$57),"Affordable",if(AND(B2271&gt;='Desc Stats'!$C$58,B2271&lt;='Desc Stats'!$C$59),"Luxury","None"))</f>
        <v>None</v>
      </c>
    </row>
    <row r="2272">
      <c r="A2272" s="56" t="s">
        <v>154</v>
      </c>
      <c r="B2272" s="54">
        <v>1250000.0</v>
      </c>
      <c r="C2272" s="7">
        <v>4.0</v>
      </c>
      <c r="D2272" s="7">
        <v>3.0</v>
      </c>
      <c r="E2272" s="7">
        <v>2.0</v>
      </c>
      <c r="F2272" s="7" t="s">
        <v>24</v>
      </c>
      <c r="G2272" s="7" t="s">
        <v>172</v>
      </c>
      <c r="H2272" s="54">
        <v>2.0</v>
      </c>
      <c r="I2272" s="54">
        <v>1856.0</v>
      </c>
      <c r="J2272" s="55" t="s">
        <v>27</v>
      </c>
      <c r="K2272" t="str">
        <f>if(and(B2272&gt;='Desc Stats'!$C$56,B2272&lt;='Desc Stats'!$C$57),"Affordable",if(AND(B2272&gt;='Desc Stats'!$C$58,B2272&lt;='Desc Stats'!$C$59),"Luxury","None"))</f>
        <v>None</v>
      </c>
    </row>
    <row r="2273">
      <c r="A2273" s="56" t="s">
        <v>129</v>
      </c>
      <c r="B2273" s="54">
        <v>1250000.0</v>
      </c>
      <c r="C2273" s="7">
        <v>3.0</v>
      </c>
      <c r="D2273" s="7">
        <v>4.0</v>
      </c>
      <c r="E2273" s="7">
        <v>2.0</v>
      </c>
      <c r="F2273" s="7" t="s">
        <v>24</v>
      </c>
      <c r="G2273" s="7" t="s">
        <v>172</v>
      </c>
      <c r="H2273" s="54">
        <v>2.0</v>
      </c>
      <c r="I2273" s="54">
        <v>1600.0</v>
      </c>
      <c r="J2273" s="55" t="s">
        <v>25</v>
      </c>
      <c r="K2273" t="str">
        <f>if(and(B2273&gt;='Desc Stats'!$C$56,B2273&lt;='Desc Stats'!$C$57),"Affordable",if(AND(B2273&gt;='Desc Stats'!$C$58,B2273&lt;='Desc Stats'!$C$59),"Luxury","None"))</f>
        <v>None</v>
      </c>
    </row>
    <row r="2274">
      <c r="A2274" s="56" t="s">
        <v>155</v>
      </c>
      <c r="B2274" s="54">
        <v>1250000.0</v>
      </c>
      <c r="C2274" s="7">
        <v>5.0</v>
      </c>
      <c r="D2274" s="7">
        <v>4.0</v>
      </c>
      <c r="E2274" s="7">
        <v>2.0</v>
      </c>
      <c r="F2274" s="7" t="s">
        <v>38</v>
      </c>
      <c r="G2274" s="7" t="s">
        <v>179</v>
      </c>
      <c r="H2274" s="54">
        <v>1.0</v>
      </c>
      <c r="I2274" s="54">
        <v>1600.0</v>
      </c>
      <c r="J2274" s="55" t="s">
        <v>27</v>
      </c>
      <c r="K2274" t="str">
        <f>if(and(B2274&gt;='Desc Stats'!$C$56,B2274&lt;='Desc Stats'!$C$57),"Affordable",if(AND(B2274&gt;='Desc Stats'!$C$58,B2274&lt;='Desc Stats'!$C$59),"Luxury","None"))</f>
        <v>None</v>
      </c>
    </row>
    <row r="2275">
      <c r="A2275" s="56" t="s">
        <v>156</v>
      </c>
      <c r="B2275" s="54">
        <v>1250000.0</v>
      </c>
      <c r="C2275" s="7">
        <v>3.0</v>
      </c>
      <c r="D2275" s="7">
        <v>3.0</v>
      </c>
      <c r="E2275" s="7">
        <v>2.0</v>
      </c>
      <c r="F2275" s="7" t="s">
        <v>24</v>
      </c>
      <c r="G2275" s="7" t="s">
        <v>172</v>
      </c>
      <c r="H2275" s="54">
        <v>2.0</v>
      </c>
      <c r="I2275" s="54">
        <v>1938.0</v>
      </c>
      <c r="J2275" t="s">
        <v>27</v>
      </c>
      <c r="K2275" t="str">
        <f>if(and(B2275&gt;='Desc Stats'!$C$56,B2275&lt;='Desc Stats'!$C$57),"Affordable",if(AND(B2275&gt;='Desc Stats'!$C$58,B2275&lt;='Desc Stats'!$C$59),"Luxury","None"))</f>
        <v>None</v>
      </c>
    </row>
    <row r="2276">
      <c r="A2276" s="56" t="s">
        <v>156</v>
      </c>
      <c r="B2276" s="54">
        <v>1250000.0</v>
      </c>
      <c r="C2276" s="7">
        <v>4.0</v>
      </c>
      <c r="D2276" s="7">
        <v>4.0</v>
      </c>
      <c r="E2276" s="7">
        <v>1.0</v>
      </c>
      <c r="F2276" s="7" t="s">
        <v>24</v>
      </c>
      <c r="G2276" s="7" t="s">
        <v>172</v>
      </c>
      <c r="H2276" s="54">
        <v>2.0</v>
      </c>
      <c r="I2276" s="54">
        <v>1680.0</v>
      </c>
      <c r="J2276" s="55" t="s">
        <v>27</v>
      </c>
      <c r="K2276" t="str">
        <f>if(and(B2276&gt;='Desc Stats'!$C$56,B2276&lt;='Desc Stats'!$C$57),"Affordable",if(AND(B2276&gt;='Desc Stats'!$C$58,B2276&lt;='Desc Stats'!$C$59),"Luxury","None"))</f>
        <v>None</v>
      </c>
    </row>
    <row r="2277">
      <c r="A2277" s="56" t="s">
        <v>158</v>
      </c>
      <c r="B2277" s="54">
        <v>1250000.0</v>
      </c>
      <c r="C2277" s="7">
        <v>4.0</v>
      </c>
      <c r="D2277" s="7">
        <v>3.0</v>
      </c>
      <c r="E2277" s="7">
        <v>2.0</v>
      </c>
      <c r="F2277" s="7" t="s">
        <v>181</v>
      </c>
      <c r="G2277" s="7" t="s">
        <v>179</v>
      </c>
      <c r="H2277" s="54">
        <v>1.0</v>
      </c>
      <c r="I2277" s="54">
        <v>1870.0</v>
      </c>
      <c r="J2277" s="55" t="s">
        <v>175</v>
      </c>
      <c r="K2277" t="str">
        <f>if(and(B2277&gt;='Desc Stats'!$C$56,B2277&lt;='Desc Stats'!$C$57),"Affordable",if(AND(B2277&gt;='Desc Stats'!$C$58,B2277&lt;='Desc Stats'!$C$59),"Luxury","None"))</f>
        <v>None</v>
      </c>
    </row>
    <row r="2278">
      <c r="A2278" s="56" t="s">
        <v>159</v>
      </c>
      <c r="B2278" s="54">
        <v>1250000.0</v>
      </c>
      <c r="C2278" s="7">
        <v>4.0</v>
      </c>
      <c r="D2278" s="7">
        <v>4.0</v>
      </c>
      <c r="E2278" s="7">
        <v>1.0</v>
      </c>
      <c r="F2278" s="7" t="s">
        <v>180</v>
      </c>
      <c r="G2278" s="7" t="s">
        <v>172</v>
      </c>
      <c r="H2278" s="54">
        <v>2.0</v>
      </c>
      <c r="I2278" s="54">
        <v>2336.0</v>
      </c>
      <c r="J2278" s="55" t="s">
        <v>27</v>
      </c>
      <c r="K2278" t="str">
        <f>if(and(B2278&gt;='Desc Stats'!$C$56,B2278&lt;='Desc Stats'!$C$57),"Affordable",if(AND(B2278&gt;='Desc Stats'!$C$58,B2278&lt;='Desc Stats'!$C$59),"Luxury","None"))</f>
        <v>None</v>
      </c>
    </row>
    <row r="2279">
      <c r="A2279" s="56" t="s">
        <v>159</v>
      </c>
      <c r="B2279" s="54">
        <v>1250000.0</v>
      </c>
      <c r="C2279" s="7">
        <v>4.0</v>
      </c>
      <c r="D2279" s="7">
        <v>4.0</v>
      </c>
      <c r="E2279" s="7">
        <v>1.0</v>
      </c>
      <c r="F2279" s="7" t="s">
        <v>180</v>
      </c>
      <c r="G2279" s="7" t="s">
        <v>179</v>
      </c>
      <c r="H2279" s="54">
        <v>1.0</v>
      </c>
      <c r="I2279" s="54">
        <v>2262.0</v>
      </c>
      <c r="J2279" s="55" t="s">
        <v>27</v>
      </c>
      <c r="K2279" t="str">
        <f>if(and(B2279&gt;='Desc Stats'!$C$56,B2279&lt;='Desc Stats'!$C$57),"Affordable",if(AND(B2279&gt;='Desc Stats'!$C$58,B2279&lt;='Desc Stats'!$C$59),"Luxury","None"))</f>
        <v>None</v>
      </c>
    </row>
    <row r="2280">
      <c r="A2280" s="56" t="s">
        <v>160</v>
      </c>
      <c r="B2280" s="54">
        <v>1250000.0</v>
      </c>
      <c r="C2280" s="7">
        <v>4.0</v>
      </c>
      <c r="D2280" s="7">
        <v>3.0</v>
      </c>
      <c r="E2280" s="7">
        <v>2.0</v>
      </c>
      <c r="F2280" s="7" t="s">
        <v>181</v>
      </c>
      <c r="G2280" s="7" t="s">
        <v>179</v>
      </c>
      <c r="H2280" s="54">
        <v>1.0</v>
      </c>
      <c r="I2280" s="54">
        <v>1870.0</v>
      </c>
      <c r="J2280" s="55" t="s">
        <v>175</v>
      </c>
      <c r="K2280" t="str">
        <f>if(and(B2280&gt;='Desc Stats'!$C$56,B2280&lt;='Desc Stats'!$C$57),"Affordable",if(AND(B2280&gt;='Desc Stats'!$C$58,B2280&lt;='Desc Stats'!$C$59),"Luxury","None"))</f>
        <v>None</v>
      </c>
    </row>
    <row r="2281">
      <c r="A2281" s="56" t="s">
        <v>160</v>
      </c>
      <c r="B2281" s="54">
        <v>1250000.0</v>
      </c>
      <c r="C2281" s="7">
        <v>4.0</v>
      </c>
      <c r="D2281" s="7">
        <v>3.0</v>
      </c>
      <c r="E2281" s="7">
        <v>2.0</v>
      </c>
      <c r="F2281" s="7" t="s">
        <v>181</v>
      </c>
      <c r="G2281" s="7" t="s">
        <v>179</v>
      </c>
      <c r="H2281" s="54">
        <v>1.0</v>
      </c>
      <c r="I2281" s="54">
        <v>1750.0</v>
      </c>
      <c r="J2281" s="55" t="s">
        <v>27</v>
      </c>
      <c r="K2281" t="str">
        <f>if(and(B2281&gt;='Desc Stats'!$C$56,B2281&lt;='Desc Stats'!$C$57),"Affordable",if(AND(B2281&gt;='Desc Stats'!$C$58,B2281&lt;='Desc Stats'!$C$59),"Luxury","None"))</f>
        <v>None</v>
      </c>
    </row>
    <row r="2282">
      <c r="A2282" s="56" t="s">
        <v>164</v>
      </c>
      <c r="B2282" s="54">
        <v>1250000.0</v>
      </c>
      <c r="C2282" s="7">
        <v>4.0</v>
      </c>
      <c r="D2282" s="7">
        <v>4.0</v>
      </c>
      <c r="E2282" s="7">
        <v>2.0</v>
      </c>
      <c r="F2282" s="7" t="s">
        <v>24</v>
      </c>
      <c r="G2282" s="7" t="s">
        <v>172</v>
      </c>
      <c r="H2282" s="54">
        <v>2.0</v>
      </c>
      <c r="I2282" s="54">
        <v>1967.0</v>
      </c>
      <c r="J2282" s="55" t="s">
        <v>175</v>
      </c>
      <c r="K2282" t="str">
        <f>if(and(B2282&gt;='Desc Stats'!$C$56,B2282&lt;='Desc Stats'!$C$57),"Affordable",if(AND(B2282&gt;='Desc Stats'!$C$58,B2282&lt;='Desc Stats'!$C$59),"Luxury","None"))</f>
        <v>None</v>
      </c>
    </row>
    <row r="2283">
      <c r="A2283" s="56" t="s">
        <v>124</v>
      </c>
      <c r="B2283" s="54">
        <v>1260000.0</v>
      </c>
      <c r="C2283" s="7">
        <v>2.0</v>
      </c>
      <c r="D2283" s="7">
        <v>2.0</v>
      </c>
      <c r="E2283" s="7">
        <v>2.0</v>
      </c>
      <c r="F2283" s="7" t="s">
        <v>36</v>
      </c>
      <c r="G2283" s="7" t="s">
        <v>172</v>
      </c>
      <c r="H2283" s="54">
        <v>2.0</v>
      </c>
      <c r="I2283" s="54">
        <v>980.0</v>
      </c>
      <c r="J2283" s="55" t="s">
        <v>25</v>
      </c>
      <c r="K2283" t="str">
        <f>if(and(B2283&gt;='Desc Stats'!$C$56,B2283&lt;='Desc Stats'!$C$57),"Affordable",if(AND(B2283&gt;='Desc Stats'!$C$58,B2283&lt;='Desc Stats'!$C$59),"Luxury","None"))</f>
        <v>None</v>
      </c>
    </row>
    <row r="2284">
      <c r="A2284" s="57" t="s">
        <v>37</v>
      </c>
      <c r="B2284" s="54">
        <v>1260000.0</v>
      </c>
      <c r="C2284" s="7">
        <v>3.0</v>
      </c>
      <c r="D2284" s="7">
        <v>3.0</v>
      </c>
      <c r="E2284" s="7">
        <v>4.0</v>
      </c>
      <c r="F2284" s="7" t="s">
        <v>24</v>
      </c>
      <c r="G2284" s="7" t="s">
        <v>172</v>
      </c>
      <c r="H2284" s="54">
        <v>2.0</v>
      </c>
      <c r="I2284" s="54">
        <v>1485.0</v>
      </c>
      <c r="J2284" s="55" t="s">
        <v>27</v>
      </c>
      <c r="K2284" t="str">
        <f>if(and(B2284&gt;='Desc Stats'!$C$56,B2284&lt;='Desc Stats'!$C$57),"Affordable",if(AND(B2284&gt;='Desc Stats'!$C$58,B2284&lt;='Desc Stats'!$C$59),"Luxury","None"))</f>
        <v>None</v>
      </c>
    </row>
    <row r="2285">
      <c r="A2285" s="56" t="s">
        <v>28</v>
      </c>
      <c r="B2285" s="54">
        <v>1260000.0</v>
      </c>
      <c r="C2285" s="7">
        <v>4.0</v>
      </c>
      <c r="D2285" s="7">
        <v>4.0</v>
      </c>
      <c r="E2285" s="7">
        <v>2.0</v>
      </c>
      <c r="F2285" s="7" t="s">
        <v>36</v>
      </c>
      <c r="G2285" s="7" t="s">
        <v>172</v>
      </c>
      <c r="H2285" s="54">
        <v>2.0</v>
      </c>
      <c r="I2285" s="54">
        <v>1378.0</v>
      </c>
      <c r="J2285" s="55" t="s">
        <v>25</v>
      </c>
      <c r="K2285" t="str">
        <f>if(and(B2285&gt;='Desc Stats'!$C$56,B2285&lt;='Desc Stats'!$C$57),"Affordable",if(AND(B2285&gt;='Desc Stats'!$C$58,B2285&lt;='Desc Stats'!$C$59),"Luxury","None"))</f>
        <v>None</v>
      </c>
    </row>
    <row r="2286">
      <c r="A2286" s="56" t="s">
        <v>164</v>
      </c>
      <c r="B2286" s="54">
        <v>1260000.0</v>
      </c>
      <c r="C2286" s="7">
        <v>4.0</v>
      </c>
      <c r="D2286" s="7">
        <v>4.0</v>
      </c>
      <c r="E2286" s="7">
        <v>2.0</v>
      </c>
      <c r="F2286" s="7" t="s">
        <v>24</v>
      </c>
      <c r="G2286" s="7" t="s">
        <v>172</v>
      </c>
      <c r="H2286" s="54">
        <v>2.0</v>
      </c>
      <c r="I2286" s="54">
        <v>1775.0</v>
      </c>
      <c r="J2286" s="55" t="s">
        <v>27</v>
      </c>
      <c r="K2286" t="str">
        <f>if(and(B2286&gt;='Desc Stats'!$C$56,B2286&lt;='Desc Stats'!$C$57),"Affordable",if(AND(B2286&gt;='Desc Stats'!$C$58,B2286&lt;='Desc Stats'!$C$59),"Luxury","None"))</f>
        <v>None</v>
      </c>
    </row>
    <row r="2287">
      <c r="A2287" s="56" t="s">
        <v>28</v>
      </c>
      <c r="B2287" s="54">
        <v>1268000.0</v>
      </c>
      <c r="C2287" s="7">
        <v>3.0</v>
      </c>
      <c r="D2287" s="7">
        <v>3.0</v>
      </c>
      <c r="E2287" s="7">
        <v>3.0</v>
      </c>
      <c r="F2287" s="7" t="s">
        <v>24</v>
      </c>
      <c r="G2287" s="7" t="s">
        <v>172</v>
      </c>
      <c r="H2287" s="54">
        <v>2.0</v>
      </c>
      <c r="I2287" s="54">
        <v>1619.0</v>
      </c>
      <c r="J2287" s="55" t="s">
        <v>25</v>
      </c>
      <c r="K2287" t="str">
        <f>if(and(B2287&gt;='Desc Stats'!$C$56,B2287&lt;='Desc Stats'!$C$57),"Affordable",if(AND(B2287&gt;='Desc Stats'!$C$58,B2287&lt;='Desc Stats'!$C$59),"Luxury","None"))</f>
        <v>None</v>
      </c>
    </row>
    <row r="2288">
      <c r="A2288" s="57" t="s">
        <v>37</v>
      </c>
      <c r="B2288" s="54">
        <v>1270000.0</v>
      </c>
      <c r="C2288" s="7">
        <v>3.0</v>
      </c>
      <c r="D2288" s="7">
        <v>2.0</v>
      </c>
      <c r="E2288" s="7">
        <v>2.0</v>
      </c>
      <c r="F2288" s="7" t="s">
        <v>24</v>
      </c>
      <c r="G2288" s="7" t="s">
        <v>172</v>
      </c>
      <c r="H2288" s="54">
        <v>2.0</v>
      </c>
      <c r="I2288" s="54">
        <v>1561.0</v>
      </c>
      <c r="J2288" t="s">
        <v>27</v>
      </c>
      <c r="K2288" t="str">
        <f>if(and(B2288&gt;='Desc Stats'!$C$56,B2288&lt;='Desc Stats'!$C$57),"Affordable",if(AND(B2288&gt;='Desc Stats'!$C$58,B2288&lt;='Desc Stats'!$C$59),"Luxury","None"))</f>
        <v>None</v>
      </c>
    </row>
    <row r="2289">
      <c r="A2289" s="56" t="s">
        <v>23</v>
      </c>
      <c r="B2289" s="54">
        <v>1270000.0</v>
      </c>
      <c r="C2289" s="7">
        <v>4.0</v>
      </c>
      <c r="D2289" s="7">
        <v>3.0</v>
      </c>
      <c r="E2289" s="7">
        <v>2.0</v>
      </c>
      <c r="F2289" s="7" t="s">
        <v>24</v>
      </c>
      <c r="G2289" s="7" t="s">
        <v>172</v>
      </c>
      <c r="H2289" s="54">
        <v>2.0</v>
      </c>
      <c r="I2289" s="54">
        <v>1840.0</v>
      </c>
      <c r="J2289" s="55" t="s">
        <v>25</v>
      </c>
      <c r="K2289" t="str">
        <f>if(and(B2289&gt;='Desc Stats'!$C$56,B2289&lt;='Desc Stats'!$C$57),"Affordable",if(AND(B2289&gt;='Desc Stats'!$C$58,B2289&lt;='Desc Stats'!$C$59),"Luxury","None"))</f>
        <v>None</v>
      </c>
    </row>
    <row r="2290">
      <c r="A2290" s="56" t="s">
        <v>23</v>
      </c>
      <c r="B2290" s="54">
        <v>1270000.0</v>
      </c>
      <c r="C2290" s="7">
        <v>3.0</v>
      </c>
      <c r="D2290" s="7">
        <v>2.0</v>
      </c>
      <c r="E2290" s="7">
        <v>2.0</v>
      </c>
      <c r="F2290" s="7" t="s">
        <v>24</v>
      </c>
      <c r="G2290" s="7" t="s">
        <v>172</v>
      </c>
      <c r="H2290" s="54">
        <v>2.0</v>
      </c>
      <c r="I2290" s="54">
        <v>1200.0</v>
      </c>
      <c r="J2290" s="55" t="s">
        <v>27</v>
      </c>
      <c r="K2290" t="str">
        <f>if(and(B2290&gt;='Desc Stats'!$C$56,B2290&lt;='Desc Stats'!$C$57),"Affordable",if(AND(B2290&gt;='Desc Stats'!$C$58,B2290&lt;='Desc Stats'!$C$59),"Luxury","None"))</f>
        <v>None</v>
      </c>
    </row>
    <row r="2291">
      <c r="A2291" s="56" t="s">
        <v>23</v>
      </c>
      <c r="B2291" s="54">
        <v>1270000.0</v>
      </c>
      <c r="C2291" s="7">
        <v>4.0</v>
      </c>
      <c r="D2291" s="7">
        <v>3.0</v>
      </c>
      <c r="E2291" s="7">
        <v>1.0</v>
      </c>
      <c r="F2291" s="7" t="s">
        <v>24</v>
      </c>
      <c r="G2291" s="7" t="s">
        <v>172</v>
      </c>
      <c r="H2291" s="54">
        <v>2.0</v>
      </c>
      <c r="I2291" s="54">
        <v>1839.0</v>
      </c>
      <c r="J2291" s="55" t="s">
        <v>27</v>
      </c>
      <c r="K2291" t="str">
        <f>if(and(B2291&gt;='Desc Stats'!$C$56,B2291&lt;='Desc Stats'!$C$57),"Affordable",if(AND(B2291&gt;='Desc Stats'!$C$58,B2291&lt;='Desc Stats'!$C$59),"Luxury","None"))</f>
        <v>None</v>
      </c>
    </row>
    <row r="2292">
      <c r="A2292" s="56" t="s">
        <v>119</v>
      </c>
      <c r="B2292" s="54">
        <v>1280000.0</v>
      </c>
      <c r="C2292" s="7">
        <v>7.0</v>
      </c>
      <c r="D2292" s="7">
        <v>7.0</v>
      </c>
      <c r="E2292" s="7">
        <v>2.0</v>
      </c>
      <c r="F2292" s="7" t="s">
        <v>38</v>
      </c>
      <c r="G2292" s="7" t="s">
        <v>179</v>
      </c>
      <c r="H2292" s="54">
        <v>1.0</v>
      </c>
      <c r="I2292" s="54">
        <v>1650.0</v>
      </c>
      <c r="J2292" s="55" t="s">
        <v>175</v>
      </c>
      <c r="K2292" t="str">
        <f>if(and(B2292&gt;='Desc Stats'!$C$56,B2292&lt;='Desc Stats'!$C$57),"Affordable",if(AND(B2292&gt;='Desc Stats'!$C$58,B2292&lt;='Desc Stats'!$C$59),"Luxury","None"))</f>
        <v>None</v>
      </c>
    </row>
    <row r="2293">
      <c r="A2293" s="56" t="s">
        <v>124</v>
      </c>
      <c r="B2293" s="54">
        <v>1280000.0</v>
      </c>
      <c r="C2293" s="7">
        <v>3.0</v>
      </c>
      <c r="D2293" s="7">
        <v>2.0</v>
      </c>
      <c r="E2293" s="7">
        <v>1.0</v>
      </c>
      <c r="F2293" s="7" t="s">
        <v>183</v>
      </c>
      <c r="G2293" s="7" t="s">
        <v>179</v>
      </c>
      <c r="H2293" s="54">
        <v>1.0</v>
      </c>
      <c r="I2293" s="54">
        <v>1760.0</v>
      </c>
      <c r="J2293" t="s">
        <v>27</v>
      </c>
      <c r="K2293" t="str">
        <f>if(and(B2293&gt;='Desc Stats'!$C$56,B2293&lt;='Desc Stats'!$C$57),"Affordable",if(AND(B2293&gt;='Desc Stats'!$C$58,B2293&lt;='Desc Stats'!$C$59),"Luxury","None"))</f>
        <v>None</v>
      </c>
    </row>
    <row r="2294">
      <c r="A2294" s="56" t="s">
        <v>26</v>
      </c>
      <c r="B2294" s="54">
        <v>1280000.0</v>
      </c>
      <c r="C2294" s="7">
        <v>4.0</v>
      </c>
      <c r="D2294" s="7">
        <v>4.0</v>
      </c>
      <c r="E2294" s="7">
        <v>2.0</v>
      </c>
      <c r="F2294" s="7" t="s">
        <v>24</v>
      </c>
      <c r="G2294" s="7" t="s">
        <v>172</v>
      </c>
      <c r="H2294" s="54">
        <v>2.0</v>
      </c>
      <c r="I2294" s="54">
        <v>1614.0</v>
      </c>
      <c r="J2294" s="55" t="s">
        <v>27</v>
      </c>
      <c r="K2294" t="str">
        <f>if(and(B2294&gt;='Desc Stats'!$C$56,B2294&lt;='Desc Stats'!$C$57),"Affordable",if(AND(B2294&gt;='Desc Stats'!$C$58,B2294&lt;='Desc Stats'!$C$59),"Luxury","None"))</f>
        <v>None</v>
      </c>
    </row>
    <row r="2295">
      <c r="A2295" s="56" t="s">
        <v>125</v>
      </c>
      <c r="B2295" s="54">
        <v>1280000.0</v>
      </c>
      <c r="C2295" s="7">
        <v>3.0</v>
      </c>
      <c r="D2295" s="7">
        <v>2.0</v>
      </c>
      <c r="E2295" s="7">
        <v>3.0</v>
      </c>
      <c r="F2295" s="7" t="s">
        <v>36</v>
      </c>
      <c r="G2295" s="7" t="s">
        <v>172</v>
      </c>
      <c r="H2295" s="54">
        <v>2.0</v>
      </c>
      <c r="I2295" s="54">
        <v>1222.0</v>
      </c>
      <c r="J2295" s="55" t="s">
        <v>25</v>
      </c>
      <c r="K2295" t="str">
        <f>if(and(B2295&gt;='Desc Stats'!$C$56,B2295&lt;='Desc Stats'!$C$57),"Affordable",if(AND(B2295&gt;='Desc Stats'!$C$58,B2295&lt;='Desc Stats'!$C$59),"Luxury","None"))</f>
        <v>None</v>
      </c>
    </row>
    <row r="2296">
      <c r="A2296" s="56" t="s">
        <v>138</v>
      </c>
      <c r="B2296" s="54">
        <v>1280000.0</v>
      </c>
      <c r="C2296" s="7">
        <v>4.0</v>
      </c>
      <c r="D2296" s="7">
        <v>4.0</v>
      </c>
      <c r="E2296" s="7">
        <v>1.0</v>
      </c>
      <c r="F2296" s="7" t="s">
        <v>36</v>
      </c>
      <c r="G2296" s="7" t="s">
        <v>172</v>
      </c>
      <c r="H2296" s="54">
        <v>2.0</v>
      </c>
      <c r="I2296" s="54">
        <v>1573.0</v>
      </c>
      <c r="J2296" s="55" t="s">
        <v>27</v>
      </c>
      <c r="K2296" t="str">
        <f>if(and(B2296&gt;='Desc Stats'!$C$56,B2296&lt;='Desc Stats'!$C$57),"Affordable",if(AND(B2296&gt;='Desc Stats'!$C$58,B2296&lt;='Desc Stats'!$C$59),"Luxury","None"))</f>
        <v>None</v>
      </c>
    </row>
    <row r="2297">
      <c r="A2297" s="57" t="s">
        <v>37</v>
      </c>
      <c r="B2297" s="54">
        <v>1280000.0</v>
      </c>
      <c r="C2297" s="7">
        <v>4.0</v>
      </c>
      <c r="D2297" s="7">
        <v>3.0</v>
      </c>
      <c r="E2297" s="7">
        <v>2.0</v>
      </c>
      <c r="F2297" s="7" t="s">
        <v>24</v>
      </c>
      <c r="G2297" s="7" t="s">
        <v>172</v>
      </c>
      <c r="H2297" s="54">
        <v>2.0</v>
      </c>
      <c r="I2297" s="54">
        <v>1432.0</v>
      </c>
      <c r="J2297" s="55" t="s">
        <v>25</v>
      </c>
      <c r="K2297" t="str">
        <f>if(and(B2297&gt;='Desc Stats'!$C$56,B2297&lt;='Desc Stats'!$C$57),"Affordable",if(AND(B2297&gt;='Desc Stats'!$C$58,B2297&lt;='Desc Stats'!$C$59),"Luxury","None"))</f>
        <v>None</v>
      </c>
    </row>
    <row r="2298">
      <c r="A2298" s="57" t="s">
        <v>37</v>
      </c>
      <c r="B2298" s="54">
        <v>1280000.0</v>
      </c>
      <c r="C2298" s="7">
        <v>4.0</v>
      </c>
      <c r="D2298" s="7">
        <v>2.0</v>
      </c>
      <c r="E2298" s="7">
        <v>1.0</v>
      </c>
      <c r="F2298" s="7" t="s">
        <v>24</v>
      </c>
      <c r="G2298" s="7" t="s">
        <v>172</v>
      </c>
      <c r="H2298" s="54">
        <v>2.0</v>
      </c>
      <c r="I2298" s="54">
        <v>1432.0</v>
      </c>
      <c r="J2298" s="55" t="s">
        <v>27</v>
      </c>
      <c r="K2298" t="str">
        <f>if(and(B2298&gt;='Desc Stats'!$C$56,B2298&lt;='Desc Stats'!$C$57),"Affordable",if(AND(B2298&gt;='Desc Stats'!$C$58,B2298&lt;='Desc Stats'!$C$59),"Luxury","None"))</f>
        <v>None</v>
      </c>
    </row>
    <row r="2299">
      <c r="A2299" s="56" t="s">
        <v>191</v>
      </c>
      <c r="B2299" s="54">
        <v>1280000.0</v>
      </c>
      <c r="C2299" s="7">
        <v>5.0</v>
      </c>
      <c r="D2299" s="7">
        <v>4.0</v>
      </c>
      <c r="E2299" s="7">
        <v>6.0</v>
      </c>
      <c r="F2299" s="7" t="s">
        <v>38</v>
      </c>
      <c r="G2299" s="7" t="s">
        <v>179</v>
      </c>
      <c r="H2299" s="54">
        <v>1.0</v>
      </c>
      <c r="I2299" s="54">
        <v>1700.0</v>
      </c>
      <c r="J2299" t="s">
        <v>27</v>
      </c>
      <c r="K2299" t="str">
        <f>if(and(B2299&gt;='Desc Stats'!$C$56,B2299&lt;='Desc Stats'!$C$57),"Affordable",if(AND(B2299&gt;='Desc Stats'!$C$58,B2299&lt;='Desc Stats'!$C$59),"Luxury","None"))</f>
        <v>None</v>
      </c>
    </row>
    <row r="2300">
      <c r="A2300" s="56" t="s">
        <v>133</v>
      </c>
      <c r="B2300" s="54">
        <v>1280000.0</v>
      </c>
      <c r="C2300" s="7">
        <v>5.0</v>
      </c>
      <c r="D2300" s="7">
        <v>4.0</v>
      </c>
      <c r="E2300" s="7">
        <v>3.0</v>
      </c>
      <c r="F2300" s="7" t="s">
        <v>24</v>
      </c>
      <c r="G2300" s="7" t="s">
        <v>172</v>
      </c>
      <c r="H2300" s="54">
        <v>2.0</v>
      </c>
      <c r="I2300" s="54">
        <v>2128.0</v>
      </c>
      <c r="J2300" s="55" t="s">
        <v>25</v>
      </c>
      <c r="K2300" t="str">
        <f>if(and(B2300&gt;='Desc Stats'!$C$56,B2300&lt;='Desc Stats'!$C$57),"Affordable",if(AND(B2300&gt;='Desc Stats'!$C$58,B2300&lt;='Desc Stats'!$C$59),"Luxury","None"))</f>
        <v>None</v>
      </c>
    </row>
    <row r="2301">
      <c r="A2301" s="56" t="s">
        <v>131</v>
      </c>
      <c r="B2301" s="54">
        <v>1280000.0</v>
      </c>
      <c r="C2301" s="7">
        <v>4.0</v>
      </c>
      <c r="D2301" s="7">
        <v>4.0</v>
      </c>
      <c r="E2301" s="7">
        <v>1.0</v>
      </c>
      <c r="F2301" s="7" t="s">
        <v>180</v>
      </c>
      <c r="G2301" s="7" t="s">
        <v>172</v>
      </c>
      <c r="H2301" s="54">
        <v>2.0</v>
      </c>
      <c r="I2301" s="54">
        <v>2600.0</v>
      </c>
      <c r="J2301" s="55" t="s">
        <v>27</v>
      </c>
      <c r="K2301" t="str">
        <f>if(and(B2301&gt;='Desc Stats'!$C$56,B2301&lt;='Desc Stats'!$C$57),"Affordable",if(AND(B2301&gt;='Desc Stats'!$C$58,B2301&lt;='Desc Stats'!$C$59),"Luxury","None"))</f>
        <v>None</v>
      </c>
    </row>
    <row r="2302">
      <c r="A2302" s="56" t="s">
        <v>147</v>
      </c>
      <c r="B2302" s="54">
        <v>1280000.0</v>
      </c>
      <c r="C2302" s="7">
        <v>2.0</v>
      </c>
      <c r="D2302" s="7">
        <v>1.0</v>
      </c>
      <c r="E2302" s="7">
        <v>3.0</v>
      </c>
      <c r="F2302" s="7" t="s">
        <v>36</v>
      </c>
      <c r="G2302" s="7" t="s">
        <v>172</v>
      </c>
      <c r="H2302" s="54">
        <v>2.0</v>
      </c>
      <c r="I2302" s="54">
        <v>1087.0</v>
      </c>
      <c r="J2302" s="55" t="s">
        <v>25</v>
      </c>
      <c r="K2302" t="str">
        <f>if(and(B2302&gt;='Desc Stats'!$C$56,B2302&lt;='Desc Stats'!$C$57),"Affordable",if(AND(B2302&gt;='Desc Stats'!$C$58,B2302&lt;='Desc Stats'!$C$59),"Luxury","None"))</f>
        <v>None</v>
      </c>
    </row>
    <row r="2303">
      <c r="A2303" s="56" t="s">
        <v>28</v>
      </c>
      <c r="B2303" s="54">
        <v>1280000.0</v>
      </c>
      <c r="C2303" s="7">
        <v>3.0</v>
      </c>
      <c r="D2303" s="7">
        <v>2.0</v>
      </c>
      <c r="E2303" s="7">
        <v>3.0</v>
      </c>
      <c r="F2303" s="7" t="s">
        <v>36</v>
      </c>
      <c r="G2303" s="7" t="s">
        <v>179</v>
      </c>
      <c r="H2303" s="54">
        <v>1.0</v>
      </c>
      <c r="I2303" s="54">
        <v>900.0</v>
      </c>
      <c r="J2303" s="55" t="s">
        <v>25</v>
      </c>
      <c r="K2303" t="str">
        <f>if(and(B2303&gt;='Desc Stats'!$C$56,B2303&lt;='Desc Stats'!$C$57),"Affordable",if(AND(B2303&gt;='Desc Stats'!$C$58,B2303&lt;='Desc Stats'!$C$59),"Luxury","None"))</f>
        <v>None</v>
      </c>
    </row>
    <row r="2304">
      <c r="A2304" s="56" t="s">
        <v>28</v>
      </c>
      <c r="B2304" s="54">
        <v>1280000.0</v>
      </c>
      <c r="C2304" s="7">
        <v>3.0</v>
      </c>
      <c r="D2304" s="7">
        <v>2.0</v>
      </c>
      <c r="E2304" s="7">
        <v>2.0</v>
      </c>
      <c r="F2304" s="7" t="s">
        <v>36</v>
      </c>
      <c r="G2304" s="7" t="s">
        <v>172</v>
      </c>
      <c r="H2304" s="54">
        <v>2.0</v>
      </c>
      <c r="I2304" s="54">
        <v>960.0</v>
      </c>
      <c r="J2304" s="55" t="s">
        <v>25</v>
      </c>
      <c r="K2304" t="str">
        <f>if(and(B2304&gt;='Desc Stats'!$C$56,B2304&lt;='Desc Stats'!$C$57),"Affordable",if(AND(B2304&gt;='Desc Stats'!$C$58,B2304&lt;='Desc Stats'!$C$59),"Luxury","None"))</f>
        <v>None</v>
      </c>
    </row>
    <row r="2305">
      <c r="A2305" s="56" t="s">
        <v>190</v>
      </c>
      <c r="B2305" s="54">
        <v>1280000.0</v>
      </c>
      <c r="C2305" s="7">
        <v>3.0</v>
      </c>
      <c r="D2305" s="7">
        <v>2.0</v>
      </c>
      <c r="E2305" s="7">
        <v>2.0</v>
      </c>
      <c r="F2305" s="7" t="s">
        <v>24</v>
      </c>
      <c r="G2305" s="7" t="s">
        <v>172</v>
      </c>
      <c r="H2305" s="54">
        <v>2.0</v>
      </c>
      <c r="I2305" s="54">
        <v>1367.0</v>
      </c>
      <c r="J2305" s="55" t="s">
        <v>25</v>
      </c>
      <c r="K2305" t="str">
        <f>if(and(B2305&gt;='Desc Stats'!$C$56,B2305&lt;='Desc Stats'!$C$57),"Affordable",if(AND(B2305&gt;='Desc Stats'!$C$58,B2305&lt;='Desc Stats'!$C$59),"Luxury","None"))</f>
        <v>None</v>
      </c>
    </row>
    <row r="2306">
      <c r="A2306" s="56" t="s">
        <v>23</v>
      </c>
      <c r="B2306" s="54">
        <v>1280000.0</v>
      </c>
      <c r="C2306" s="7">
        <v>3.0</v>
      </c>
      <c r="D2306" s="7">
        <v>2.0</v>
      </c>
      <c r="E2306" s="7">
        <v>6.0</v>
      </c>
      <c r="F2306" s="7" t="s">
        <v>24</v>
      </c>
      <c r="G2306" s="7" t="s">
        <v>172</v>
      </c>
      <c r="H2306" s="54">
        <v>2.0</v>
      </c>
      <c r="I2306" s="54">
        <v>1200.0</v>
      </c>
      <c r="J2306" s="55" t="s">
        <v>27</v>
      </c>
      <c r="K2306" t="str">
        <f>if(and(B2306&gt;='Desc Stats'!$C$56,B2306&lt;='Desc Stats'!$C$57),"Affordable",if(AND(B2306&gt;='Desc Stats'!$C$58,B2306&lt;='Desc Stats'!$C$59),"Luxury","None"))</f>
        <v>None</v>
      </c>
    </row>
    <row r="2307">
      <c r="A2307" s="56" t="s">
        <v>23</v>
      </c>
      <c r="B2307" s="54">
        <v>1280000.0</v>
      </c>
      <c r="C2307" s="7">
        <v>4.0</v>
      </c>
      <c r="D2307" s="7">
        <v>3.0</v>
      </c>
      <c r="E2307" s="7">
        <v>3.0</v>
      </c>
      <c r="F2307" s="7" t="s">
        <v>24</v>
      </c>
      <c r="G2307" s="7" t="s">
        <v>172</v>
      </c>
      <c r="H2307" s="54">
        <v>2.0</v>
      </c>
      <c r="I2307" s="54">
        <v>1668.0</v>
      </c>
      <c r="J2307" s="55" t="s">
        <v>27</v>
      </c>
      <c r="K2307" t="str">
        <f>if(and(B2307&gt;='Desc Stats'!$C$56,B2307&lt;='Desc Stats'!$C$57),"Affordable",if(AND(B2307&gt;='Desc Stats'!$C$58,B2307&lt;='Desc Stats'!$C$59),"Luxury","None"))</f>
        <v>None</v>
      </c>
    </row>
    <row r="2308">
      <c r="A2308" s="56" t="s">
        <v>23</v>
      </c>
      <c r="B2308" s="54">
        <v>1280000.0</v>
      </c>
      <c r="C2308" s="7">
        <v>4.0</v>
      </c>
      <c r="D2308" s="7">
        <v>3.0</v>
      </c>
      <c r="E2308" s="7">
        <v>2.0</v>
      </c>
      <c r="F2308" s="7" t="s">
        <v>24</v>
      </c>
      <c r="G2308" s="7" t="s">
        <v>172</v>
      </c>
      <c r="H2308" s="54">
        <v>2.0</v>
      </c>
      <c r="I2308" s="54">
        <v>1668.0</v>
      </c>
      <c r="J2308" s="55" t="s">
        <v>25</v>
      </c>
      <c r="K2308" t="str">
        <f>if(and(B2308&gt;='Desc Stats'!$C$56,B2308&lt;='Desc Stats'!$C$57),"Affordable",if(AND(B2308&gt;='Desc Stats'!$C$58,B2308&lt;='Desc Stats'!$C$59),"Luxury","None"))</f>
        <v>None</v>
      </c>
    </row>
    <row r="2309">
      <c r="A2309" s="56" t="s">
        <v>23</v>
      </c>
      <c r="B2309" s="54">
        <v>1280000.0</v>
      </c>
      <c r="C2309" s="7">
        <v>3.0</v>
      </c>
      <c r="D2309" s="7">
        <v>2.0</v>
      </c>
      <c r="E2309" s="7">
        <v>2.0</v>
      </c>
      <c r="F2309" s="7" t="s">
        <v>24</v>
      </c>
      <c r="G2309" s="7" t="s">
        <v>172</v>
      </c>
      <c r="H2309" s="54">
        <v>2.0</v>
      </c>
      <c r="I2309" s="54">
        <v>1200.0</v>
      </c>
      <c r="J2309" s="55" t="s">
        <v>27</v>
      </c>
      <c r="K2309" t="str">
        <f>if(and(B2309&gt;='Desc Stats'!$C$56,B2309&lt;='Desc Stats'!$C$57),"Affordable",if(AND(B2309&gt;='Desc Stats'!$C$58,B2309&lt;='Desc Stats'!$C$59),"Luxury","None"))</f>
        <v>None</v>
      </c>
    </row>
    <row r="2310">
      <c r="A2310" s="56" t="s">
        <v>23</v>
      </c>
      <c r="B2310" s="54">
        <v>1280000.0</v>
      </c>
      <c r="C2310" s="7">
        <v>2.0</v>
      </c>
      <c r="D2310" s="7">
        <v>2.0</v>
      </c>
      <c r="E2310" s="7">
        <v>2.0</v>
      </c>
      <c r="F2310" s="7" t="s">
        <v>36</v>
      </c>
      <c r="G2310" s="7" t="s">
        <v>172</v>
      </c>
      <c r="H2310" s="54">
        <v>2.0</v>
      </c>
      <c r="I2310" s="54">
        <v>926.0</v>
      </c>
      <c r="J2310" s="55" t="s">
        <v>25</v>
      </c>
      <c r="K2310" t="str">
        <f>if(and(B2310&gt;='Desc Stats'!$C$56,B2310&lt;='Desc Stats'!$C$57),"Affordable",if(AND(B2310&gt;='Desc Stats'!$C$58,B2310&lt;='Desc Stats'!$C$59),"Luxury","None"))</f>
        <v>None</v>
      </c>
    </row>
    <row r="2311">
      <c r="A2311" s="56" t="s">
        <v>159</v>
      </c>
      <c r="B2311" s="54">
        <v>1280000.0</v>
      </c>
      <c r="C2311" s="7">
        <v>4.0</v>
      </c>
      <c r="D2311" s="7">
        <v>4.0</v>
      </c>
      <c r="E2311" s="7">
        <v>1.0</v>
      </c>
      <c r="F2311" s="7" t="s">
        <v>180</v>
      </c>
      <c r="G2311" s="7" t="s">
        <v>179</v>
      </c>
      <c r="H2311" s="54">
        <v>1.0</v>
      </c>
      <c r="I2311" s="54">
        <v>2262.0</v>
      </c>
      <c r="J2311" s="55" t="s">
        <v>175</v>
      </c>
      <c r="K2311" t="str">
        <f>if(and(B2311&gt;='Desc Stats'!$C$56,B2311&lt;='Desc Stats'!$C$57),"Affordable",if(AND(B2311&gt;='Desc Stats'!$C$58,B2311&lt;='Desc Stats'!$C$59),"Luxury","None"))</f>
        <v>None</v>
      </c>
    </row>
    <row r="2312">
      <c r="A2312" s="56" t="s">
        <v>162</v>
      </c>
      <c r="B2312" s="54">
        <v>1280000.0</v>
      </c>
      <c r="C2312" s="7">
        <v>4.0</v>
      </c>
      <c r="D2312" s="7">
        <v>3.0</v>
      </c>
      <c r="E2312" s="7">
        <v>2.0</v>
      </c>
      <c r="F2312" s="7" t="s">
        <v>181</v>
      </c>
      <c r="G2312" s="7" t="s">
        <v>179</v>
      </c>
      <c r="H2312" s="54">
        <v>1.0</v>
      </c>
      <c r="I2312" s="54">
        <v>1875.0</v>
      </c>
      <c r="J2312" s="55" t="s">
        <v>27</v>
      </c>
      <c r="K2312" t="str">
        <f>if(and(B2312&gt;='Desc Stats'!$C$56,B2312&lt;='Desc Stats'!$C$57),"Affordable",if(AND(B2312&gt;='Desc Stats'!$C$58,B2312&lt;='Desc Stats'!$C$59),"Luxury","None"))</f>
        <v>None</v>
      </c>
    </row>
    <row r="2313">
      <c r="A2313" s="56" t="s">
        <v>162</v>
      </c>
      <c r="B2313" s="54">
        <v>1280000.0</v>
      </c>
      <c r="C2313" s="7">
        <v>4.0</v>
      </c>
      <c r="D2313" s="7">
        <v>3.0</v>
      </c>
      <c r="E2313" s="7">
        <v>1.0</v>
      </c>
      <c r="F2313" s="7" t="s">
        <v>181</v>
      </c>
      <c r="G2313" s="7" t="s">
        <v>179</v>
      </c>
      <c r="H2313" s="54">
        <v>1.0</v>
      </c>
      <c r="I2313" s="54">
        <v>1875.0</v>
      </c>
      <c r="J2313" s="55" t="s">
        <v>27</v>
      </c>
      <c r="K2313" t="str">
        <f>if(and(B2313&gt;='Desc Stats'!$C$56,B2313&lt;='Desc Stats'!$C$57),"Affordable",if(AND(B2313&gt;='Desc Stats'!$C$58,B2313&lt;='Desc Stats'!$C$59),"Luxury","None"))</f>
        <v>None</v>
      </c>
    </row>
    <row r="2314">
      <c r="A2314" s="56" t="s">
        <v>162</v>
      </c>
      <c r="B2314" s="54">
        <v>1280000.0</v>
      </c>
      <c r="C2314" s="7">
        <v>4.0</v>
      </c>
      <c r="D2314" s="7">
        <v>3.0</v>
      </c>
      <c r="E2314" s="7">
        <v>1.0</v>
      </c>
      <c r="F2314" s="7" t="s">
        <v>181</v>
      </c>
      <c r="G2314" s="7" t="s">
        <v>179</v>
      </c>
      <c r="H2314" s="54">
        <v>1.0</v>
      </c>
      <c r="I2314" s="54">
        <v>1800.0</v>
      </c>
      <c r="J2314" s="55" t="s">
        <v>27</v>
      </c>
      <c r="K2314" t="str">
        <f>if(and(B2314&gt;='Desc Stats'!$C$56,B2314&lt;='Desc Stats'!$C$57),"Affordable",if(AND(B2314&gt;='Desc Stats'!$C$58,B2314&lt;='Desc Stats'!$C$59),"Luxury","None"))</f>
        <v>None</v>
      </c>
    </row>
    <row r="2315">
      <c r="A2315" s="56" t="s">
        <v>132</v>
      </c>
      <c r="B2315" s="54">
        <v>1285000.0</v>
      </c>
      <c r="C2315" s="7">
        <v>3.0</v>
      </c>
      <c r="D2315" s="7">
        <v>2.0</v>
      </c>
      <c r="E2315" s="7">
        <v>2.0</v>
      </c>
      <c r="F2315" s="7" t="s">
        <v>36</v>
      </c>
      <c r="G2315" s="7" t="s">
        <v>172</v>
      </c>
      <c r="H2315" s="54">
        <v>2.0</v>
      </c>
      <c r="I2315" s="54">
        <v>1555.0</v>
      </c>
      <c r="J2315" s="55" t="s">
        <v>25</v>
      </c>
      <c r="K2315" t="str">
        <f>if(and(B2315&gt;='Desc Stats'!$C$56,B2315&lt;='Desc Stats'!$C$57),"Affordable",if(AND(B2315&gt;='Desc Stats'!$C$58,B2315&lt;='Desc Stats'!$C$59),"Luxury","None"))</f>
        <v>None</v>
      </c>
    </row>
    <row r="2316">
      <c r="A2316" s="56" t="s">
        <v>23</v>
      </c>
      <c r="B2316" s="54">
        <v>1285000.0</v>
      </c>
      <c r="C2316" s="7">
        <v>6.0</v>
      </c>
      <c r="D2316" s="7">
        <v>5.0</v>
      </c>
      <c r="E2316" s="7">
        <v>4.0</v>
      </c>
      <c r="F2316" s="7" t="s">
        <v>24</v>
      </c>
      <c r="G2316" s="7" t="s">
        <v>172</v>
      </c>
      <c r="H2316" s="54">
        <v>2.0</v>
      </c>
      <c r="I2316" s="54">
        <v>2069.0</v>
      </c>
      <c r="J2316" s="55" t="s">
        <v>27</v>
      </c>
      <c r="K2316" t="str">
        <f>if(and(B2316&gt;='Desc Stats'!$C$56,B2316&lt;='Desc Stats'!$C$57),"Affordable",if(AND(B2316&gt;='Desc Stats'!$C$58,B2316&lt;='Desc Stats'!$C$59),"Luxury","None"))</f>
        <v>None</v>
      </c>
    </row>
    <row r="2317">
      <c r="A2317" s="56" t="s">
        <v>133</v>
      </c>
      <c r="B2317" s="54">
        <v>1288000.0</v>
      </c>
      <c r="C2317" s="7">
        <v>5.0</v>
      </c>
      <c r="D2317" s="7">
        <v>4.0</v>
      </c>
      <c r="E2317" s="7">
        <v>2.0</v>
      </c>
      <c r="F2317" s="7" t="s">
        <v>24</v>
      </c>
      <c r="G2317" s="7" t="s">
        <v>172</v>
      </c>
      <c r="H2317" s="54">
        <v>2.0</v>
      </c>
      <c r="I2317" s="54">
        <v>2128.0</v>
      </c>
      <c r="J2317" s="55" t="s">
        <v>27</v>
      </c>
      <c r="K2317" t="str">
        <f>if(and(B2317&gt;='Desc Stats'!$C$56,B2317&lt;='Desc Stats'!$C$57),"Affordable",if(AND(B2317&gt;='Desc Stats'!$C$58,B2317&lt;='Desc Stats'!$C$59),"Luxury","None"))</f>
        <v>None</v>
      </c>
    </row>
    <row r="2318">
      <c r="A2318" s="56" t="s">
        <v>131</v>
      </c>
      <c r="B2318" s="54">
        <v>1288000.0</v>
      </c>
      <c r="C2318" s="7">
        <v>5.0</v>
      </c>
      <c r="D2318" s="7">
        <v>4.0</v>
      </c>
      <c r="E2318" s="7">
        <v>4.0</v>
      </c>
      <c r="F2318" s="7" t="s">
        <v>181</v>
      </c>
      <c r="G2318" s="7" t="s">
        <v>179</v>
      </c>
      <c r="H2318" s="54">
        <v>1.0</v>
      </c>
      <c r="I2318" s="54">
        <v>3150.0</v>
      </c>
      <c r="J2318" s="55" t="s">
        <v>27</v>
      </c>
      <c r="K2318" t="str">
        <f>if(and(B2318&gt;='Desc Stats'!$C$56,B2318&lt;='Desc Stats'!$C$57),"Affordable",if(AND(B2318&gt;='Desc Stats'!$C$58,B2318&lt;='Desc Stats'!$C$59),"Luxury","None"))</f>
        <v>None</v>
      </c>
    </row>
    <row r="2319">
      <c r="A2319" s="56" t="s">
        <v>146</v>
      </c>
      <c r="B2319" s="54">
        <v>1288972.0</v>
      </c>
      <c r="C2319" s="7">
        <v>2.0</v>
      </c>
      <c r="D2319" s="7">
        <v>2.0</v>
      </c>
      <c r="E2319" s="7">
        <v>1.0</v>
      </c>
      <c r="F2319" s="7" t="s">
        <v>24</v>
      </c>
      <c r="G2319" s="7" t="s">
        <v>172</v>
      </c>
      <c r="H2319" s="54">
        <v>2.0</v>
      </c>
      <c r="I2319" s="54">
        <v>1076.0</v>
      </c>
      <c r="J2319" s="55" t="s">
        <v>25</v>
      </c>
      <c r="K2319" t="str">
        <f>if(and(B2319&gt;='Desc Stats'!$C$56,B2319&lt;='Desc Stats'!$C$57),"Affordable",if(AND(B2319&gt;='Desc Stats'!$C$58,B2319&lt;='Desc Stats'!$C$59),"Luxury","None"))</f>
        <v>None</v>
      </c>
    </row>
    <row r="2320">
      <c r="A2320" s="56" t="s">
        <v>154</v>
      </c>
      <c r="B2320" s="54">
        <v>1289600.0</v>
      </c>
      <c r="C2320" s="7">
        <v>5.0</v>
      </c>
      <c r="D2320" s="7">
        <v>4.0</v>
      </c>
      <c r="E2320" s="7">
        <v>5.0</v>
      </c>
      <c r="F2320" s="7" t="s">
        <v>24</v>
      </c>
      <c r="G2320" s="7" t="s">
        <v>172</v>
      </c>
      <c r="H2320" s="54">
        <v>2.0</v>
      </c>
      <c r="I2320" s="54">
        <v>1872.0</v>
      </c>
      <c r="J2320" s="55" t="s">
        <v>27</v>
      </c>
      <c r="K2320" t="str">
        <f>if(and(B2320&gt;='Desc Stats'!$C$56,B2320&lt;='Desc Stats'!$C$57),"Affordable",if(AND(B2320&gt;='Desc Stats'!$C$58,B2320&lt;='Desc Stats'!$C$59),"Luxury","None"))</f>
        <v>None</v>
      </c>
    </row>
    <row r="2321">
      <c r="A2321" s="56" t="s">
        <v>125</v>
      </c>
      <c r="B2321" s="54">
        <v>1290000.0</v>
      </c>
      <c r="C2321" s="7">
        <v>3.0</v>
      </c>
      <c r="D2321" s="7">
        <v>2.0</v>
      </c>
      <c r="E2321" s="7">
        <v>2.0</v>
      </c>
      <c r="F2321" s="7" t="s">
        <v>36</v>
      </c>
      <c r="G2321" s="7" t="s">
        <v>172</v>
      </c>
      <c r="H2321" s="54">
        <v>2.0</v>
      </c>
      <c r="I2321" s="54">
        <v>1222.0</v>
      </c>
      <c r="J2321" s="55" t="s">
        <v>25</v>
      </c>
      <c r="K2321" t="str">
        <f>if(and(B2321&gt;='Desc Stats'!$C$56,B2321&lt;='Desc Stats'!$C$57),"Affordable",if(AND(B2321&gt;='Desc Stats'!$C$58,B2321&lt;='Desc Stats'!$C$59),"Luxury","None"))</f>
        <v>None</v>
      </c>
    </row>
    <row r="2322">
      <c r="A2322" s="56" t="s">
        <v>133</v>
      </c>
      <c r="B2322" s="54">
        <v>1290000.0</v>
      </c>
      <c r="C2322" s="7">
        <v>5.0</v>
      </c>
      <c r="D2322" s="7">
        <v>4.0</v>
      </c>
      <c r="E2322" s="7">
        <v>1.0</v>
      </c>
      <c r="F2322" s="7" t="s">
        <v>24</v>
      </c>
      <c r="G2322" s="7" t="s">
        <v>172</v>
      </c>
      <c r="H2322" s="54">
        <v>2.0</v>
      </c>
      <c r="I2322" s="54">
        <v>2128.0</v>
      </c>
      <c r="J2322" s="55" t="s">
        <v>25</v>
      </c>
      <c r="K2322" t="str">
        <f>if(and(B2322&gt;='Desc Stats'!$C$56,B2322&lt;='Desc Stats'!$C$57),"Affordable",if(AND(B2322&gt;='Desc Stats'!$C$58,B2322&lt;='Desc Stats'!$C$59),"Luxury","None"))</f>
        <v>None</v>
      </c>
    </row>
    <row r="2323">
      <c r="A2323" s="56" t="s">
        <v>28</v>
      </c>
      <c r="B2323" s="54">
        <v>1290000.0</v>
      </c>
      <c r="C2323" s="7">
        <v>4.0</v>
      </c>
      <c r="D2323" s="7">
        <v>3.0</v>
      </c>
      <c r="E2323" s="7">
        <v>2.0</v>
      </c>
      <c r="F2323" s="7" t="s">
        <v>24</v>
      </c>
      <c r="G2323" s="7" t="s">
        <v>172</v>
      </c>
      <c r="H2323" s="54">
        <v>2.0</v>
      </c>
      <c r="I2323" s="54">
        <v>1550.0</v>
      </c>
      <c r="J2323" s="55" t="s">
        <v>25</v>
      </c>
      <c r="K2323" t="str">
        <f>if(and(B2323&gt;='Desc Stats'!$C$56,B2323&lt;='Desc Stats'!$C$57),"Affordable",if(AND(B2323&gt;='Desc Stats'!$C$58,B2323&lt;='Desc Stats'!$C$59),"Luxury","None"))</f>
        <v>None</v>
      </c>
    </row>
    <row r="2324">
      <c r="A2324" s="56" t="s">
        <v>28</v>
      </c>
      <c r="B2324" s="54">
        <v>1290000.0</v>
      </c>
      <c r="C2324" s="7">
        <v>3.0</v>
      </c>
      <c r="D2324" s="7">
        <v>2.0</v>
      </c>
      <c r="E2324" s="7">
        <v>2.0</v>
      </c>
      <c r="F2324" s="7" t="s">
        <v>24</v>
      </c>
      <c r="G2324" s="7" t="s">
        <v>172</v>
      </c>
      <c r="H2324" s="54">
        <v>2.0</v>
      </c>
      <c r="I2324" s="54">
        <v>1619.0</v>
      </c>
      <c r="J2324" s="55" t="s">
        <v>27</v>
      </c>
      <c r="K2324" t="str">
        <f>if(and(B2324&gt;='Desc Stats'!$C$56,B2324&lt;='Desc Stats'!$C$57),"Affordable",if(AND(B2324&gt;='Desc Stats'!$C$58,B2324&lt;='Desc Stats'!$C$59),"Luxury","None"))</f>
        <v>None</v>
      </c>
    </row>
    <row r="2325">
      <c r="A2325" s="56" t="s">
        <v>155</v>
      </c>
      <c r="B2325" s="54">
        <v>1290000.0</v>
      </c>
      <c r="C2325" s="7">
        <v>5.0</v>
      </c>
      <c r="D2325" s="7">
        <v>4.0</v>
      </c>
      <c r="E2325" s="7">
        <v>2.0</v>
      </c>
      <c r="F2325" s="7" t="s">
        <v>182</v>
      </c>
      <c r="G2325" s="7" t="s">
        <v>179</v>
      </c>
      <c r="H2325" s="54">
        <v>1.0</v>
      </c>
      <c r="I2325" s="54">
        <v>1560.0</v>
      </c>
      <c r="J2325" s="55" t="s">
        <v>27</v>
      </c>
      <c r="K2325" t="str">
        <f>if(and(B2325&gt;='Desc Stats'!$C$56,B2325&lt;='Desc Stats'!$C$57),"Affordable",if(AND(B2325&gt;='Desc Stats'!$C$58,B2325&lt;='Desc Stats'!$C$59),"Luxury","None"))</f>
        <v>None</v>
      </c>
    </row>
    <row r="2326">
      <c r="A2326" s="56" t="s">
        <v>162</v>
      </c>
      <c r="B2326" s="54">
        <v>1290000.0</v>
      </c>
      <c r="C2326" s="7">
        <v>5.0</v>
      </c>
      <c r="D2326" s="7">
        <v>3.0</v>
      </c>
      <c r="E2326" s="7">
        <v>2.0</v>
      </c>
      <c r="F2326" s="7" t="s">
        <v>24</v>
      </c>
      <c r="G2326" s="7" t="s">
        <v>172</v>
      </c>
      <c r="H2326" s="54">
        <v>2.0</v>
      </c>
      <c r="I2326" s="54">
        <v>1985.0</v>
      </c>
      <c r="J2326" s="55" t="s">
        <v>27</v>
      </c>
      <c r="K2326" t="str">
        <f>if(and(B2326&gt;='Desc Stats'!$C$56,B2326&lt;='Desc Stats'!$C$57),"Affordable",if(AND(B2326&gt;='Desc Stats'!$C$58,B2326&lt;='Desc Stats'!$C$59),"Luxury","None"))</f>
        <v>None</v>
      </c>
    </row>
    <row r="2327">
      <c r="A2327" s="56" t="s">
        <v>126</v>
      </c>
      <c r="B2327" s="54">
        <v>1290800.0</v>
      </c>
      <c r="C2327" s="7">
        <v>4.0</v>
      </c>
      <c r="D2327" s="7">
        <v>2.0</v>
      </c>
      <c r="E2327" s="7">
        <v>1.0</v>
      </c>
      <c r="F2327" s="7" t="s">
        <v>36</v>
      </c>
      <c r="G2327" s="7" t="s">
        <v>172</v>
      </c>
      <c r="H2327" s="54">
        <v>2.0</v>
      </c>
      <c r="I2327" s="54">
        <v>1400.0</v>
      </c>
      <c r="J2327" s="55" t="s">
        <v>27</v>
      </c>
      <c r="K2327" t="str">
        <f>if(and(B2327&gt;='Desc Stats'!$C$56,B2327&lt;='Desc Stats'!$C$57),"Affordable",if(AND(B2327&gt;='Desc Stats'!$C$58,B2327&lt;='Desc Stats'!$C$59),"Luxury","None"))</f>
        <v>None</v>
      </c>
    </row>
    <row r="2328">
      <c r="A2328" s="56" t="s">
        <v>23</v>
      </c>
      <c r="B2328" s="54">
        <v>1291000.0</v>
      </c>
      <c r="C2328" s="7">
        <v>6.0</v>
      </c>
      <c r="D2328" s="7">
        <v>4.0</v>
      </c>
      <c r="E2328" s="7">
        <v>2.0</v>
      </c>
      <c r="F2328" s="7" t="s">
        <v>24</v>
      </c>
      <c r="G2328" s="7" t="s">
        <v>172</v>
      </c>
      <c r="H2328" s="54">
        <v>2.0</v>
      </c>
      <c r="I2328" s="54">
        <v>2069.0</v>
      </c>
      <c r="J2328" s="55" t="s">
        <v>27</v>
      </c>
      <c r="K2328" t="str">
        <f>if(and(B2328&gt;='Desc Stats'!$C$56,B2328&lt;='Desc Stats'!$C$57),"Affordable",if(AND(B2328&gt;='Desc Stats'!$C$58,B2328&lt;='Desc Stats'!$C$59),"Luxury","None"))</f>
        <v>None</v>
      </c>
    </row>
    <row r="2329">
      <c r="A2329" s="56" t="s">
        <v>28</v>
      </c>
      <c r="B2329" s="54">
        <v>1295000.0</v>
      </c>
      <c r="C2329" s="7">
        <v>2.0</v>
      </c>
      <c r="D2329" s="7">
        <v>2.0</v>
      </c>
      <c r="E2329" s="7">
        <v>3.0</v>
      </c>
      <c r="F2329" s="7" t="s">
        <v>24</v>
      </c>
      <c r="G2329" s="7" t="s">
        <v>172</v>
      </c>
      <c r="H2329" s="54">
        <v>2.0</v>
      </c>
      <c r="I2329" s="54">
        <v>1410.0</v>
      </c>
      <c r="J2329" s="55" t="s">
        <v>25</v>
      </c>
      <c r="K2329" t="str">
        <f>if(and(B2329&gt;='Desc Stats'!$C$56,B2329&lt;='Desc Stats'!$C$57),"Affordable",if(AND(B2329&gt;='Desc Stats'!$C$58,B2329&lt;='Desc Stats'!$C$59),"Luxury","None"))</f>
        <v>None</v>
      </c>
    </row>
    <row r="2330">
      <c r="A2330" s="56" t="s">
        <v>28</v>
      </c>
      <c r="B2330" s="54">
        <v>1297500.0</v>
      </c>
      <c r="C2330" s="7">
        <v>2.0</v>
      </c>
      <c r="D2330" s="7">
        <v>1.0</v>
      </c>
      <c r="E2330" s="7">
        <v>2.0</v>
      </c>
      <c r="F2330" s="7" t="s">
        <v>36</v>
      </c>
      <c r="G2330" s="7" t="s">
        <v>172</v>
      </c>
      <c r="H2330" s="54">
        <v>2.0</v>
      </c>
      <c r="I2330" s="54">
        <v>925.0</v>
      </c>
      <c r="J2330" s="55" t="s">
        <v>25</v>
      </c>
      <c r="K2330" t="str">
        <f>if(and(B2330&gt;='Desc Stats'!$C$56,B2330&lt;='Desc Stats'!$C$57),"Affordable",if(AND(B2330&gt;='Desc Stats'!$C$58,B2330&lt;='Desc Stats'!$C$59),"Luxury","None"))</f>
        <v>None</v>
      </c>
    </row>
    <row r="2331">
      <c r="A2331" s="56" t="s">
        <v>127</v>
      </c>
      <c r="B2331" s="54">
        <v>1298000.0</v>
      </c>
      <c r="C2331" s="7">
        <v>5.0</v>
      </c>
      <c r="D2331" s="7">
        <v>4.0</v>
      </c>
      <c r="E2331" s="7">
        <v>4.0</v>
      </c>
      <c r="F2331" s="7" t="s">
        <v>24</v>
      </c>
      <c r="G2331" s="7" t="s">
        <v>172</v>
      </c>
      <c r="H2331" s="54">
        <v>2.0</v>
      </c>
      <c r="I2331" s="54">
        <v>2700.0</v>
      </c>
      <c r="J2331" s="55" t="s">
        <v>27</v>
      </c>
      <c r="K2331" t="str">
        <f>if(and(B2331&gt;='Desc Stats'!$C$56,B2331&lt;='Desc Stats'!$C$57),"Affordable",if(AND(B2331&gt;='Desc Stats'!$C$58,B2331&lt;='Desc Stats'!$C$59),"Luxury","None"))</f>
        <v>None</v>
      </c>
    </row>
    <row r="2332">
      <c r="A2332" s="56" t="s">
        <v>28</v>
      </c>
      <c r="B2332" s="54">
        <v>1299000.0</v>
      </c>
      <c r="C2332" s="7">
        <v>2.0</v>
      </c>
      <c r="D2332" s="7">
        <v>2.0</v>
      </c>
      <c r="E2332" s="7">
        <v>2.0</v>
      </c>
      <c r="F2332" s="7" t="s">
        <v>36</v>
      </c>
      <c r="G2332" s="7" t="s">
        <v>172</v>
      </c>
      <c r="H2332" s="54">
        <v>2.0</v>
      </c>
      <c r="I2332" s="54">
        <v>900.0</v>
      </c>
      <c r="J2332" s="55" t="s">
        <v>25</v>
      </c>
      <c r="K2332" t="str">
        <f>if(and(B2332&gt;='Desc Stats'!$C$56,B2332&lt;='Desc Stats'!$C$57),"Affordable",if(AND(B2332&gt;='Desc Stats'!$C$58,B2332&lt;='Desc Stats'!$C$59),"Luxury","None"))</f>
        <v>None</v>
      </c>
    </row>
    <row r="2333">
      <c r="A2333" s="56" t="s">
        <v>119</v>
      </c>
      <c r="B2333" s="54">
        <v>1300000.0</v>
      </c>
      <c r="C2333" s="7">
        <v>4.0</v>
      </c>
      <c r="D2333" s="7">
        <v>4.0</v>
      </c>
      <c r="E2333" s="7">
        <v>4.0</v>
      </c>
      <c r="F2333" s="7" t="s">
        <v>36</v>
      </c>
      <c r="G2333" s="7" t="s">
        <v>172</v>
      </c>
      <c r="H2333" s="54">
        <v>2.0</v>
      </c>
      <c r="I2333" s="54">
        <v>1435.0</v>
      </c>
      <c r="J2333" s="55" t="s">
        <v>25</v>
      </c>
      <c r="K2333" t="str">
        <f>if(and(B2333&gt;='Desc Stats'!$C$56,B2333&lt;='Desc Stats'!$C$57),"Affordable",if(AND(B2333&gt;='Desc Stats'!$C$58,B2333&lt;='Desc Stats'!$C$59),"Luxury","None"))</f>
        <v>None</v>
      </c>
    </row>
    <row r="2334">
      <c r="A2334" s="56" t="s">
        <v>119</v>
      </c>
      <c r="B2334" s="54">
        <v>1300000.0</v>
      </c>
      <c r="C2334" s="7">
        <v>5.0</v>
      </c>
      <c r="D2334" s="7">
        <v>4.0</v>
      </c>
      <c r="E2334" s="7">
        <v>2.0</v>
      </c>
      <c r="F2334" s="7" t="s">
        <v>181</v>
      </c>
      <c r="G2334" s="7" t="s">
        <v>179</v>
      </c>
      <c r="H2334" s="54">
        <v>1.0</v>
      </c>
      <c r="I2334" s="54">
        <v>1920.0</v>
      </c>
      <c r="J2334" s="55" t="s">
        <v>175</v>
      </c>
      <c r="K2334" t="str">
        <f>if(and(B2334&gt;='Desc Stats'!$C$56,B2334&lt;='Desc Stats'!$C$57),"Affordable",if(AND(B2334&gt;='Desc Stats'!$C$58,B2334&lt;='Desc Stats'!$C$59),"Luxury","None"))</f>
        <v>None</v>
      </c>
    </row>
    <row r="2335">
      <c r="A2335" s="56" t="s">
        <v>124</v>
      </c>
      <c r="B2335" s="54">
        <v>1300000.0</v>
      </c>
      <c r="C2335" s="7">
        <v>2.0</v>
      </c>
      <c r="D2335" s="7">
        <v>3.0</v>
      </c>
      <c r="E2335" s="7">
        <v>2.0</v>
      </c>
      <c r="F2335" s="7" t="s">
        <v>183</v>
      </c>
      <c r="G2335" s="7" t="s">
        <v>179</v>
      </c>
      <c r="H2335" s="54">
        <v>1.0</v>
      </c>
      <c r="I2335" s="54">
        <v>1800.0</v>
      </c>
      <c r="J2335" s="55" t="s">
        <v>27</v>
      </c>
      <c r="K2335" t="str">
        <f>if(and(B2335&gt;='Desc Stats'!$C$56,B2335&lt;='Desc Stats'!$C$57),"Affordable",if(AND(B2335&gt;='Desc Stats'!$C$58,B2335&lt;='Desc Stats'!$C$59),"Luxury","None"))</f>
        <v>None</v>
      </c>
    </row>
    <row r="2336">
      <c r="A2336" s="56" t="s">
        <v>124</v>
      </c>
      <c r="B2336" s="54">
        <v>1300000.0</v>
      </c>
      <c r="C2336" s="7">
        <v>3.0</v>
      </c>
      <c r="D2336" s="7">
        <v>2.0</v>
      </c>
      <c r="E2336" s="7">
        <v>2.0</v>
      </c>
      <c r="F2336" s="7" t="s">
        <v>183</v>
      </c>
      <c r="G2336" s="7" t="s">
        <v>179</v>
      </c>
      <c r="H2336" s="54">
        <v>1.0</v>
      </c>
      <c r="I2336" s="54">
        <v>1800.0</v>
      </c>
      <c r="J2336" s="55" t="s">
        <v>175</v>
      </c>
      <c r="K2336" t="str">
        <f>if(and(B2336&gt;='Desc Stats'!$C$56,B2336&lt;='Desc Stats'!$C$57),"Affordable",if(AND(B2336&gt;='Desc Stats'!$C$58,B2336&lt;='Desc Stats'!$C$59),"Luxury","None"))</f>
        <v>None</v>
      </c>
    </row>
    <row r="2337">
      <c r="A2337" s="56" t="s">
        <v>124</v>
      </c>
      <c r="B2337" s="54">
        <v>1300000.0</v>
      </c>
      <c r="C2337" s="7">
        <v>3.0</v>
      </c>
      <c r="D2337" s="7">
        <v>2.0</v>
      </c>
      <c r="E2337" s="7">
        <v>2.0</v>
      </c>
      <c r="F2337" s="7" t="s">
        <v>180</v>
      </c>
      <c r="G2337" s="7" t="s">
        <v>179</v>
      </c>
      <c r="H2337" s="54">
        <v>1.0</v>
      </c>
      <c r="I2337" s="54">
        <v>1320.0</v>
      </c>
      <c r="J2337" s="55" t="s">
        <v>27</v>
      </c>
      <c r="K2337" t="str">
        <f>if(and(B2337&gt;='Desc Stats'!$C$56,B2337&lt;='Desc Stats'!$C$57),"Affordable",if(AND(B2337&gt;='Desc Stats'!$C$58,B2337&lt;='Desc Stats'!$C$59),"Luxury","None"))</f>
        <v>None</v>
      </c>
    </row>
    <row r="2338">
      <c r="A2338" s="56" t="s">
        <v>125</v>
      </c>
      <c r="B2338" s="54">
        <v>1300000.0</v>
      </c>
      <c r="C2338" s="7">
        <v>5.0</v>
      </c>
      <c r="D2338" s="7">
        <v>5.0</v>
      </c>
      <c r="E2338" s="7">
        <v>4.0</v>
      </c>
      <c r="F2338" s="7" t="s">
        <v>38</v>
      </c>
      <c r="G2338" s="7" t="s">
        <v>179</v>
      </c>
      <c r="H2338" s="54">
        <v>1.0</v>
      </c>
      <c r="I2338" s="54">
        <v>1800.0</v>
      </c>
      <c r="J2338" s="55" t="s">
        <v>27</v>
      </c>
      <c r="K2338" t="str">
        <f>if(and(B2338&gt;='Desc Stats'!$C$56,B2338&lt;='Desc Stats'!$C$57),"Affordable",if(AND(B2338&gt;='Desc Stats'!$C$58,B2338&lt;='Desc Stats'!$C$59),"Luxury","None"))</f>
        <v>None</v>
      </c>
    </row>
    <row r="2339">
      <c r="A2339" s="56" t="s">
        <v>125</v>
      </c>
      <c r="B2339" s="54">
        <v>1300000.0</v>
      </c>
      <c r="C2339" s="7">
        <v>3.0</v>
      </c>
      <c r="D2339" s="7">
        <v>2.0</v>
      </c>
      <c r="E2339" s="7">
        <v>2.0</v>
      </c>
      <c r="F2339" s="7" t="s">
        <v>36</v>
      </c>
      <c r="G2339" s="7" t="s">
        <v>172</v>
      </c>
      <c r="H2339" s="54">
        <v>2.0</v>
      </c>
      <c r="I2339" s="54">
        <v>1087.0</v>
      </c>
      <c r="J2339" s="55" t="s">
        <v>27</v>
      </c>
      <c r="K2339" t="str">
        <f>if(and(B2339&gt;='Desc Stats'!$C$56,B2339&lt;='Desc Stats'!$C$57),"Affordable",if(AND(B2339&gt;='Desc Stats'!$C$58,B2339&lt;='Desc Stats'!$C$59),"Luxury","None"))</f>
        <v>None</v>
      </c>
    </row>
    <row r="2340">
      <c r="A2340" s="56" t="s">
        <v>136</v>
      </c>
      <c r="B2340" s="54">
        <v>1300000.0</v>
      </c>
      <c r="C2340" s="7">
        <v>5.0</v>
      </c>
      <c r="D2340" s="7">
        <v>3.0</v>
      </c>
      <c r="E2340" s="7">
        <v>2.0</v>
      </c>
      <c r="F2340" s="7" t="s">
        <v>24</v>
      </c>
      <c r="G2340" s="7" t="s">
        <v>172</v>
      </c>
      <c r="H2340" s="54">
        <v>2.0</v>
      </c>
      <c r="I2340" s="54">
        <v>1895.0</v>
      </c>
      <c r="J2340" t="s">
        <v>27</v>
      </c>
      <c r="K2340" t="str">
        <f>if(and(B2340&gt;='Desc Stats'!$C$56,B2340&lt;='Desc Stats'!$C$57),"Affordable",if(AND(B2340&gt;='Desc Stats'!$C$58,B2340&lt;='Desc Stats'!$C$59),"Luxury","None"))</f>
        <v>None</v>
      </c>
    </row>
    <row r="2341">
      <c r="A2341" s="56" t="s">
        <v>138</v>
      </c>
      <c r="B2341" s="54">
        <v>1300000.0</v>
      </c>
      <c r="C2341" s="7">
        <v>5.0</v>
      </c>
      <c r="D2341" s="7">
        <v>3.0</v>
      </c>
      <c r="E2341" s="7">
        <v>2.0</v>
      </c>
      <c r="F2341" s="7" t="s">
        <v>24</v>
      </c>
      <c r="G2341" s="7" t="s">
        <v>172</v>
      </c>
      <c r="H2341" s="54">
        <v>2.0</v>
      </c>
      <c r="I2341" s="54">
        <v>1938.0</v>
      </c>
      <c r="J2341" s="55" t="s">
        <v>27</v>
      </c>
      <c r="K2341" t="str">
        <f>if(and(B2341&gt;='Desc Stats'!$C$56,B2341&lt;='Desc Stats'!$C$57),"Affordable",if(AND(B2341&gt;='Desc Stats'!$C$58,B2341&lt;='Desc Stats'!$C$59),"Luxury","None"))</f>
        <v>None</v>
      </c>
    </row>
    <row r="2342">
      <c r="A2342" s="56" t="s">
        <v>138</v>
      </c>
      <c r="B2342" s="54">
        <v>1300000.0</v>
      </c>
      <c r="C2342" s="7">
        <v>3.0</v>
      </c>
      <c r="D2342" s="7">
        <v>3.0</v>
      </c>
      <c r="E2342" s="7">
        <v>2.0</v>
      </c>
      <c r="F2342" s="7" t="s">
        <v>24</v>
      </c>
      <c r="G2342" s="7" t="s">
        <v>172</v>
      </c>
      <c r="H2342" s="54">
        <v>2.0</v>
      </c>
      <c r="I2342" s="54">
        <v>2121.0</v>
      </c>
      <c r="J2342" s="55" t="s">
        <v>27</v>
      </c>
      <c r="K2342" t="str">
        <f>if(and(B2342&gt;='Desc Stats'!$C$56,B2342&lt;='Desc Stats'!$C$57),"Affordable",if(AND(B2342&gt;='Desc Stats'!$C$58,B2342&lt;='Desc Stats'!$C$59),"Luxury","None"))</f>
        <v>None</v>
      </c>
    </row>
    <row r="2343">
      <c r="A2343" s="56" t="s">
        <v>138</v>
      </c>
      <c r="B2343" s="54">
        <v>1300000.0</v>
      </c>
      <c r="C2343" s="7">
        <v>3.0</v>
      </c>
      <c r="D2343" s="7">
        <v>2.0</v>
      </c>
      <c r="E2343" s="7">
        <v>1.0</v>
      </c>
      <c r="F2343" s="7" t="s">
        <v>24</v>
      </c>
      <c r="G2343" s="7" t="s">
        <v>172</v>
      </c>
      <c r="H2343" s="54">
        <v>2.0</v>
      </c>
      <c r="I2343" s="54">
        <v>1580.0</v>
      </c>
      <c r="J2343" s="55" t="s">
        <v>25</v>
      </c>
      <c r="K2343" t="str">
        <f>if(and(B2343&gt;='Desc Stats'!$C$56,B2343&lt;='Desc Stats'!$C$57),"Affordable",if(AND(B2343&gt;='Desc Stats'!$C$58,B2343&lt;='Desc Stats'!$C$59),"Luxury","None"))</f>
        <v>None</v>
      </c>
    </row>
    <row r="2344">
      <c r="A2344" s="56" t="s">
        <v>139</v>
      </c>
      <c r="B2344" s="54">
        <v>1300000.0</v>
      </c>
      <c r="C2344" s="7">
        <v>4.0</v>
      </c>
      <c r="D2344" s="7">
        <v>2.0</v>
      </c>
      <c r="E2344" s="7">
        <v>4.0</v>
      </c>
      <c r="F2344" s="7" t="s">
        <v>36</v>
      </c>
      <c r="G2344" s="7" t="s">
        <v>172</v>
      </c>
      <c r="H2344" s="54">
        <v>2.0</v>
      </c>
      <c r="I2344" s="54">
        <v>1538.0</v>
      </c>
      <c r="J2344" s="55" t="s">
        <v>27</v>
      </c>
      <c r="K2344" t="str">
        <f>if(and(B2344&gt;='Desc Stats'!$C$56,B2344&lt;='Desc Stats'!$C$57),"Affordable",if(AND(B2344&gt;='Desc Stats'!$C$58,B2344&lt;='Desc Stats'!$C$59),"Luxury","None"))</f>
        <v>None</v>
      </c>
    </row>
    <row r="2345">
      <c r="A2345" s="57" t="s">
        <v>37</v>
      </c>
      <c r="B2345" s="54">
        <v>1300000.0</v>
      </c>
      <c r="C2345" s="7">
        <v>3.0</v>
      </c>
      <c r="D2345" s="7">
        <v>3.0</v>
      </c>
      <c r="E2345" s="7">
        <v>2.0</v>
      </c>
      <c r="F2345" s="7" t="s">
        <v>24</v>
      </c>
      <c r="G2345" s="7" t="s">
        <v>172</v>
      </c>
      <c r="H2345" s="54">
        <v>2.0</v>
      </c>
      <c r="I2345" s="54">
        <v>1582.0</v>
      </c>
      <c r="J2345" s="55" t="s">
        <v>27</v>
      </c>
      <c r="K2345" t="str">
        <f>if(and(B2345&gt;='Desc Stats'!$C$56,B2345&lt;='Desc Stats'!$C$57),"Affordable",if(AND(B2345&gt;='Desc Stats'!$C$58,B2345&lt;='Desc Stats'!$C$59),"Luxury","None"))</f>
        <v>None</v>
      </c>
    </row>
    <row r="2346">
      <c r="A2346" s="57" t="s">
        <v>37</v>
      </c>
      <c r="B2346" s="54">
        <v>1300000.0</v>
      </c>
      <c r="C2346" s="7">
        <v>3.0</v>
      </c>
      <c r="D2346" s="7">
        <v>3.0</v>
      </c>
      <c r="E2346" s="7">
        <v>2.0</v>
      </c>
      <c r="F2346" s="7" t="s">
        <v>24</v>
      </c>
      <c r="G2346" s="7" t="s">
        <v>172</v>
      </c>
      <c r="H2346" s="54">
        <v>2.0</v>
      </c>
      <c r="I2346" s="54">
        <v>1367.0</v>
      </c>
      <c r="J2346" s="55" t="s">
        <v>27</v>
      </c>
      <c r="K2346" t="str">
        <f>if(and(B2346&gt;='Desc Stats'!$C$56,B2346&lt;='Desc Stats'!$C$57),"Affordable",if(AND(B2346&gt;='Desc Stats'!$C$58,B2346&lt;='Desc Stats'!$C$59),"Luxury","None"))</f>
        <v>None</v>
      </c>
    </row>
    <row r="2347">
      <c r="A2347" s="57" t="s">
        <v>37</v>
      </c>
      <c r="B2347" s="54">
        <v>1300000.0</v>
      </c>
      <c r="C2347" s="7">
        <v>3.0</v>
      </c>
      <c r="D2347" s="7">
        <v>2.0</v>
      </c>
      <c r="E2347" s="7">
        <v>2.0</v>
      </c>
      <c r="F2347" s="7" t="s">
        <v>24</v>
      </c>
      <c r="G2347" s="7" t="s">
        <v>172</v>
      </c>
      <c r="H2347" s="54">
        <v>2.0</v>
      </c>
      <c r="I2347" s="54">
        <v>1454.0</v>
      </c>
      <c r="J2347" s="55" t="s">
        <v>175</v>
      </c>
      <c r="K2347" t="str">
        <f>if(and(B2347&gt;='Desc Stats'!$C$56,B2347&lt;='Desc Stats'!$C$57),"Affordable",if(AND(B2347&gt;='Desc Stats'!$C$58,B2347&lt;='Desc Stats'!$C$59),"Luxury","None"))</f>
        <v>None</v>
      </c>
    </row>
    <row r="2348">
      <c r="A2348" s="57" t="s">
        <v>37</v>
      </c>
      <c r="B2348" s="54">
        <v>1300000.0</v>
      </c>
      <c r="C2348" s="7">
        <v>3.0</v>
      </c>
      <c r="D2348" s="7">
        <v>2.0</v>
      </c>
      <c r="E2348" s="7">
        <v>2.0</v>
      </c>
      <c r="F2348" s="7" t="s">
        <v>24</v>
      </c>
      <c r="G2348" s="7" t="s">
        <v>172</v>
      </c>
      <c r="H2348" s="54">
        <v>2.0</v>
      </c>
      <c r="I2348" s="54">
        <v>1389.0</v>
      </c>
      <c r="J2348" t="s">
        <v>27</v>
      </c>
      <c r="K2348" t="str">
        <f>if(and(B2348&gt;='Desc Stats'!$C$56,B2348&lt;='Desc Stats'!$C$57),"Affordable",if(AND(B2348&gt;='Desc Stats'!$C$58,B2348&lt;='Desc Stats'!$C$59),"Luxury","None"))</f>
        <v>None</v>
      </c>
    </row>
    <row r="2349">
      <c r="A2349" s="57" t="s">
        <v>37</v>
      </c>
      <c r="B2349" s="54">
        <v>1300000.0</v>
      </c>
      <c r="C2349" s="7">
        <v>3.0</v>
      </c>
      <c r="D2349" s="7">
        <v>2.0</v>
      </c>
      <c r="E2349" s="7">
        <v>2.0</v>
      </c>
      <c r="F2349" s="7" t="s">
        <v>24</v>
      </c>
      <c r="G2349" s="7" t="s">
        <v>172</v>
      </c>
      <c r="H2349" s="54">
        <v>2.0</v>
      </c>
      <c r="I2349" s="54">
        <v>1324.0</v>
      </c>
      <c r="J2349" s="55" t="s">
        <v>27</v>
      </c>
      <c r="K2349" t="str">
        <f>if(and(B2349&gt;='Desc Stats'!$C$56,B2349&lt;='Desc Stats'!$C$57),"Affordable",if(AND(B2349&gt;='Desc Stats'!$C$58,B2349&lt;='Desc Stats'!$C$59),"Luxury","None"))</f>
        <v>None</v>
      </c>
    </row>
    <row r="2350">
      <c r="A2350" s="57" t="s">
        <v>37</v>
      </c>
      <c r="B2350" s="54">
        <v>1300000.0</v>
      </c>
      <c r="C2350" s="7">
        <v>2.0</v>
      </c>
      <c r="D2350" s="7">
        <v>2.0</v>
      </c>
      <c r="E2350" s="7">
        <v>2.0</v>
      </c>
      <c r="F2350" s="7" t="s">
        <v>24</v>
      </c>
      <c r="G2350" s="7" t="s">
        <v>172</v>
      </c>
      <c r="H2350" s="54">
        <v>2.0</v>
      </c>
      <c r="I2350" s="54">
        <v>1323.0</v>
      </c>
      <c r="J2350" s="55" t="s">
        <v>27</v>
      </c>
      <c r="K2350" t="str">
        <f>if(and(B2350&gt;='Desc Stats'!$C$56,B2350&lt;='Desc Stats'!$C$57),"Affordable",if(AND(B2350&gt;='Desc Stats'!$C$58,B2350&lt;='Desc Stats'!$C$59),"Luxury","None"))</f>
        <v>None</v>
      </c>
    </row>
    <row r="2351">
      <c r="A2351" s="56" t="s">
        <v>127</v>
      </c>
      <c r="B2351" s="54">
        <v>1300000.0</v>
      </c>
      <c r="C2351" s="7">
        <v>3.0</v>
      </c>
      <c r="D2351" s="7">
        <v>2.0</v>
      </c>
      <c r="E2351" s="7">
        <v>3.0</v>
      </c>
      <c r="F2351" s="7" t="s">
        <v>36</v>
      </c>
      <c r="G2351" s="7" t="s">
        <v>172</v>
      </c>
      <c r="H2351" s="54">
        <v>2.0</v>
      </c>
      <c r="I2351" s="54">
        <v>1238.0</v>
      </c>
      <c r="J2351" s="55" t="s">
        <v>25</v>
      </c>
      <c r="K2351" t="str">
        <f>if(and(B2351&gt;='Desc Stats'!$C$56,B2351&lt;='Desc Stats'!$C$57),"Affordable",if(AND(B2351&gt;='Desc Stats'!$C$58,B2351&lt;='Desc Stats'!$C$59),"Luxury","None"))</f>
        <v>None</v>
      </c>
    </row>
    <row r="2352">
      <c r="A2352" s="56" t="s">
        <v>127</v>
      </c>
      <c r="B2352" s="54">
        <v>1300000.0</v>
      </c>
      <c r="C2352" s="7">
        <v>3.0</v>
      </c>
      <c r="D2352" s="7">
        <v>2.0</v>
      </c>
      <c r="E2352" s="7">
        <v>1.0</v>
      </c>
      <c r="F2352" s="7" t="s">
        <v>36</v>
      </c>
      <c r="G2352" s="7" t="s">
        <v>172</v>
      </c>
      <c r="H2352" s="54">
        <v>2.0</v>
      </c>
      <c r="I2352" s="54">
        <v>1238.0</v>
      </c>
      <c r="J2352" s="55" t="s">
        <v>25</v>
      </c>
      <c r="K2352" t="str">
        <f>if(and(B2352&gt;='Desc Stats'!$C$56,B2352&lt;='Desc Stats'!$C$57),"Affordable",if(AND(B2352&gt;='Desc Stats'!$C$58,B2352&lt;='Desc Stats'!$C$59),"Luxury","None"))</f>
        <v>None</v>
      </c>
    </row>
    <row r="2353">
      <c r="A2353" s="56" t="s">
        <v>127</v>
      </c>
      <c r="B2353" s="54">
        <v>1300000.0</v>
      </c>
      <c r="C2353" s="7">
        <v>2.0</v>
      </c>
      <c r="D2353" s="7">
        <v>2.0</v>
      </c>
      <c r="E2353" s="7">
        <v>1.0</v>
      </c>
      <c r="F2353" s="7" t="s">
        <v>36</v>
      </c>
      <c r="G2353" s="7" t="s">
        <v>172</v>
      </c>
      <c r="H2353" s="54">
        <v>2.0</v>
      </c>
      <c r="I2353" s="54">
        <v>1148.0</v>
      </c>
      <c r="J2353" s="55" t="s">
        <v>25</v>
      </c>
      <c r="K2353" t="str">
        <f>if(and(B2353&gt;='Desc Stats'!$C$56,B2353&lt;='Desc Stats'!$C$57),"Affordable",if(AND(B2353&gt;='Desc Stats'!$C$58,B2353&lt;='Desc Stats'!$C$59),"Luxury","None"))</f>
        <v>None</v>
      </c>
    </row>
    <row r="2354">
      <c r="A2354" s="56" t="s">
        <v>133</v>
      </c>
      <c r="B2354" s="54">
        <v>1300000.0</v>
      </c>
      <c r="C2354" s="7">
        <v>5.0</v>
      </c>
      <c r="D2354" s="7">
        <v>4.0</v>
      </c>
      <c r="E2354" s="7">
        <v>2.0</v>
      </c>
      <c r="F2354" s="7" t="s">
        <v>24</v>
      </c>
      <c r="G2354" s="7" t="s">
        <v>172</v>
      </c>
      <c r="H2354" s="54">
        <v>2.0</v>
      </c>
      <c r="I2354" s="54">
        <v>2128.0</v>
      </c>
      <c r="J2354" s="55" t="s">
        <v>25</v>
      </c>
      <c r="K2354" t="str">
        <f>if(and(B2354&gt;='Desc Stats'!$C$56,B2354&lt;='Desc Stats'!$C$57),"Affordable",if(AND(B2354&gt;='Desc Stats'!$C$58,B2354&lt;='Desc Stats'!$C$59),"Luxury","None"))</f>
        <v>None</v>
      </c>
    </row>
    <row r="2355">
      <c r="A2355" s="56" t="s">
        <v>131</v>
      </c>
      <c r="B2355" s="54">
        <v>1300000.0</v>
      </c>
      <c r="C2355" s="7">
        <v>5.0</v>
      </c>
      <c r="D2355" s="7">
        <v>6.0</v>
      </c>
      <c r="E2355" s="7">
        <v>2.0</v>
      </c>
      <c r="F2355" s="7" t="s">
        <v>182</v>
      </c>
      <c r="G2355" s="7" t="s">
        <v>179</v>
      </c>
      <c r="H2355" s="54">
        <v>1.0</v>
      </c>
      <c r="I2355" s="54">
        <v>1650.0</v>
      </c>
      <c r="J2355" s="55" t="s">
        <v>27</v>
      </c>
      <c r="K2355" t="str">
        <f>if(and(B2355&gt;='Desc Stats'!$C$56,B2355&lt;='Desc Stats'!$C$57),"Affordable",if(AND(B2355&gt;='Desc Stats'!$C$58,B2355&lt;='Desc Stats'!$C$59),"Luxury","None"))</f>
        <v>None</v>
      </c>
    </row>
    <row r="2356">
      <c r="A2356" s="56" t="s">
        <v>131</v>
      </c>
      <c r="B2356" s="54">
        <v>1300000.0</v>
      </c>
      <c r="C2356" s="7">
        <v>6.0</v>
      </c>
      <c r="D2356" s="7">
        <v>5.0</v>
      </c>
      <c r="E2356" s="7">
        <v>2.0</v>
      </c>
      <c r="F2356" s="7" t="s">
        <v>38</v>
      </c>
      <c r="G2356" s="7" t="s">
        <v>179</v>
      </c>
      <c r="H2356" s="54">
        <v>1.0</v>
      </c>
      <c r="I2356" s="54">
        <v>1650.0</v>
      </c>
      <c r="J2356" s="55" t="s">
        <v>27</v>
      </c>
      <c r="K2356" t="str">
        <f>if(and(B2356&gt;='Desc Stats'!$C$56,B2356&lt;='Desc Stats'!$C$57),"Affordable",if(AND(B2356&gt;='Desc Stats'!$C$58,B2356&lt;='Desc Stats'!$C$59),"Luxury","None"))</f>
        <v>None</v>
      </c>
    </row>
    <row r="2357">
      <c r="A2357" s="56" t="s">
        <v>131</v>
      </c>
      <c r="B2357" s="54">
        <v>1300000.0</v>
      </c>
      <c r="C2357" s="7">
        <v>6.0</v>
      </c>
      <c r="D2357" s="7">
        <v>5.0</v>
      </c>
      <c r="E2357" s="7">
        <v>2.0</v>
      </c>
      <c r="F2357" s="7" t="s">
        <v>38</v>
      </c>
      <c r="G2357" s="7" t="s">
        <v>179</v>
      </c>
      <c r="H2357" s="54">
        <v>1.0</v>
      </c>
      <c r="I2357" s="54">
        <v>1650.0</v>
      </c>
      <c r="J2357" s="55" t="s">
        <v>27</v>
      </c>
      <c r="K2357" t="str">
        <f>if(and(B2357&gt;='Desc Stats'!$C$56,B2357&lt;='Desc Stats'!$C$57),"Affordable",if(AND(B2357&gt;='Desc Stats'!$C$58,B2357&lt;='Desc Stats'!$C$59),"Luxury","None"))</f>
        <v>None</v>
      </c>
    </row>
    <row r="2358">
      <c r="A2358" s="56" t="s">
        <v>131</v>
      </c>
      <c r="B2358" s="54">
        <v>1300000.0</v>
      </c>
      <c r="C2358" s="7">
        <v>5.0</v>
      </c>
      <c r="D2358" s="7">
        <v>5.0</v>
      </c>
      <c r="E2358" s="7">
        <v>2.0</v>
      </c>
      <c r="F2358" s="7" t="s">
        <v>38</v>
      </c>
      <c r="G2358" s="7" t="s">
        <v>179</v>
      </c>
      <c r="H2358" s="54">
        <v>1.0</v>
      </c>
      <c r="I2358" s="54">
        <v>1650.0</v>
      </c>
      <c r="J2358" s="55" t="s">
        <v>27</v>
      </c>
      <c r="K2358" t="str">
        <f>if(and(B2358&gt;='Desc Stats'!$C$56,B2358&lt;='Desc Stats'!$C$57),"Affordable",if(AND(B2358&gt;='Desc Stats'!$C$58,B2358&lt;='Desc Stats'!$C$59),"Luxury","None"))</f>
        <v>None</v>
      </c>
    </row>
    <row r="2359">
      <c r="A2359" s="56" t="s">
        <v>131</v>
      </c>
      <c r="B2359" s="54">
        <v>1300000.0</v>
      </c>
      <c r="C2359" s="7">
        <v>4.0</v>
      </c>
      <c r="D2359" s="7">
        <v>3.0</v>
      </c>
      <c r="E2359" s="7">
        <v>2.0</v>
      </c>
      <c r="F2359" s="7" t="s">
        <v>181</v>
      </c>
      <c r="G2359" s="7" t="s">
        <v>179</v>
      </c>
      <c r="H2359" s="54">
        <v>1.0</v>
      </c>
      <c r="I2359" s="54">
        <v>3570.0</v>
      </c>
      <c r="J2359" s="55" t="s">
        <v>27</v>
      </c>
      <c r="K2359" t="str">
        <f>if(and(B2359&gt;='Desc Stats'!$C$56,B2359&lt;='Desc Stats'!$C$57),"Affordable",if(AND(B2359&gt;='Desc Stats'!$C$58,B2359&lt;='Desc Stats'!$C$59),"Luxury","None"))</f>
        <v>None</v>
      </c>
    </row>
    <row r="2360">
      <c r="A2360" s="56" t="s">
        <v>131</v>
      </c>
      <c r="B2360" s="54">
        <v>1300000.0</v>
      </c>
      <c r="C2360" s="7">
        <v>6.0</v>
      </c>
      <c r="D2360" s="7">
        <v>6.0</v>
      </c>
      <c r="E2360" s="7">
        <v>1.0</v>
      </c>
      <c r="F2360" s="7" t="s">
        <v>182</v>
      </c>
      <c r="G2360" s="7" t="s">
        <v>179</v>
      </c>
      <c r="H2360" s="54">
        <v>1.0</v>
      </c>
      <c r="I2360" s="54">
        <v>1650.0</v>
      </c>
      <c r="J2360" s="55" t="s">
        <v>25</v>
      </c>
      <c r="K2360" t="str">
        <f>if(and(B2360&gt;='Desc Stats'!$C$56,B2360&lt;='Desc Stats'!$C$57),"Affordable",if(AND(B2360&gt;='Desc Stats'!$C$58,B2360&lt;='Desc Stats'!$C$59),"Luxury","None"))</f>
        <v>None</v>
      </c>
    </row>
    <row r="2361">
      <c r="A2361" s="56" t="s">
        <v>147</v>
      </c>
      <c r="B2361" s="54">
        <v>1300000.0</v>
      </c>
      <c r="C2361" s="7">
        <v>3.0</v>
      </c>
      <c r="D2361" s="7">
        <v>3.0</v>
      </c>
      <c r="E2361" s="7">
        <v>2.0</v>
      </c>
      <c r="F2361" s="7" t="s">
        <v>24</v>
      </c>
      <c r="G2361" s="7" t="s">
        <v>172</v>
      </c>
      <c r="H2361" s="54">
        <v>2.0</v>
      </c>
      <c r="I2361" s="54">
        <v>1540.0</v>
      </c>
      <c r="J2361" s="55" t="s">
        <v>27</v>
      </c>
      <c r="K2361" t="str">
        <f>if(and(B2361&gt;='Desc Stats'!$C$56,B2361&lt;='Desc Stats'!$C$57),"Affordable",if(AND(B2361&gt;='Desc Stats'!$C$58,B2361&lt;='Desc Stats'!$C$59),"Luxury","None"))</f>
        <v>None</v>
      </c>
    </row>
    <row r="2362">
      <c r="A2362" s="56" t="s">
        <v>28</v>
      </c>
      <c r="B2362" s="54">
        <v>1300000.0</v>
      </c>
      <c r="C2362" s="7">
        <v>2.0</v>
      </c>
      <c r="D2362" s="7">
        <v>2.0</v>
      </c>
      <c r="E2362" s="7">
        <v>6.0</v>
      </c>
      <c r="F2362" s="7" t="s">
        <v>36</v>
      </c>
      <c r="G2362" s="7" t="s">
        <v>172</v>
      </c>
      <c r="H2362" s="54">
        <v>2.0</v>
      </c>
      <c r="I2362" s="54">
        <v>800.0</v>
      </c>
      <c r="J2362" s="55" t="s">
        <v>27</v>
      </c>
      <c r="K2362" t="str">
        <f>if(and(B2362&gt;='Desc Stats'!$C$56,B2362&lt;='Desc Stats'!$C$57),"Affordable",if(AND(B2362&gt;='Desc Stats'!$C$58,B2362&lt;='Desc Stats'!$C$59),"Luxury","None"))</f>
        <v>None</v>
      </c>
    </row>
    <row r="2363">
      <c r="A2363" s="56" t="s">
        <v>28</v>
      </c>
      <c r="B2363" s="54">
        <v>1300000.0</v>
      </c>
      <c r="C2363" s="7">
        <v>1.0</v>
      </c>
      <c r="D2363" s="7">
        <v>1.0</v>
      </c>
      <c r="E2363" s="7">
        <v>4.0</v>
      </c>
      <c r="F2363" s="7" t="s">
        <v>36</v>
      </c>
      <c r="G2363" s="7" t="s">
        <v>172</v>
      </c>
      <c r="H2363" s="54">
        <v>2.0</v>
      </c>
      <c r="I2363" s="54">
        <v>925.0</v>
      </c>
      <c r="J2363" s="55" t="s">
        <v>27</v>
      </c>
      <c r="K2363" t="str">
        <f>if(and(B2363&gt;='Desc Stats'!$C$56,B2363&lt;='Desc Stats'!$C$57),"Affordable",if(AND(B2363&gt;='Desc Stats'!$C$58,B2363&lt;='Desc Stats'!$C$59),"Luxury","None"))</f>
        <v>None</v>
      </c>
    </row>
    <row r="2364">
      <c r="A2364" s="56" t="s">
        <v>28</v>
      </c>
      <c r="B2364" s="54">
        <v>1300000.0</v>
      </c>
      <c r="C2364" s="7">
        <v>2.0</v>
      </c>
      <c r="D2364" s="7">
        <v>2.0</v>
      </c>
      <c r="E2364" s="7">
        <v>3.0</v>
      </c>
      <c r="F2364" s="7" t="s">
        <v>24</v>
      </c>
      <c r="G2364" s="7" t="s">
        <v>172</v>
      </c>
      <c r="H2364" s="54">
        <v>2.0</v>
      </c>
      <c r="I2364" s="54">
        <v>871.0</v>
      </c>
      <c r="J2364" s="55" t="s">
        <v>25</v>
      </c>
      <c r="K2364" t="str">
        <f>if(and(B2364&gt;='Desc Stats'!$C$56,B2364&lt;='Desc Stats'!$C$57),"Affordable",if(AND(B2364&gt;='Desc Stats'!$C$58,B2364&lt;='Desc Stats'!$C$59),"Luxury","None"))</f>
        <v>None</v>
      </c>
    </row>
    <row r="2365">
      <c r="A2365" s="56" t="s">
        <v>28</v>
      </c>
      <c r="B2365" s="54">
        <v>1300000.0</v>
      </c>
      <c r="C2365" s="7">
        <v>1.0</v>
      </c>
      <c r="D2365" s="7">
        <v>1.0</v>
      </c>
      <c r="E2365" s="7">
        <v>3.0</v>
      </c>
      <c r="F2365" s="7" t="s">
        <v>36</v>
      </c>
      <c r="G2365" s="7" t="s">
        <v>172</v>
      </c>
      <c r="H2365" s="54">
        <v>2.0</v>
      </c>
      <c r="I2365" s="54">
        <v>925.0</v>
      </c>
      <c r="J2365" s="55" t="s">
        <v>25</v>
      </c>
      <c r="K2365" t="str">
        <f>if(and(B2365&gt;='Desc Stats'!$C$56,B2365&lt;='Desc Stats'!$C$57),"Affordable",if(AND(B2365&gt;='Desc Stats'!$C$58,B2365&lt;='Desc Stats'!$C$59),"Luxury","None"))</f>
        <v>None</v>
      </c>
    </row>
    <row r="2366">
      <c r="A2366" s="56" t="s">
        <v>28</v>
      </c>
      <c r="B2366" s="54">
        <v>1300000.0</v>
      </c>
      <c r="C2366" s="7">
        <v>1.0</v>
      </c>
      <c r="D2366" s="7">
        <v>1.0</v>
      </c>
      <c r="E2366" s="7">
        <v>3.0</v>
      </c>
      <c r="F2366" s="7" t="s">
        <v>36</v>
      </c>
      <c r="G2366" s="7" t="s">
        <v>172</v>
      </c>
      <c r="H2366" s="54">
        <v>2.0</v>
      </c>
      <c r="I2366" s="54">
        <v>925.0</v>
      </c>
      <c r="J2366" s="55" t="s">
        <v>27</v>
      </c>
      <c r="K2366" t="str">
        <f>if(and(B2366&gt;='Desc Stats'!$C$56,B2366&lt;='Desc Stats'!$C$57),"Affordable",if(AND(B2366&gt;='Desc Stats'!$C$58,B2366&lt;='Desc Stats'!$C$59),"Luxury","None"))</f>
        <v>None</v>
      </c>
    </row>
    <row r="2367">
      <c r="A2367" s="56" t="s">
        <v>28</v>
      </c>
      <c r="B2367" s="54">
        <v>1300000.0</v>
      </c>
      <c r="C2367" s="7">
        <v>2.0</v>
      </c>
      <c r="D2367" s="7">
        <v>2.0</v>
      </c>
      <c r="E2367" s="7">
        <v>2.0</v>
      </c>
      <c r="F2367" s="7" t="s">
        <v>24</v>
      </c>
      <c r="G2367" s="7" t="s">
        <v>172</v>
      </c>
      <c r="H2367" s="54">
        <v>2.0</v>
      </c>
      <c r="I2367" s="54">
        <v>871.0</v>
      </c>
      <c r="J2367" s="55" t="s">
        <v>25</v>
      </c>
      <c r="K2367" t="str">
        <f>if(and(B2367&gt;='Desc Stats'!$C$56,B2367&lt;='Desc Stats'!$C$57),"Affordable",if(AND(B2367&gt;='Desc Stats'!$C$58,B2367&lt;='Desc Stats'!$C$59),"Luxury","None"))</f>
        <v>None</v>
      </c>
    </row>
    <row r="2368">
      <c r="A2368" s="56" t="s">
        <v>28</v>
      </c>
      <c r="B2368" s="54">
        <v>1300000.0</v>
      </c>
      <c r="C2368" s="7">
        <v>2.0</v>
      </c>
      <c r="D2368" s="7">
        <v>2.0</v>
      </c>
      <c r="E2368" s="7">
        <v>2.0</v>
      </c>
      <c r="F2368" s="7" t="s">
        <v>36</v>
      </c>
      <c r="G2368" s="7" t="s">
        <v>172</v>
      </c>
      <c r="H2368" s="54">
        <v>2.0</v>
      </c>
      <c r="I2368" s="54">
        <v>793.0</v>
      </c>
      <c r="J2368" s="55" t="s">
        <v>25</v>
      </c>
      <c r="K2368" t="str">
        <f>if(and(B2368&gt;='Desc Stats'!$C$56,B2368&lt;='Desc Stats'!$C$57),"Affordable",if(AND(B2368&gt;='Desc Stats'!$C$58,B2368&lt;='Desc Stats'!$C$59),"Luxury","None"))</f>
        <v>None</v>
      </c>
    </row>
    <row r="2369">
      <c r="A2369" s="56" t="s">
        <v>28</v>
      </c>
      <c r="B2369" s="54">
        <v>1300000.0</v>
      </c>
      <c r="C2369" s="7">
        <v>1.0</v>
      </c>
      <c r="D2369" s="7">
        <v>1.0</v>
      </c>
      <c r="E2369" s="7">
        <v>2.0</v>
      </c>
      <c r="F2369" s="7" t="s">
        <v>36</v>
      </c>
      <c r="G2369" s="7" t="s">
        <v>172</v>
      </c>
      <c r="H2369" s="54">
        <v>2.0</v>
      </c>
      <c r="I2369" s="54">
        <v>925.0</v>
      </c>
      <c r="J2369" t="s">
        <v>27</v>
      </c>
      <c r="K2369" t="str">
        <f>if(and(B2369&gt;='Desc Stats'!$C$56,B2369&lt;='Desc Stats'!$C$57),"Affordable",if(AND(B2369&gt;='Desc Stats'!$C$58,B2369&lt;='Desc Stats'!$C$59),"Luxury","None"))</f>
        <v>None</v>
      </c>
    </row>
    <row r="2370">
      <c r="A2370" s="56" t="s">
        <v>23</v>
      </c>
      <c r="B2370" s="54">
        <v>1300000.0</v>
      </c>
      <c r="C2370" s="7">
        <v>5.0</v>
      </c>
      <c r="D2370" s="7">
        <v>5.0</v>
      </c>
      <c r="E2370" s="7">
        <v>2.0</v>
      </c>
      <c r="F2370" s="7" t="s">
        <v>24</v>
      </c>
      <c r="G2370" s="7" t="s">
        <v>172</v>
      </c>
      <c r="H2370" s="54">
        <v>2.0</v>
      </c>
      <c r="I2370" s="54">
        <v>2513.0</v>
      </c>
      <c r="J2370" s="55" t="s">
        <v>25</v>
      </c>
      <c r="K2370" t="str">
        <f>if(and(B2370&gt;='Desc Stats'!$C$56,B2370&lt;='Desc Stats'!$C$57),"Affordable",if(AND(B2370&gt;='Desc Stats'!$C$58,B2370&lt;='Desc Stats'!$C$59),"Luxury","None"))</f>
        <v>None</v>
      </c>
    </row>
    <row r="2371">
      <c r="A2371" s="56" t="s">
        <v>23</v>
      </c>
      <c r="B2371" s="54">
        <v>1300000.0</v>
      </c>
      <c r="C2371" s="7">
        <v>4.0</v>
      </c>
      <c r="D2371" s="7">
        <v>4.0</v>
      </c>
      <c r="E2371" s="7">
        <v>2.0</v>
      </c>
      <c r="F2371" s="7" t="s">
        <v>24</v>
      </c>
      <c r="G2371" s="7" t="s">
        <v>172</v>
      </c>
      <c r="H2371" s="54">
        <v>2.0</v>
      </c>
      <c r="I2371" s="54">
        <v>3000.0</v>
      </c>
      <c r="J2371" s="55" t="s">
        <v>27</v>
      </c>
      <c r="K2371" t="str">
        <f>if(and(B2371&gt;='Desc Stats'!$C$56,B2371&lt;='Desc Stats'!$C$57),"Affordable",if(AND(B2371&gt;='Desc Stats'!$C$58,B2371&lt;='Desc Stats'!$C$59),"Luxury","None"))</f>
        <v>None</v>
      </c>
    </row>
    <row r="2372">
      <c r="A2372" s="56" t="s">
        <v>23</v>
      </c>
      <c r="B2372" s="54">
        <v>1300000.0</v>
      </c>
      <c r="C2372" s="7">
        <v>4.0</v>
      </c>
      <c r="D2372" s="7">
        <v>3.0</v>
      </c>
      <c r="E2372" s="7">
        <v>2.0</v>
      </c>
      <c r="F2372" s="7" t="s">
        <v>24</v>
      </c>
      <c r="G2372" s="7" t="s">
        <v>172</v>
      </c>
      <c r="H2372" s="54">
        <v>2.0</v>
      </c>
      <c r="I2372" s="54">
        <v>1593.0</v>
      </c>
      <c r="J2372" s="55" t="s">
        <v>27</v>
      </c>
      <c r="K2372" t="str">
        <f>if(and(B2372&gt;='Desc Stats'!$C$56,B2372&lt;='Desc Stats'!$C$57),"Affordable",if(AND(B2372&gt;='Desc Stats'!$C$58,B2372&lt;='Desc Stats'!$C$59),"Luxury","None"))</f>
        <v>None</v>
      </c>
    </row>
    <row r="2373">
      <c r="A2373" s="56" t="s">
        <v>23</v>
      </c>
      <c r="B2373" s="54">
        <v>1300000.0</v>
      </c>
      <c r="C2373" s="7">
        <v>4.0</v>
      </c>
      <c r="D2373" s="7">
        <v>2.0</v>
      </c>
      <c r="E2373" s="7">
        <v>2.0</v>
      </c>
      <c r="F2373" s="7" t="s">
        <v>24</v>
      </c>
      <c r="G2373" s="7" t="s">
        <v>172</v>
      </c>
      <c r="H2373" s="54">
        <v>2.0</v>
      </c>
      <c r="I2373" s="54">
        <v>1448.0</v>
      </c>
      <c r="J2373" s="55" t="s">
        <v>25</v>
      </c>
      <c r="K2373" t="str">
        <f>if(and(B2373&gt;='Desc Stats'!$C$56,B2373&lt;='Desc Stats'!$C$57),"Affordable",if(AND(B2373&gt;='Desc Stats'!$C$58,B2373&lt;='Desc Stats'!$C$59),"Luxury","None"))</f>
        <v>None</v>
      </c>
    </row>
    <row r="2374">
      <c r="A2374" s="56" t="s">
        <v>23</v>
      </c>
      <c r="B2374" s="54">
        <v>1300000.0</v>
      </c>
      <c r="C2374" s="7">
        <v>3.0</v>
      </c>
      <c r="D2374" s="7">
        <v>2.0</v>
      </c>
      <c r="E2374" s="7">
        <v>2.0</v>
      </c>
      <c r="F2374" s="7" t="s">
        <v>24</v>
      </c>
      <c r="G2374" s="7" t="s">
        <v>172</v>
      </c>
      <c r="H2374" s="54">
        <v>2.0</v>
      </c>
      <c r="I2374" s="54">
        <v>1200.0</v>
      </c>
      <c r="J2374" s="55" t="s">
        <v>27</v>
      </c>
      <c r="K2374" t="str">
        <f>if(and(B2374&gt;='Desc Stats'!$C$56,B2374&lt;='Desc Stats'!$C$57),"Affordable",if(AND(B2374&gt;='Desc Stats'!$C$58,B2374&lt;='Desc Stats'!$C$59),"Luxury","None"))</f>
        <v>None</v>
      </c>
    </row>
    <row r="2375">
      <c r="A2375" s="56" t="s">
        <v>23</v>
      </c>
      <c r="B2375" s="54">
        <v>1300000.0</v>
      </c>
      <c r="C2375" s="7">
        <v>3.0</v>
      </c>
      <c r="D2375" s="7">
        <v>2.0</v>
      </c>
      <c r="E2375" s="7">
        <v>2.0</v>
      </c>
      <c r="F2375" s="7" t="s">
        <v>24</v>
      </c>
      <c r="G2375" s="7" t="s">
        <v>172</v>
      </c>
      <c r="H2375" s="54">
        <v>2.0</v>
      </c>
      <c r="I2375" s="54">
        <v>1200.0</v>
      </c>
      <c r="J2375" s="55" t="s">
        <v>27</v>
      </c>
      <c r="K2375" t="str">
        <f>if(and(B2375&gt;='Desc Stats'!$C$56,B2375&lt;='Desc Stats'!$C$57),"Affordable",if(AND(B2375&gt;='Desc Stats'!$C$58,B2375&lt;='Desc Stats'!$C$59),"Luxury","None"))</f>
        <v>None</v>
      </c>
    </row>
    <row r="2376">
      <c r="A2376" s="56" t="s">
        <v>23</v>
      </c>
      <c r="B2376" s="54">
        <v>1300000.0</v>
      </c>
      <c r="C2376" s="7">
        <v>2.0</v>
      </c>
      <c r="D2376" s="7">
        <v>2.0</v>
      </c>
      <c r="E2376" s="7">
        <v>2.0</v>
      </c>
      <c r="F2376" s="7" t="s">
        <v>36</v>
      </c>
      <c r="G2376" s="7" t="s">
        <v>172</v>
      </c>
      <c r="H2376" s="54">
        <v>2.0</v>
      </c>
      <c r="I2376" s="54">
        <v>917.0</v>
      </c>
      <c r="J2376" s="55" t="s">
        <v>27</v>
      </c>
      <c r="K2376" t="str">
        <f>if(and(B2376&gt;='Desc Stats'!$C$56,B2376&lt;='Desc Stats'!$C$57),"Affordable",if(AND(B2376&gt;='Desc Stats'!$C$58,B2376&lt;='Desc Stats'!$C$59),"Luxury","None"))</f>
        <v>None</v>
      </c>
    </row>
    <row r="2377">
      <c r="A2377" s="56" t="s">
        <v>23</v>
      </c>
      <c r="B2377" s="54">
        <v>1300000.0</v>
      </c>
      <c r="C2377" s="7">
        <v>4.0</v>
      </c>
      <c r="D2377" s="7">
        <v>3.0</v>
      </c>
      <c r="E2377" s="7">
        <v>1.0</v>
      </c>
      <c r="F2377" s="7" t="s">
        <v>24</v>
      </c>
      <c r="G2377" s="7" t="s">
        <v>172</v>
      </c>
      <c r="H2377" s="54">
        <v>2.0</v>
      </c>
      <c r="I2377" s="54">
        <v>1448.0</v>
      </c>
      <c r="J2377" s="55" t="s">
        <v>27</v>
      </c>
      <c r="K2377" t="str">
        <f>if(and(B2377&gt;='Desc Stats'!$C$56,B2377&lt;='Desc Stats'!$C$57),"Affordable",if(AND(B2377&gt;='Desc Stats'!$C$58,B2377&lt;='Desc Stats'!$C$59),"Luxury","None"))</f>
        <v>None</v>
      </c>
    </row>
    <row r="2378">
      <c r="A2378" s="56" t="s">
        <v>23</v>
      </c>
      <c r="B2378" s="54">
        <v>1300000.0</v>
      </c>
      <c r="C2378" s="7">
        <v>4.0</v>
      </c>
      <c r="D2378" s="7">
        <v>3.0</v>
      </c>
      <c r="E2378" s="7">
        <v>1.0</v>
      </c>
      <c r="F2378" s="7" t="s">
        <v>24</v>
      </c>
      <c r="G2378" s="7" t="s">
        <v>172</v>
      </c>
      <c r="H2378" s="54">
        <v>2.0</v>
      </c>
      <c r="I2378" s="54">
        <v>1448.0</v>
      </c>
      <c r="J2378" s="55" t="s">
        <v>25</v>
      </c>
      <c r="K2378" t="str">
        <f>if(and(B2378&gt;='Desc Stats'!$C$56,B2378&lt;='Desc Stats'!$C$57),"Affordable",if(AND(B2378&gt;='Desc Stats'!$C$58,B2378&lt;='Desc Stats'!$C$59),"Luxury","None"))</f>
        <v>None</v>
      </c>
    </row>
    <row r="2379">
      <c r="A2379" s="56" t="s">
        <v>23</v>
      </c>
      <c r="B2379" s="54">
        <v>1300000.0</v>
      </c>
      <c r="C2379" s="7">
        <v>3.0</v>
      </c>
      <c r="D2379" s="7">
        <v>2.0</v>
      </c>
      <c r="E2379" s="7">
        <v>1.0</v>
      </c>
      <c r="F2379" s="7" t="s">
        <v>24</v>
      </c>
      <c r="G2379" s="7" t="s">
        <v>172</v>
      </c>
      <c r="H2379" s="54">
        <v>2.0</v>
      </c>
      <c r="I2379" s="54">
        <v>1200.0</v>
      </c>
      <c r="J2379" s="55" t="s">
        <v>27</v>
      </c>
      <c r="K2379" t="str">
        <f>if(and(B2379&gt;='Desc Stats'!$C$56,B2379&lt;='Desc Stats'!$C$57),"Affordable",if(AND(B2379&gt;='Desc Stats'!$C$58,B2379&lt;='Desc Stats'!$C$59),"Luxury","None"))</f>
        <v>None</v>
      </c>
    </row>
    <row r="2380">
      <c r="A2380" s="56" t="s">
        <v>156</v>
      </c>
      <c r="B2380" s="54">
        <v>1300000.0</v>
      </c>
      <c r="C2380" s="7">
        <v>5.0</v>
      </c>
      <c r="D2380" s="7">
        <v>4.0</v>
      </c>
      <c r="E2380" s="7">
        <v>1.0</v>
      </c>
      <c r="F2380" s="7" t="s">
        <v>188</v>
      </c>
      <c r="G2380" s="7" t="s">
        <v>179</v>
      </c>
      <c r="H2380" s="54">
        <v>1.0</v>
      </c>
      <c r="I2380" s="54">
        <v>3200.0</v>
      </c>
      <c r="J2380" s="55" t="s">
        <v>175</v>
      </c>
      <c r="K2380" t="str">
        <f>if(and(B2380&gt;='Desc Stats'!$C$56,B2380&lt;='Desc Stats'!$C$57),"Affordable",if(AND(B2380&gt;='Desc Stats'!$C$58,B2380&lt;='Desc Stats'!$C$59),"Luxury","None"))</f>
        <v>None</v>
      </c>
    </row>
    <row r="2381">
      <c r="A2381" s="56" t="s">
        <v>158</v>
      </c>
      <c r="B2381" s="54">
        <v>1300000.0</v>
      </c>
      <c r="C2381" s="7">
        <v>5.0</v>
      </c>
      <c r="D2381" s="7">
        <v>6.0</v>
      </c>
      <c r="E2381" s="7">
        <v>2.0</v>
      </c>
      <c r="F2381" s="7" t="s">
        <v>38</v>
      </c>
      <c r="G2381" s="7" t="s">
        <v>179</v>
      </c>
      <c r="H2381" s="54">
        <v>1.0</v>
      </c>
      <c r="I2381" s="54">
        <v>1920.0</v>
      </c>
      <c r="J2381" s="55" t="s">
        <v>27</v>
      </c>
      <c r="K2381" t="str">
        <f>if(and(B2381&gt;='Desc Stats'!$C$56,B2381&lt;='Desc Stats'!$C$57),"Affordable",if(AND(B2381&gt;='Desc Stats'!$C$58,B2381&lt;='Desc Stats'!$C$59),"Luxury","None"))</f>
        <v>None</v>
      </c>
    </row>
    <row r="2382">
      <c r="A2382" s="56" t="s">
        <v>162</v>
      </c>
      <c r="B2382" s="54">
        <v>1300000.0</v>
      </c>
      <c r="C2382" s="7">
        <v>4.0</v>
      </c>
      <c r="D2382" s="7">
        <v>3.0</v>
      </c>
      <c r="E2382" s="7">
        <v>3.0</v>
      </c>
      <c r="F2382" s="7" t="s">
        <v>24</v>
      </c>
      <c r="G2382" s="7" t="s">
        <v>172</v>
      </c>
      <c r="H2382" s="54">
        <v>2.0</v>
      </c>
      <c r="I2382" s="54">
        <v>1894.0</v>
      </c>
      <c r="J2382" s="55" t="s">
        <v>175</v>
      </c>
      <c r="K2382" t="str">
        <f>if(and(B2382&gt;='Desc Stats'!$C$56,B2382&lt;='Desc Stats'!$C$57),"Affordable",if(AND(B2382&gt;='Desc Stats'!$C$58,B2382&lt;='Desc Stats'!$C$59),"Luxury","None"))</f>
        <v>None</v>
      </c>
    </row>
    <row r="2383">
      <c r="A2383" s="56" t="s">
        <v>162</v>
      </c>
      <c r="B2383" s="54">
        <v>1300000.0</v>
      </c>
      <c r="C2383" s="7">
        <v>5.0</v>
      </c>
      <c r="D2383" s="7">
        <v>2.0</v>
      </c>
      <c r="E2383" s="7">
        <v>2.0</v>
      </c>
      <c r="F2383" s="7" t="s">
        <v>24</v>
      </c>
      <c r="G2383" s="7" t="s">
        <v>172</v>
      </c>
      <c r="H2383" s="54">
        <v>2.0</v>
      </c>
      <c r="I2383" s="54">
        <v>1625.0</v>
      </c>
      <c r="J2383" s="55" t="s">
        <v>27</v>
      </c>
      <c r="K2383" t="str">
        <f>if(and(B2383&gt;='Desc Stats'!$C$56,B2383&lt;='Desc Stats'!$C$57),"Affordable",if(AND(B2383&gt;='Desc Stats'!$C$58,B2383&lt;='Desc Stats'!$C$59),"Luxury","None"))</f>
        <v>None</v>
      </c>
    </row>
    <row r="2384">
      <c r="A2384" s="57" t="s">
        <v>37</v>
      </c>
      <c r="B2384" s="54">
        <v>1303000.0</v>
      </c>
      <c r="C2384" s="7">
        <v>2.0</v>
      </c>
      <c r="D2384" s="7">
        <v>2.0</v>
      </c>
      <c r="E2384" s="7">
        <v>5.0</v>
      </c>
      <c r="F2384" s="7" t="s">
        <v>24</v>
      </c>
      <c r="G2384" s="7" t="s">
        <v>172</v>
      </c>
      <c r="H2384" s="54">
        <v>2.0</v>
      </c>
      <c r="I2384" s="54">
        <v>1303.0</v>
      </c>
      <c r="J2384" s="55" t="s">
        <v>27</v>
      </c>
      <c r="K2384" t="str">
        <f>if(and(B2384&gt;='Desc Stats'!$C$56,B2384&lt;='Desc Stats'!$C$57),"Affordable",if(AND(B2384&gt;='Desc Stats'!$C$58,B2384&lt;='Desc Stats'!$C$59),"Luxury","None"))</f>
        <v>None</v>
      </c>
    </row>
    <row r="2385">
      <c r="A2385" s="56" t="s">
        <v>23</v>
      </c>
      <c r="B2385" s="54">
        <v>1305750.0</v>
      </c>
      <c r="C2385" s="7">
        <v>3.0</v>
      </c>
      <c r="D2385" s="7">
        <v>3.0</v>
      </c>
      <c r="E2385" s="7">
        <v>4.0</v>
      </c>
      <c r="F2385" s="7" t="s">
        <v>24</v>
      </c>
      <c r="G2385" s="7" t="s">
        <v>172</v>
      </c>
      <c r="H2385" s="54">
        <v>2.0</v>
      </c>
      <c r="I2385" s="54">
        <v>1377.0</v>
      </c>
      <c r="J2385" s="55" t="s">
        <v>27</v>
      </c>
      <c r="K2385" t="str">
        <f>if(and(B2385&gt;='Desc Stats'!$C$56,B2385&lt;='Desc Stats'!$C$57),"Affordable",if(AND(B2385&gt;='Desc Stats'!$C$58,B2385&lt;='Desc Stats'!$C$59),"Luxury","None"))</f>
        <v>None</v>
      </c>
    </row>
    <row r="2386">
      <c r="A2386" s="56" t="s">
        <v>23</v>
      </c>
      <c r="B2386" s="54">
        <v>1307475.0</v>
      </c>
      <c r="C2386" s="7">
        <v>6.0</v>
      </c>
      <c r="D2386" s="7">
        <v>4.0</v>
      </c>
      <c r="E2386" s="7">
        <v>2.0</v>
      </c>
      <c r="F2386" s="7" t="s">
        <v>24</v>
      </c>
      <c r="G2386" s="7" t="s">
        <v>172</v>
      </c>
      <c r="H2386" s="54">
        <v>2.0</v>
      </c>
      <c r="I2386" s="54">
        <v>2081.0</v>
      </c>
      <c r="J2386" s="55" t="s">
        <v>27</v>
      </c>
      <c r="K2386" t="str">
        <f>if(and(B2386&gt;='Desc Stats'!$C$56,B2386&lt;='Desc Stats'!$C$57),"Affordable",if(AND(B2386&gt;='Desc Stats'!$C$58,B2386&lt;='Desc Stats'!$C$59),"Luxury","None"))</f>
        <v>None</v>
      </c>
    </row>
    <row r="2387">
      <c r="A2387" s="56" t="s">
        <v>28</v>
      </c>
      <c r="B2387" s="54">
        <v>1308000.0</v>
      </c>
      <c r="C2387" s="7">
        <v>2.0</v>
      </c>
      <c r="D2387" s="7">
        <v>1.0</v>
      </c>
      <c r="E2387" s="7">
        <v>2.0</v>
      </c>
      <c r="F2387" s="7" t="s">
        <v>24</v>
      </c>
      <c r="G2387" s="7" t="s">
        <v>172</v>
      </c>
      <c r="H2387" s="54">
        <v>2.0</v>
      </c>
      <c r="I2387" s="54">
        <v>753.0</v>
      </c>
      <c r="J2387" s="55" t="s">
        <v>25</v>
      </c>
      <c r="K2387" t="str">
        <f>if(and(B2387&gt;='Desc Stats'!$C$56,B2387&lt;='Desc Stats'!$C$57),"Affordable",if(AND(B2387&gt;='Desc Stats'!$C$58,B2387&lt;='Desc Stats'!$C$59),"Luxury","None"))</f>
        <v>None</v>
      </c>
    </row>
    <row r="2388">
      <c r="A2388" s="56" t="s">
        <v>164</v>
      </c>
      <c r="B2388" s="54">
        <v>1318350.0</v>
      </c>
      <c r="C2388" s="7">
        <v>4.0</v>
      </c>
      <c r="D2388" s="7">
        <v>3.0</v>
      </c>
      <c r="E2388" s="7">
        <v>3.0</v>
      </c>
      <c r="F2388" s="7" t="s">
        <v>24</v>
      </c>
      <c r="G2388" s="7" t="s">
        <v>172</v>
      </c>
      <c r="H2388" s="54">
        <v>2.0</v>
      </c>
      <c r="I2388" s="54">
        <v>1668.0</v>
      </c>
      <c r="J2388" s="55" t="s">
        <v>27</v>
      </c>
      <c r="K2388" t="str">
        <f>if(and(B2388&gt;='Desc Stats'!$C$56,B2388&lt;='Desc Stats'!$C$57),"Affordable",if(AND(B2388&gt;='Desc Stats'!$C$58,B2388&lt;='Desc Stats'!$C$59),"Luxury","None"))</f>
        <v>None</v>
      </c>
    </row>
    <row r="2389">
      <c r="A2389" s="56" t="s">
        <v>124</v>
      </c>
      <c r="B2389" s="54">
        <v>1320000.0</v>
      </c>
      <c r="C2389" s="7">
        <v>3.0</v>
      </c>
      <c r="D2389" s="7">
        <v>2.0</v>
      </c>
      <c r="E2389" s="7">
        <v>2.0</v>
      </c>
      <c r="F2389" s="7" t="s">
        <v>24</v>
      </c>
      <c r="G2389" s="7" t="s">
        <v>179</v>
      </c>
      <c r="H2389" s="54">
        <v>1.0</v>
      </c>
      <c r="I2389" s="54">
        <v>1550.0</v>
      </c>
      <c r="J2389" s="55" t="s">
        <v>25</v>
      </c>
      <c r="K2389" t="str">
        <f>if(and(B2389&gt;='Desc Stats'!$C$56,B2389&lt;='Desc Stats'!$C$57),"Affordable",if(AND(B2389&gt;='Desc Stats'!$C$58,B2389&lt;='Desc Stats'!$C$59),"Luxury","None"))</f>
        <v>None</v>
      </c>
    </row>
    <row r="2390">
      <c r="A2390" s="57" t="s">
        <v>37</v>
      </c>
      <c r="B2390" s="54">
        <v>1320000.0</v>
      </c>
      <c r="C2390" s="7">
        <v>4.0</v>
      </c>
      <c r="D2390" s="7">
        <v>3.0</v>
      </c>
      <c r="E2390" s="7">
        <v>5.0</v>
      </c>
      <c r="F2390" s="7" t="s">
        <v>24</v>
      </c>
      <c r="G2390" s="7" t="s">
        <v>172</v>
      </c>
      <c r="H2390" s="54">
        <v>2.0</v>
      </c>
      <c r="I2390" s="54">
        <v>1572.0</v>
      </c>
      <c r="J2390" s="55" t="s">
        <v>25</v>
      </c>
      <c r="K2390" t="str">
        <f>if(and(B2390&gt;='Desc Stats'!$C$56,B2390&lt;='Desc Stats'!$C$57),"Affordable",if(AND(B2390&gt;='Desc Stats'!$C$58,B2390&lt;='Desc Stats'!$C$59),"Luxury","None"))</f>
        <v>None</v>
      </c>
    </row>
    <row r="2391">
      <c r="A2391" s="56" t="s">
        <v>131</v>
      </c>
      <c r="B2391" s="54">
        <v>1320000.0</v>
      </c>
      <c r="C2391" s="7">
        <v>4.0</v>
      </c>
      <c r="D2391" s="7">
        <v>4.0</v>
      </c>
      <c r="E2391" s="7">
        <v>2.0</v>
      </c>
      <c r="F2391" s="7" t="s">
        <v>181</v>
      </c>
      <c r="G2391" s="7" t="s">
        <v>179</v>
      </c>
      <c r="H2391" s="54">
        <v>1.0</v>
      </c>
      <c r="I2391" s="54">
        <v>1760.0</v>
      </c>
      <c r="J2391" s="55" t="s">
        <v>27</v>
      </c>
      <c r="K2391" t="str">
        <f>if(and(B2391&gt;='Desc Stats'!$C$56,B2391&lt;='Desc Stats'!$C$57),"Affordable",if(AND(B2391&gt;='Desc Stats'!$C$58,B2391&lt;='Desc Stats'!$C$59),"Luxury","None"))</f>
        <v>None</v>
      </c>
    </row>
    <row r="2392">
      <c r="A2392" s="56" t="s">
        <v>23</v>
      </c>
      <c r="B2392" s="54">
        <v>1320000.0</v>
      </c>
      <c r="C2392" s="7">
        <v>3.0</v>
      </c>
      <c r="D2392" s="7">
        <v>2.0</v>
      </c>
      <c r="E2392" s="7">
        <v>2.0</v>
      </c>
      <c r="F2392" s="7" t="s">
        <v>24</v>
      </c>
      <c r="G2392" s="7" t="s">
        <v>172</v>
      </c>
      <c r="H2392" s="54">
        <v>2.0</v>
      </c>
      <c r="I2392" s="54">
        <v>1200.0</v>
      </c>
      <c r="J2392" t="s">
        <v>27</v>
      </c>
      <c r="K2392" t="str">
        <f>if(and(B2392&gt;='Desc Stats'!$C$56,B2392&lt;='Desc Stats'!$C$57),"Affordable",if(AND(B2392&gt;='Desc Stats'!$C$58,B2392&lt;='Desc Stats'!$C$59),"Luxury","None"))</f>
        <v>None</v>
      </c>
    </row>
    <row r="2393">
      <c r="A2393" s="56" t="s">
        <v>23</v>
      </c>
      <c r="B2393" s="54">
        <v>1322355.0</v>
      </c>
      <c r="C2393" s="7">
        <v>5.0</v>
      </c>
      <c r="D2393" s="7">
        <v>4.0</v>
      </c>
      <c r="E2393" s="7">
        <v>2.0</v>
      </c>
      <c r="F2393" s="7" t="s">
        <v>24</v>
      </c>
      <c r="G2393" s="7" t="s">
        <v>172</v>
      </c>
      <c r="H2393" s="54">
        <v>2.0</v>
      </c>
      <c r="I2393" s="54">
        <v>2085.0</v>
      </c>
      <c r="J2393" s="55" t="s">
        <v>27</v>
      </c>
      <c r="K2393" t="str">
        <f>if(and(B2393&gt;='Desc Stats'!$C$56,B2393&lt;='Desc Stats'!$C$57),"Affordable",if(AND(B2393&gt;='Desc Stats'!$C$58,B2393&lt;='Desc Stats'!$C$59),"Luxury","None"))</f>
        <v>None</v>
      </c>
    </row>
    <row r="2394">
      <c r="A2394" s="56" t="s">
        <v>26</v>
      </c>
      <c r="B2394" s="54">
        <v>1330000.0</v>
      </c>
      <c r="C2394" s="7">
        <v>6.0</v>
      </c>
      <c r="D2394" s="7">
        <v>5.0</v>
      </c>
      <c r="E2394" s="7">
        <v>2.0</v>
      </c>
      <c r="F2394" s="7" t="s">
        <v>38</v>
      </c>
      <c r="G2394" s="7" t="s">
        <v>179</v>
      </c>
      <c r="H2394" s="54">
        <v>1.0</v>
      </c>
      <c r="I2394" s="54">
        <v>1650.0</v>
      </c>
      <c r="J2394" s="55" t="s">
        <v>27</v>
      </c>
      <c r="K2394" t="str">
        <f>if(and(B2394&gt;='Desc Stats'!$C$56,B2394&lt;='Desc Stats'!$C$57),"Affordable",if(AND(B2394&gt;='Desc Stats'!$C$58,B2394&lt;='Desc Stats'!$C$59),"Luxury","None"))</f>
        <v>None</v>
      </c>
    </row>
    <row r="2395">
      <c r="A2395" s="57" t="s">
        <v>37</v>
      </c>
      <c r="B2395" s="54">
        <v>1330000.0</v>
      </c>
      <c r="C2395" s="7">
        <v>4.0</v>
      </c>
      <c r="D2395" s="7">
        <v>4.0</v>
      </c>
      <c r="E2395" s="7">
        <v>2.0</v>
      </c>
      <c r="F2395" s="7" t="s">
        <v>24</v>
      </c>
      <c r="G2395" s="7" t="s">
        <v>172</v>
      </c>
      <c r="H2395" s="54">
        <v>2.0</v>
      </c>
      <c r="I2395" s="54">
        <v>1653.0</v>
      </c>
      <c r="J2395" s="55" t="s">
        <v>25</v>
      </c>
      <c r="K2395" t="str">
        <f>if(and(B2395&gt;='Desc Stats'!$C$56,B2395&lt;='Desc Stats'!$C$57),"Affordable",if(AND(B2395&gt;='Desc Stats'!$C$58,B2395&lt;='Desc Stats'!$C$59),"Luxury","None"))</f>
        <v>None</v>
      </c>
    </row>
    <row r="2396">
      <c r="A2396" s="57" t="s">
        <v>37</v>
      </c>
      <c r="B2396" s="54">
        <v>1330000.0</v>
      </c>
      <c r="C2396" s="7">
        <v>2.0</v>
      </c>
      <c r="D2396" s="7">
        <v>2.0</v>
      </c>
      <c r="E2396" s="7">
        <v>2.0</v>
      </c>
      <c r="F2396" s="7" t="s">
        <v>24</v>
      </c>
      <c r="G2396" s="7" t="s">
        <v>172</v>
      </c>
      <c r="H2396" s="54">
        <v>2.0</v>
      </c>
      <c r="I2396" s="54">
        <v>1292.0</v>
      </c>
      <c r="J2396" s="55" t="s">
        <v>25</v>
      </c>
      <c r="K2396" t="str">
        <f>if(and(B2396&gt;='Desc Stats'!$C$56,B2396&lt;='Desc Stats'!$C$57),"Affordable",if(AND(B2396&gt;='Desc Stats'!$C$58,B2396&lt;='Desc Stats'!$C$59),"Luxury","None"))</f>
        <v>None</v>
      </c>
    </row>
    <row r="2397">
      <c r="A2397" s="56" t="s">
        <v>28</v>
      </c>
      <c r="B2397" s="54">
        <v>1330000.0</v>
      </c>
      <c r="C2397" s="7">
        <v>2.0</v>
      </c>
      <c r="D2397" s="7">
        <v>2.0</v>
      </c>
      <c r="E2397" s="7">
        <v>2.0</v>
      </c>
      <c r="F2397" s="7" t="s">
        <v>24</v>
      </c>
      <c r="G2397" s="7" t="s">
        <v>172</v>
      </c>
      <c r="H2397" s="54">
        <v>2.0</v>
      </c>
      <c r="I2397" s="54">
        <v>1356.0</v>
      </c>
      <c r="J2397" s="55" t="s">
        <v>25</v>
      </c>
      <c r="K2397" t="str">
        <f>if(and(B2397&gt;='Desc Stats'!$C$56,B2397&lt;='Desc Stats'!$C$57),"Affordable",if(AND(B2397&gt;='Desc Stats'!$C$58,B2397&lt;='Desc Stats'!$C$59),"Luxury","None"))</f>
        <v>None</v>
      </c>
    </row>
    <row r="2398">
      <c r="A2398" s="56" t="s">
        <v>23</v>
      </c>
      <c r="B2398" s="54">
        <v>1330000.0</v>
      </c>
      <c r="C2398" s="7">
        <v>4.0</v>
      </c>
      <c r="D2398" s="7">
        <v>3.0</v>
      </c>
      <c r="E2398" s="7">
        <v>2.0</v>
      </c>
      <c r="F2398" s="7" t="s">
        <v>24</v>
      </c>
      <c r="G2398" s="7" t="s">
        <v>172</v>
      </c>
      <c r="H2398" s="54">
        <v>2.0</v>
      </c>
      <c r="I2398" s="54">
        <v>1839.0</v>
      </c>
      <c r="J2398" s="55" t="s">
        <v>27</v>
      </c>
      <c r="K2398" t="str">
        <f>if(and(B2398&gt;='Desc Stats'!$C$56,B2398&lt;='Desc Stats'!$C$57),"Affordable",if(AND(B2398&gt;='Desc Stats'!$C$58,B2398&lt;='Desc Stats'!$C$59),"Luxury","None"))</f>
        <v>None</v>
      </c>
    </row>
    <row r="2399">
      <c r="A2399" s="56" t="s">
        <v>162</v>
      </c>
      <c r="B2399" s="54">
        <v>1330000.0</v>
      </c>
      <c r="C2399" s="7">
        <v>4.0</v>
      </c>
      <c r="D2399" s="7">
        <v>3.0</v>
      </c>
      <c r="E2399" s="7">
        <v>2.0</v>
      </c>
      <c r="F2399" s="7" t="s">
        <v>181</v>
      </c>
      <c r="G2399" s="7" t="s">
        <v>179</v>
      </c>
      <c r="H2399" s="54">
        <v>1.0</v>
      </c>
      <c r="I2399" s="54">
        <v>1800.0</v>
      </c>
      <c r="J2399" s="55" t="s">
        <v>27</v>
      </c>
      <c r="K2399" t="str">
        <f>if(and(B2399&gt;='Desc Stats'!$C$56,B2399&lt;='Desc Stats'!$C$57),"Affordable",if(AND(B2399&gt;='Desc Stats'!$C$58,B2399&lt;='Desc Stats'!$C$59),"Luxury","None"))</f>
        <v>None</v>
      </c>
    </row>
    <row r="2400">
      <c r="A2400" s="56" t="s">
        <v>158</v>
      </c>
      <c r="B2400" s="54">
        <v>1340000.0</v>
      </c>
      <c r="C2400" s="7">
        <v>5.0</v>
      </c>
      <c r="D2400" s="7">
        <v>6.0</v>
      </c>
      <c r="E2400" s="7">
        <v>2.0</v>
      </c>
      <c r="F2400" s="7" t="s">
        <v>38</v>
      </c>
      <c r="G2400" s="7" t="s">
        <v>172</v>
      </c>
      <c r="H2400" s="54">
        <v>2.0</v>
      </c>
      <c r="I2400" s="54">
        <v>3216.0</v>
      </c>
      <c r="J2400" s="55" t="s">
        <v>175</v>
      </c>
      <c r="K2400" t="str">
        <f>if(and(B2400&gt;='Desc Stats'!$C$56,B2400&lt;='Desc Stats'!$C$57),"Affordable",if(AND(B2400&gt;='Desc Stats'!$C$58,B2400&lt;='Desc Stats'!$C$59),"Luxury","None"))</f>
        <v>None</v>
      </c>
    </row>
    <row r="2401">
      <c r="A2401" s="56" t="s">
        <v>158</v>
      </c>
      <c r="B2401" s="54">
        <v>1340000.0</v>
      </c>
      <c r="C2401" s="7">
        <v>5.0</v>
      </c>
      <c r="D2401" s="7">
        <v>6.0</v>
      </c>
      <c r="E2401" s="7">
        <v>2.0</v>
      </c>
      <c r="F2401" s="7" t="s">
        <v>38</v>
      </c>
      <c r="G2401" s="7" t="s">
        <v>179</v>
      </c>
      <c r="H2401" s="54">
        <v>1.0</v>
      </c>
      <c r="I2401" s="54">
        <v>1920.0</v>
      </c>
      <c r="J2401" s="55" t="s">
        <v>27</v>
      </c>
      <c r="K2401" t="str">
        <f>if(and(B2401&gt;='Desc Stats'!$C$56,B2401&lt;='Desc Stats'!$C$57),"Affordable",if(AND(B2401&gt;='Desc Stats'!$C$58,B2401&lt;='Desc Stats'!$C$59),"Luxury","None"))</f>
        <v>None</v>
      </c>
    </row>
    <row r="2402">
      <c r="A2402" s="56" t="s">
        <v>158</v>
      </c>
      <c r="B2402" s="54">
        <v>1348000.0</v>
      </c>
      <c r="C2402" s="7">
        <v>5.0</v>
      </c>
      <c r="D2402" s="7">
        <v>6.0</v>
      </c>
      <c r="E2402" s="7">
        <v>1.0</v>
      </c>
      <c r="F2402" s="7" t="s">
        <v>38</v>
      </c>
      <c r="G2402" s="7" t="s">
        <v>172</v>
      </c>
      <c r="H2402" s="54">
        <v>2.0</v>
      </c>
      <c r="I2402" s="54">
        <v>3216.0</v>
      </c>
      <c r="J2402" s="55" t="s">
        <v>175</v>
      </c>
      <c r="K2402" t="str">
        <f>if(and(B2402&gt;='Desc Stats'!$C$56,B2402&lt;='Desc Stats'!$C$57),"Affordable",if(AND(B2402&gt;='Desc Stats'!$C$58,B2402&lt;='Desc Stats'!$C$59),"Luxury","None"))</f>
        <v>None</v>
      </c>
    </row>
    <row r="2403">
      <c r="A2403" s="56" t="s">
        <v>119</v>
      </c>
      <c r="B2403" s="54">
        <v>1350000.0</v>
      </c>
      <c r="C2403" s="7">
        <v>4.0</v>
      </c>
      <c r="D2403" s="7">
        <v>4.0</v>
      </c>
      <c r="E2403" s="7">
        <v>2.0</v>
      </c>
      <c r="F2403" s="7" t="s">
        <v>188</v>
      </c>
      <c r="G2403" s="7" t="s">
        <v>172</v>
      </c>
      <c r="H2403" s="54">
        <v>2.0</v>
      </c>
      <c r="I2403" s="54">
        <v>3600.0</v>
      </c>
      <c r="J2403" s="55" t="s">
        <v>25</v>
      </c>
      <c r="K2403" t="str">
        <f>if(and(B2403&gt;='Desc Stats'!$C$56,B2403&lt;='Desc Stats'!$C$57),"Affordable",if(AND(B2403&gt;='Desc Stats'!$C$58,B2403&lt;='Desc Stats'!$C$59),"Luxury","None"))</f>
        <v>None</v>
      </c>
    </row>
    <row r="2404">
      <c r="A2404" s="56" t="s">
        <v>124</v>
      </c>
      <c r="B2404" s="54">
        <v>1350000.0</v>
      </c>
      <c r="C2404" s="7">
        <v>3.0</v>
      </c>
      <c r="D2404" s="7">
        <v>2.0</v>
      </c>
      <c r="E2404" s="7">
        <v>2.0</v>
      </c>
      <c r="F2404" s="7" t="s">
        <v>24</v>
      </c>
      <c r="G2404" s="7" t="s">
        <v>172</v>
      </c>
      <c r="H2404" s="54">
        <v>2.0</v>
      </c>
      <c r="I2404" s="54">
        <v>1750.0</v>
      </c>
      <c r="J2404" t="s">
        <v>27</v>
      </c>
      <c r="K2404" t="str">
        <f>if(and(B2404&gt;='Desc Stats'!$C$56,B2404&lt;='Desc Stats'!$C$57),"Affordable",if(AND(B2404&gt;='Desc Stats'!$C$58,B2404&lt;='Desc Stats'!$C$59),"Luxury","None"))</f>
        <v>None</v>
      </c>
    </row>
    <row r="2405">
      <c r="A2405" s="56" t="s">
        <v>26</v>
      </c>
      <c r="B2405" s="54">
        <v>1350000.0</v>
      </c>
      <c r="C2405" s="7">
        <v>4.0</v>
      </c>
      <c r="D2405" s="7">
        <v>4.0</v>
      </c>
      <c r="E2405" s="7">
        <v>6.0</v>
      </c>
      <c r="F2405" s="7" t="s">
        <v>24</v>
      </c>
      <c r="G2405" s="7" t="s">
        <v>172</v>
      </c>
      <c r="H2405" s="54">
        <v>2.0</v>
      </c>
      <c r="I2405" s="54">
        <v>1878.0</v>
      </c>
      <c r="J2405" s="55" t="s">
        <v>27</v>
      </c>
      <c r="K2405" t="str">
        <f>if(and(B2405&gt;='Desc Stats'!$C$56,B2405&lt;='Desc Stats'!$C$57),"Affordable",if(AND(B2405&gt;='Desc Stats'!$C$58,B2405&lt;='Desc Stats'!$C$59),"Luxury","None"))</f>
        <v>None</v>
      </c>
    </row>
    <row r="2406">
      <c r="A2406" s="56" t="s">
        <v>26</v>
      </c>
      <c r="B2406" s="54">
        <v>1350000.0</v>
      </c>
      <c r="C2406" s="7">
        <v>4.0</v>
      </c>
      <c r="D2406" s="7">
        <v>3.0</v>
      </c>
      <c r="E2406" s="7">
        <v>2.0</v>
      </c>
      <c r="F2406" s="7" t="s">
        <v>36</v>
      </c>
      <c r="G2406" s="7" t="s">
        <v>172</v>
      </c>
      <c r="H2406" s="54">
        <v>2.0</v>
      </c>
      <c r="I2406" s="54">
        <v>1519.0</v>
      </c>
      <c r="J2406" s="55" t="s">
        <v>25</v>
      </c>
      <c r="K2406" t="str">
        <f>if(and(B2406&gt;='Desc Stats'!$C$56,B2406&lt;='Desc Stats'!$C$57),"Affordable",if(AND(B2406&gt;='Desc Stats'!$C$58,B2406&lt;='Desc Stats'!$C$59),"Luxury","None"))</f>
        <v>None</v>
      </c>
    </row>
    <row r="2407">
      <c r="A2407" s="56" t="s">
        <v>26</v>
      </c>
      <c r="B2407" s="54">
        <v>1350000.0</v>
      </c>
      <c r="C2407" s="7">
        <v>4.0</v>
      </c>
      <c r="D2407" s="7">
        <v>2.0</v>
      </c>
      <c r="E2407" s="7">
        <v>2.0</v>
      </c>
      <c r="F2407" s="7" t="s">
        <v>24</v>
      </c>
      <c r="G2407" s="7" t="s">
        <v>172</v>
      </c>
      <c r="H2407" s="54">
        <v>2.0</v>
      </c>
      <c r="I2407" s="54">
        <v>1678.0</v>
      </c>
      <c r="J2407" s="55" t="s">
        <v>175</v>
      </c>
      <c r="K2407" t="str">
        <f>if(and(B2407&gt;='Desc Stats'!$C$56,B2407&lt;='Desc Stats'!$C$57),"Affordable",if(AND(B2407&gt;='Desc Stats'!$C$58,B2407&lt;='Desc Stats'!$C$59),"Luxury","None"))</f>
        <v>None</v>
      </c>
    </row>
    <row r="2408">
      <c r="A2408" s="56" t="s">
        <v>26</v>
      </c>
      <c r="B2408" s="54">
        <v>1350000.0</v>
      </c>
      <c r="C2408" s="7">
        <v>4.0</v>
      </c>
      <c r="D2408" s="7">
        <v>2.0</v>
      </c>
      <c r="E2408" s="7">
        <v>2.0</v>
      </c>
      <c r="F2408" s="7" t="s">
        <v>24</v>
      </c>
      <c r="G2408" s="7" t="s">
        <v>172</v>
      </c>
      <c r="H2408" s="54">
        <v>2.0</v>
      </c>
      <c r="I2408" s="54">
        <v>1678.0</v>
      </c>
      <c r="J2408" s="55" t="s">
        <v>27</v>
      </c>
      <c r="K2408" t="str">
        <f>if(and(B2408&gt;='Desc Stats'!$C$56,B2408&lt;='Desc Stats'!$C$57),"Affordable",if(AND(B2408&gt;='Desc Stats'!$C$58,B2408&lt;='Desc Stats'!$C$59),"Luxury","None"))</f>
        <v>None</v>
      </c>
    </row>
    <row r="2409">
      <c r="A2409" s="56" t="s">
        <v>138</v>
      </c>
      <c r="B2409" s="54">
        <v>1350000.0</v>
      </c>
      <c r="C2409" s="7">
        <v>4.0</v>
      </c>
      <c r="D2409" s="7">
        <v>4.0</v>
      </c>
      <c r="E2409" s="7">
        <v>2.0</v>
      </c>
      <c r="F2409" s="7" t="s">
        <v>36</v>
      </c>
      <c r="G2409" s="7" t="s">
        <v>172</v>
      </c>
      <c r="H2409" s="54">
        <v>2.0</v>
      </c>
      <c r="I2409" s="54">
        <v>1573.0</v>
      </c>
      <c r="J2409" s="55" t="s">
        <v>25</v>
      </c>
      <c r="K2409" t="str">
        <f>if(and(B2409&gt;='Desc Stats'!$C$56,B2409&lt;='Desc Stats'!$C$57),"Affordable",if(AND(B2409&gt;='Desc Stats'!$C$58,B2409&lt;='Desc Stats'!$C$59),"Luxury","None"))</f>
        <v>None</v>
      </c>
    </row>
    <row r="2410">
      <c r="A2410" s="56" t="s">
        <v>138</v>
      </c>
      <c r="B2410" s="54">
        <v>1350000.0</v>
      </c>
      <c r="C2410" s="7">
        <v>3.0</v>
      </c>
      <c r="D2410" s="7">
        <v>3.0</v>
      </c>
      <c r="E2410" s="7">
        <v>2.0</v>
      </c>
      <c r="F2410" s="7" t="s">
        <v>24</v>
      </c>
      <c r="G2410" s="7" t="s">
        <v>172</v>
      </c>
      <c r="H2410" s="54">
        <v>2.0</v>
      </c>
      <c r="I2410" s="54">
        <v>1938.0</v>
      </c>
      <c r="J2410" s="55" t="s">
        <v>27</v>
      </c>
      <c r="K2410" t="str">
        <f>if(and(B2410&gt;='Desc Stats'!$C$56,B2410&lt;='Desc Stats'!$C$57),"Affordable",if(AND(B2410&gt;='Desc Stats'!$C$58,B2410&lt;='Desc Stats'!$C$59),"Luxury","None"))</f>
        <v>None</v>
      </c>
    </row>
    <row r="2411">
      <c r="A2411" s="57" t="s">
        <v>37</v>
      </c>
      <c r="B2411" s="54">
        <v>1350000.0</v>
      </c>
      <c r="C2411" s="7">
        <v>4.0</v>
      </c>
      <c r="D2411" s="7">
        <v>4.0</v>
      </c>
      <c r="E2411" s="7">
        <v>3.0</v>
      </c>
      <c r="F2411" s="7" t="s">
        <v>24</v>
      </c>
      <c r="G2411" s="7" t="s">
        <v>172</v>
      </c>
      <c r="H2411" s="54">
        <v>2.0</v>
      </c>
      <c r="I2411" s="54">
        <v>1680.0</v>
      </c>
      <c r="J2411" s="55" t="s">
        <v>27</v>
      </c>
      <c r="K2411" t="str">
        <f>if(and(B2411&gt;='Desc Stats'!$C$56,B2411&lt;='Desc Stats'!$C$57),"Affordable",if(AND(B2411&gt;='Desc Stats'!$C$58,B2411&lt;='Desc Stats'!$C$59),"Luxury","None"))</f>
        <v>None</v>
      </c>
    </row>
    <row r="2412">
      <c r="A2412" s="57" t="s">
        <v>37</v>
      </c>
      <c r="B2412" s="54">
        <v>1350000.0</v>
      </c>
      <c r="C2412" s="7">
        <v>4.0</v>
      </c>
      <c r="D2412" s="7">
        <v>3.0</v>
      </c>
      <c r="E2412" s="7">
        <v>3.0</v>
      </c>
      <c r="F2412" s="7" t="s">
        <v>24</v>
      </c>
      <c r="G2412" s="7" t="s">
        <v>172</v>
      </c>
      <c r="H2412" s="54">
        <v>2.0</v>
      </c>
      <c r="I2412" s="54">
        <v>1701.0</v>
      </c>
      <c r="J2412" s="55" t="s">
        <v>27</v>
      </c>
      <c r="K2412" t="str">
        <f>if(and(B2412&gt;='Desc Stats'!$C$56,B2412&lt;='Desc Stats'!$C$57),"Affordable",if(AND(B2412&gt;='Desc Stats'!$C$58,B2412&lt;='Desc Stats'!$C$59),"Luxury","None"))</f>
        <v>None</v>
      </c>
    </row>
    <row r="2413">
      <c r="A2413" s="57" t="s">
        <v>37</v>
      </c>
      <c r="B2413" s="54">
        <v>1350000.0</v>
      </c>
      <c r="C2413" s="7">
        <v>4.0</v>
      </c>
      <c r="D2413" s="7">
        <v>3.0</v>
      </c>
      <c r="E2413" s="7">
        <v>2.0</v>
      </c>
      <c r="F2413" s="7" t="s">
        <v>24</v>
      </c>
      <c r="G2413" s="7" t="s">
        <v>172</v>
      </c>
      <c r="H2413" s="54">
        <v>2.0</v>
      </c>
      <c r="I2413" s="54">
        <v>1701.0</v>
      </c>
      <c r="J2413" s="55" t="s">
        <v>25</v>
      </c>
      <c r="K2413" t="str">
        <f>if(and(B2413&gt;='Desc Stats'!$C$56,B2413&lt;='Desc Stats'!$C$57),"Affordable",if(AND(B2413&gt;='Desc Stats'!$C$58,B2413&lt;='Desc Stats'!$C$59),"Luxury","None"))</f>
        <v>None</v>
      </c>
    </row>
    <row r="2414">
      <c r="A2414" s="57" t="s">
        <v>37</v>
      </c>
      <c r="B2414" s="54">
        <v>1350000.0</v>
      </c>
      <c r="C2414" s="7">
        <v>4.0</v>
      </c>
      <c r="D2414" s="7">
        <v>3.0</v>
      </c>
      <c r="E2414" s="7">
        <v>2.0</v>
      </c>
      <c r="F2414" s="7" t="s">
        <v>24</v>
      </c>
      <c r="G2414" s="7" t="s">
        <v>172</v>
      </c>
      <c r="H2414" s="54">
        <v>2.0</v>
      </c>
      <c r="I2414" s="54">
        <v>1701.0</v>
      </c>
      <c r="J2414" s="55" t="s">
        <v>27</v>
      </c>
      <c r="K2414" t="str">
        <f>if(and(B2414&gt;='Desc Stats'!$C$56,B2414&lt;='Desc Stats'!$C$57),"Affordable",if(AND(B2414&gt;='Desc Stats'!$C$58,B2414&lt;='Desc Stats'!$C$59),"Luxury","None"))</f>
        <v>None</v>
      </c>
    </row>
    <row r="2415">
      <c r="A2415" s="57" t="s">
        <v>37</v>
      </c>
      <c r="B2415" s="54">
        <v>1350000.0</v>
      </c>
      <c r="C2415" s="7">
        <v>4.0</v>
      </c>
      <c r="D2415" s="7">
        <v>2.0</v>
      </c>
      <c r="E2415" s="7">
        <v>2.0</v>
      </c>
      <c r="F2415" s="7" t="s">
        <v>24</v>
      </c>
      <c r="G2415" s="7" t="s">
        <v>172</v>
      </c>
      <c r="H2415" s="54">
        <v>2.0</v>
      </c>
      <c r="I2415" s="54">
        <v>1357.0</v>
      </c>
      <c r="J2415" s="55" t="s">
        <v>27</v>
      </c>
      <c r="K2415" t="str">
        <f>if(and(B2415&gt;='Desc Stats'!$C$56,B2415&lt;='Desc Stats'!$C$57),"Affordable",if(AND(B2415&gt;='Desc Stats'!$C$58,B2415&lt;='Desc Stats'!$C$59),"Luxury","None"))</f>
        <v>None</v>
      </c>
    </row>
    <row r="2416">
      <c r="A2416" s="57" t="s">
        <v>37</v>
      </c>
      <c r="B2416" s="54">
        <v>1350000.0</v>
      </c>
      <c r="C2416" s="7">
        <v>2.0</v>
      </c>
      <c r="D2416" s="7">
        <v>2.0</v>
      </c>
      <c r="E2416" s="7">
        <v>2.0</v>
      </c>
      <c r="F2416" s="7" t="s">
        <v>24</v>
      </c>
      <c r="G2416" s="7" t="s">
        <v>172</v>
      </c>
      <c r="H2416" s="54">
        <v>2.0</v>
      </c>
      <c r="I2416" s="54">
        <v>1292.0</v>
      </c>
      <c r="J2416" s="55" t="s">
        <v>27</v>
      </c>
      <c r="K2416" t="str">
        <f>if(and(B2416&gt;='Desc Stats'!$C$56,B2416&lt;='Desc Stats'!$C$57),"Affordable",if(AND(B2416&gt;='Desc Stats'!$C$58,B2416&lt;='Desc Stats'!$C$59),"Luxury","None"))</f>
        <v>None</v>
      </c>
    </row>
    <row r="2417">
      <c r="A2417" s="57" t="s">
        <v>37</v>
      </c>
      <c r="B2417" s="54">
        <v>1350000.0</v>
      </c>
      <c r="C2417" s="7">
        <v>4.0</v>
      </c>
      <c r="D2417" s="7">
        <v>3.0</v>
      </c>
      <c r="E2417" s="7">
        <v>1.0</v>
      </c>
      <c r="F2417" s="7" t="s">
        <v>24</v>
      </c>
      <c r="G2417" s="7" t="s">
        <v>172</v>
      </c>
      <c r="H2417" s="54">
        <v>2.0</v>
      </c>
      <c r="I2417" s="54">
        <v>1701.0</v>
      </c>
      <c r="J2417" s="55" t="s">
        <v>25</v>
      </c>
      <c r="K2417" t="str">
        <f>if(and(B2417&gt;='Desc Stats'!$C$56,B2417&lt;='Desc Stats'!$C$57),"Affordable",if(AND(B2417&gt;='Desc Stats'!$C$58,B2417&lt;='Desc Stats'!$C$59),"Luxury","None"))</f>
        <v>None</v>
      </c>
    </row>
    <row r="2418">
      <c r="A2418" s="57" t="s">
        <v>37</v>
      </c>
      <c r="B2418" s="54">
        <v>1350000.0</v>
      </c>
      <c r="C2418" s="7">
        <v>4.0</v>
      </c>
      <c r="D2418" s="7">
        <v>3.0</v>
      </c>
      <c r="E2418" s="7">
        <v>1.0</v>
      </c>
      <c r="F2418" s="7" t="s">
        <v>24</v>
      </c>
      <c r="G2418" s="7" t="s">
        <v>172</v>
      </c>
      <c r="H2418" s="54">
        <v>2.0</v>
      </c>
      <c r="I2418" s="54">
        <v>1389.0</v>
      </c>
      <c r="J2418" t="s">
        <v>27</v>
      </c>
      <c r="K2418" t="str">
        <f>if(and(B2418&gt;='Desc Stats'!$C$56,B2418&lt;='Desc Stats'!$C$57),"Affordable",if(AND(B2418&gt;='Desc Stats'!$C$58,B2418&lt;='Desc Stats'!$C$59),"Luxury","None"))</f>
        <v>None</v>
      </c>
    </row>
    <row r="2419">
      <c r="A2419" s="56" t="s">
        <v>133</v>
      </c>
      <c r="B2419" s="54">
        <v>1350000.0</v>
      </c>
      <c r="C2419" s="7">
        <v>5.0</v>
      </c>
      <c r="D2419" s="7">
        <v>4.0</v>
      </c>
      <c r="E2419" s="7">
        <v>1.0</v>
      </c>
      <c r="F2419" s="7" t="s">
        <v>24</v>
      </c>
      <c r="G2419" s="7" t="s">
        <v>172</v>
      </c>
      <c r="H2419" s="54">
        <v>2.0</v>
      </c>
      <c r="I2419" s="54">
        <v>2128.0</v>
      </c>
      <c r="J2419" t="s">
        <v>27</v>
      </c>
      <c r="K2419" t="str">
        <f>if(and(B2419&gt;='Desc Stats'!$C$56,B2419&lt;='Desc Stats'!$C$57),"Affordable",if(AND(B2419&gt;='Desc Stats'!$C$58,B2419&lt;='Desc Stats'!$C$59),"Luxury","None"))</f>
        <v>None</v>
      </c>
    </row>
    <row r="2420">
      <c r="A2420" s="56" t="s">
        <v>145</v>
      </c>
      <c r="B2420" s="54">
        <v>1350000.0</v>
      </c>
      <c r="C2420" s="7">
        <v>3.0</v>
      </c>
      <c r="D2420" s="7">
        <v>3.0</v>
      </c>
      <c r="E2420" s="7">
        <v>1.0</v>
      </c>
      <c r="F2420" s="7" t="s">
        <v>36</v>
      </c>
      <c r="G2420" s="7" t="s">
        <v>172</v>
      </c>
      <c r="H2420" s="54">
        <v>2.0</v>
      </c>
      <c r="I2420" s="54">
        <v>1582.0</v>
      </c>
      <c r="J2420" s="55" t="s">
        <v>27</v>
      </c>
      <c r="K2420" t="str">
        <f>if(and(B2420&gt;='Desc Stats'!$C$56,B2420&lt;='Desc Stats'!$C$57),"Affordable",if(AND(B2420&gt;='Desc Stats'!$C$58,B2420&lt;='Desc Stats'!$C$59),"Luxury","None"))</f>
        <v>None</v>
      </c>
    </row>
    <row r="2421">
      <c r="A2421" s="56" t="s">
        <v>147</v>
      </c>
      <c r="B2421" s="54">
        <v>1350000.0</v>
      </c>
      <c r="C2421" s="7">
        <v>3.0</v>
      </c>
      <c r="D2421" s="7">
        <v>2.0</v>
      </c>
      <c r="E2421" s="7">
        <v>2.0</v>
      </c>
      <c r="F2421" s="7" t="s">
        <v>24</v>
      </c>
      <c r="G2421" s="7" t="s">
        <v>172</v>
      </c>
      <c r="H2421" s="54">
        <v>2.0</v>
      </c>
      <c r="I2421" s="54">
        <v>1130.0</v>
      </c>
      <c r="J2421" t="s">
        <v>27</v>
      </c>
      <c r="K2421" t="str">
        <f>if(and(B2421&gt;='Desc Stats'!$C$56,B2421&lt;='Desc Stats'!$C$57),"Affordable",if(AND(B2421&gt;='Desc Stats'!$C$58,B2421&lt;='Desc Stats'!$C$59),"Luxury","None"))</f>
        <v>None</v>
      </c>
    </row>
    <row r="2422">
      <c r="A2422" s="56" t="s">
        <v>28</v>
      </c>
      <c r="B2422" s="54">
        <v>1350000.0</v>
      </c>
      <c r="C2422" s="7">
        <v>2.0</v>
      </c>
      <c r="D2422" s="7">
        <v>2.0</v>
      </c>
      <c r="E2422" s="7">
        <v>3.0</v>
      </c>
      <c r="F2422" s="7" t="s">
        <v>24</v>
      </c>
      <c r="G2422" s="7" t="s">
        <v>172</v>
      </c>
      <c r="H2422" s="54">
        <v>2.0</v>
      </c>
      <c r="I2422" s="54">
        <v>1270.0</v>
      </c>
      <c r="J2422" s="55" t="s">
        <v>25</v>
      </c>
      <c r="K2422" t="str">
        <f>if(and(B2422&gt;='Desc Stats'!$C$56,B2422&lt;='Desc Stats'!$C$57),"Affordable",if(AND(B2422&gt;='Desc Stats'!$C$58,B2422&lt;='Desc Stats'!$C$59),"Luxury","None"))</f>
        <v>None</v>
      </c>
    </row>
    <row r="2423">
      <c r="A2423" s="56" t="s">
        <v>28</v>
      </c>
      <c r="B2423" s="54">
        <v>1350000.0</v>
      </c>
      <c r="C2423" s="7">
        <v>2.0</v>
      </c>
      <c r="D2423" s="7">
        <v>2.0</v>
      </c>
      <c r="E2423" s="7">
        <v>3.0</v>
      </c>
      <c r="F2423" s="7" t="s">
        <v>36</v>
      </c>
      <c r="G2423" s="7" t="s">
        <v>172</v>
      </c>
      <c r="H2423" s="54">
        <v>2.0</v>
      </c>
      <c r="I2423" s="54">
        <v>900.0</v>
      </c>
      <c r="J2423" s="55" t="s">
        <v>25</v>
      </c>
      <c r="K2423" t="str">
        <f>if(and(B2423&gt;='Desc Stats'!$C$56,B2423&lt;='Desc Stats'!$C$57),"Affordable",if(AND(B2423&gt;='Desc Stats'!$C$58,B2423&lt;='Desc Stats'!$C$59),"Luxury","None"))</f>
        <v>None</v>
      </c>
    </row>
    <row r="2424">
      <c r="A2424" s="56" t="s">
        <v>28</v>
      </c>
      <c r="B2424" s="54">
        <v>1350000.0</v>
      </c>
      <c r="C2424" s="7">
        <v>3.0</v>
      </c>
      <c r="D2424" s="7">
        <v>3.0</v>
      </c>
      <c r="E2424" s="7">
        <v>2.0</v>
      </c>
      <c r="F2424" s="7" t="s">
        <v>24</v>
      </c>
      <c r="G2424" s="7" t="s">
        <v>172</v>
      </c>
      <c r="H2424" s="54">
        <v>2.0</v>
      </c>
      <c r="I2424" s="54">
        <v>871.0</v>
      </c>
      <c r="J2424" s="55" t="s">
        <v>25</v>
      </c>
      <c r="K2424" t="str">
        <f>if(and(B2424&gt;='Desc Stats'!$C$56,B2424&lt;='Desc Stats'!$C$57),"Affordable",if(AND(B2424&gt;='Desc Stats'!$C$58,B2424&lt;='Desc Stats'!$C$59),"Luxury","None"))</f>
        <v>None</v>
      </c>
    </row>
    <row r="2425">
      <c r="A2425" s="56" t="s">
        <v>28</v>
      </c>
      <c r="B2425" s="54">
        <v>1350000.0</v>
      </c>
      <c r="C2425" s="7">
        <v>2.0</v>
      </c>
      <c r="D2425" s="7">
        <v>2.0</v>
      </c>
      <c r="E2425" s="7">
        <v>2.0</v>
      </c>
      <c r="F2425" s="7" t="s">
        <v>36</v>
      </c>
      <c r="G2425" s="7" t="s">
        <v>172</v>
      </c>
      <c r="H2425" s="54">
        <v>2.0</v>
      </c>
      <c r="I2425" s="54">
        <v>1050.0</v>
      </c>
      <c r="J2425" s="55" t="s">
        <v>175</v>
      </c>
      <c r="K2425" t="str">
        <f>if(and(B2425&gt;='Desc Stats'!$C$56,B2425&lt;='Desc Stats'!$C$57),"Affordable",if(AND(B2425&gt;='Desc Stats'!$C$58,B2425&lt;='Desc Stats'!$C$59),"Luxury","None"))</f>
        <v>None</v>
      </c>
    </row>
    <row r="2426">
      <c r="A2426" s="56" t="s">
        <v>28</v>
      </c>
      <c r="B2426" s="54">
        <v>1350000.0</v>
      </c>
      <c r="C2426" s="7">
        <v>2.0</v>
      </c>
      <c r="D2426" s="7">
        <v>2.0</v>
      </c>
      <c r="E2426" s="7">
        <v>2.0</v>
      </c>
      <c r="F2426" s="7" t="s">
        <v>36</v>
      </c>
      <c r="G2426" s="7" t="s">
        <v>172</v>
      </c>
      <c r="H2426" s="54">
        <v>2.0</v>
      </c>
      <c r="I2426" s="54">
        <v>900.0</v>
      </c>
      <c r="J2426" s="55" t="s">
        <v>27</v>
      </c>
      <c r="K2426" t="str">
        <f>if(and(B2426&gt;='Desc Stats'!$C$56,B2426&lt;='Desc Stats'!$C$57),"Affordable",if(AND(B2426&gt;='Desc Stats'!$C$58,B2426&lt;='Desc Stats'!$C$59),"Luxury","None"))</f>
        <v>None</v>
      </c>
    </row>
    <row r="2427">
      <c r="A2427" s="56" t="s">
        <v>28</v>
      </c>
      <c r="B2427" s="54">
        <v>1350000.0</v>
      </c>
      <c r="C2427" s="7">
        <v>2.0</v>
      </c>
      <c r="D2427" s="7">
        <v>2.0</v>
      </c>
      <c r="E2427" s="7">
        <v>2.0</v>
      </c>
      <c r="F2427" s="7" t="s">
        <v>36</v>
      </c>
      <c r="G2427" s="7" t="s">
        <v>172</v>
      </c>
      <c r="H2427" s="54">
        <v>2.0</v>
      </c>
      <c r="I2427" s="54">
        <v>840.0</v>
      </c>
      <c r="J2427" s="55" t="s">
        <v>27</v>
      </c>
      <c r="K2427" t="str">
        <f>if(and(B2427&gt;='Desc Stats'!$C$56,B2427&lt;='Desc Stats'!$C$57),"Affordable",if(AND(B2427&gt;='Desc Stats'!$C$58,B2427&lt;='Desc Stats'!$C$59),"Luxury","None"))</f>
        <v>None</v>
      </c>
    </row>
    <row r="2428">
      <c r="A2428" s="56" t="s">
        <v>28</v>
      </c>
      <c r="B2428" s="54">
        <v>1350000.0</v>
      </c>
      <c r="C2428" s="7">
        <v>3.0</v>
      </c>
      <c r="D2428" s="7">
        <v>3.0</v>
      </c>
      <c r="E2428" s="7">
        <v>1.0</v>
      </c>
      <c r="F2428" s="7" t="s">
        <v>36</v>
      </c>
      <c r="G2428" s="7" t="s">
        <v>172</v>
      </c>
      <c r="H2428" s="54">
        <v>2.0</v>
      </c>
      <c r="I2428" s="54">
        <v>1281.0</v>
      </c>
      <c r="J2428" s="55" t="s">
        <v>25</v>
      </c>
      <c r="K2428" t="str">
        <f>if(and(B2428&gt;='Desc Stats'!$C$56,B2428&lt;='Desc Stats'!$C$57),"Affordable",if(AND(B2428&gt;='Desc Stats'!$C$58,B2428&lt;='Desc Stats'!$C$59),"Luxury","None"))</f>
        <v>None</v>
      </c>
    </row>
    <row r="2429">
      <c r="A2429" s="56" t="s">
        <v>190</v>
      </c>
      <c r="B2429" s="54">
        <v>1350000.0</v>
      </c>
      <c r="C2429" s="7">
        <v>3.0</v>
      </c>
      <c r="D2429" s="7">
        <v>2.0</v>
      </c>
      <c r="E2429" s="7">
        <v>2.0</v>
      </c>
      <c r="F2429" s="7" t="s">
        <v>24</v>
      </c>
      <c r="G2429" s="7" t="s">
        <v>172</v>
      </c>
      <c r="H2429" s="54">
        <v>2.0</v>
      </c>
      <c r="I2429" s="54">
        <v>1367.0</v>
      </c>
      <c r="J2429" s="55" t="s">
        <v>25</v>
      </c>
      <c r="K2429" t="str">
        <f>if(and(B2429&gt;='Desc Stats'!$C$56,B2429&lt;='Desc Stats'!$C$57),"Affordable",if(AND(B2429&gt;='Desc Stats'!$C$58,B2429&lt;='Desc Stats'!$C$59),"Luxury","None"))</f>
        <v>None</v>
      </c>
    </row>
    <row r="2430">
      <c r="A2430" s="56" t="s">
        <v>23</v>
      </c>
      <c r="B2430" s="54">
        <v>1350000.0</v>
      </c>
      <c r="C2430" s="7">
        <v>4.0</v>
      </c>
      <c r="D2430" s="7">
        <v>4.0</v>
      </c>
      <c r="E2430" s="7">
        <v>2.0</v>
      </c>
      <c r="F2430" s="7" t="s">
        <v>24</v>
      </c>
      <c r="G2430" s="7" t="s">
        <v>172</v>
      </c>
      <c r="H2430" s="54">
        <v>2.0</v>
      </c>
      <c r="I2430" s="54">
        <v>2002.0</v>
      </c>
      <c r="J2430" s="55" t="s">
        <v>25</v>
      </c>
      <c r="K2430" t="str">
        <f>if(and(B2430&gt;='Desc Stats'!$C$56,B2430&lt;='Desc Stats'!$C$57),"Affordable",if(AND(B2430&gt;='Desc Stats'!$C$58,B2430&lt;='Desc Stats'!$C$59),"Luxury","None"))</f>
        <v>None</v>
      </c>
    </row>
    <row r="2431">
      <c r="A2431" s="56" t="s">
        <v>23</v>
      </c>
      <c r="B2431" s="54">
        <v>1350000.0</v>
      </c>
      <c r="C2431" s="7">
        <v>4.0</v>
      </c>
      <c r="D2431" s="7">
        <v>3.0</v>
      </c>
      <c r="E2431" s="7">
        <v>2.0</v>
      </c>
      <c r="F2431" s="7" t="s">
        <v>24</v>
      </c>
      <c r="G2431" s="7" t="s">
        <v>172</v>
      </c>
      <c r="H2431" s="54">
        <v>2.0</v>
      </c>
      <c r="I2431" s="54">
        <v>2163.0</v>
      </c>
      <c r="J2431" s="55" t="s">
        <v>25</v>
      </c>
      <c r="K2431" t="str">
        <f>if(and(B2431&gt;='Desc Stats'!$C$56,B2431&lt;='Desc Stats'!$C$57),"Affordable",if(AND(B2431&gt;='Desc Stats'!$C$58,B2431&lt;='Desc Stats'!$C$59),"Luxury","None"))</f>
        <v>None</v>
      </c>
    </row>
    <row r="2432">
      <c r="A2432" s="56" t="s">
        <v>23</v>
      </c>
      <c r="B2432" s="54">
        <v>1350000.0</v>
      </c>
      <c r="C2432" s="7">
        <v>3.0</v>
      </c>
      <c r="D2432" s="7">
        <v>2.0</v>
      </c>
      <c r="E2432" s="7">
        <v>2.0</v>
      </c>
      <c r="F2432" s="7" t="s">
        <v>24</v>
      </c>
      <c r="G2432" s="7" t="s">
        <v>172</v>
      </c>
      <c r="H2432" s="54">
        <v>2.0</v>
      </c>
      <c r="I2432" s="54">
        <v>1200.0</v>
      </c>
      <c r="J2432" s="55" t="s">
        <v>27</v>
      </c>
      <c r="K2432" t="str">
        <f>if(and(B2432&gt;='Desc Stats'!$C$56,B2432&lt;='Desc Stats'!$C$57),"Affordable",if(AND(B2432&gt;='Desc Stats'!$C$58,B2432&lt;='Desc Stats'!$C$59),"Luxury","None"))</f>
        <v>None</v>
      </c>
    </row>
    <row r="2433">
      <c r="A2433" s="56" t="s">
        <v>23</v>
      </c>
      <c r="B2433" s="54">
        <v>1350000.0</v>
      </c>
      <c r="C2433" s="7">
        <v>3.0</v>
      </c>
      <c r="D2433" s="7">
        <v>2.0</v>
      </c>
      <c r="E2433" s="7">
        <v>1.0</v>
      </c>
      <c r="F2433" s="7" t="s">
        <v>24</v>
      </c>
      <c r="G2433" s="7" t="s">
        <v>172</v>
      </c>
      <c r="H2433" s="54">
        <v>2.0</v>
      </c>
      <c r="I2433" s="54">
        <v>1200.0</v>
      </c>
      <c r="J2433" s="55" t="s">
        <v>27</v>
      </c>
      <c r="K2433" t="str">
        <f>if(and(B2433&gt;='Desc Stats'!$C$56,B2433&lt;='Desc Stats'!$C$57),"Affordable",if(AND(B2433&gt;='Desc Stats'!$C$58,B2433&lt;='Desc Stats'!$C$59),"Luxury","None"))</f>
        <v>None</v>
      </c>
    </row>
    <row r="2434">
      <c r="A2434" s="56" t="s">
        <v>129</v>
      </c>
      <c r="B2434" s="54">
        <v>1350000.0</v>
      </c>
      <c r="C2434" s="7">
        <v>5.0</v>
      </c>
      <c r="D2434" s="7">
        <v>5.0</v>
      </c>
      <c r="E2434" s="7">
        <v>3.0</v>
      </c>
      <c r="F2434" s="7" t="s">
        <v>24</v>
      </c>
      <c r="G2434" s="7" t="s">
        <v>172</v>
      </c>
      <c r="H2434" s="54">
        <v>2.0</v>
      </c>
      <c r="I2434" s="54">
        <v>2049.0</v>
      </c>
      <c r="J2434" s="55" t="s">
        <v>175</v>
      </c>
      <c r="K2434" t="str">
        <f>if(and(B2434&gt;='Desc Stats'!$C$56,B2434&lt;='Desc Stats'!$C$57),"Affordable",if(AND(B2434&gt;='Desc Stats'!$C$58,B2434&lt;='Desc Stats'!$C$59),"Luxury","None"))</f>
        <v>None</v>
      </c>
    </row>
    <row r="2435">
      <c r="A2435" s="56" t="s">
        <v>155</v>
      </c>
      <c r="B2435" s="54">
        <v>1350000.0</v>
      </c>
      <c r="C2435" s="7">
        <v>4.0</v>
      </c>
      <c r="D2435" s="7">
        <v>3.0</v>
      </c>
      <c r="E2435" s="7">
        <v>2.0</v>
      </c>
      <c r="F2435" s="7" t="s">
        <v>38</v>
      </c>
      <c r="G2435" s="7" t="s">
        <v>179</v>
      </c>
      <c r="H2435" s="54">
        <v>1.0</v>
      </c>
      <c r="I2435" s="54">
        <v>1600.0</v>
      </c>
      <c r="J2435" s="55" t="s">
        <v>27</v>
      </c>
      <c r="K2435" t="str">
        <f>if(and(B2435&gt;='Desc Stats'!$C$56,B2435&lt;='Desc Stats'!$C$57),"Affordable",if(AND(B2435&gt;='Desc Stats'!$C$58,B2435&lt;='Desc Stats'!$C$59),"Luxury","None"))</f>
        <v>None</v>
      </c>
    </row>
    <row r="2436">
      <c r="A2436" s="56" t="s">
        <v>157</v>
      </c>
      <c r="B2436" s="54">
        <v>1350000.0</v>
      </c>
      <c r="C2436" s="7">
        <v>6.0</v>
      </c>
      <c r="D2436" s="7">
        <v>4.0</v>
      </c>
      <c r="E2436" s="7">
        <v>1.0</v>
      </c>
      <c r="F2436" s="7" t="s">
        <v>38</v>
      </c>
      <c r="G2436" s="7" t="s">
        <v>179</v>
      </c>
      <c r="H2436" s="54">
        <v>1.0</v>
      </c>
      <c r="I2436" s="54">
        <v>1760.0</v>
      </c>
      <c r="J2436" s="55" t="s">
        <v>27</v>
      </c>
      <c r="K2436" t="str">
        <f>if(and(B2436&gt;='Desc Stats'!$C$56,B2436&lt;='Desc Stats'!$C$57),"Affordable",if(AND(B2436&gt;='Desc Stats'!$C$58,B2436&lt;='Desc Stats'!$C$59),"Luxury","None"))</f>
        <v>None</v>
      </c>
    </row>
    <row r="2437">
      <c r="A2437" s="56" t="s">
        <v>158</v>
      </c>
      <c r="B2437" s="54">
        <v>1350000.0</v>
      </c>
      <c r="C2437" s="7">
        <v>5.0</v>
      </c>
      <c r="D2437" s="7">
        <v>6.0</v>
      </c>
      <c r="E2437" s="7">
        <v>2.0</v>
      </c>
      <c r="F2437" s="7" t="s">
        <v>38</v>
      </c>
      <c r="G2437" s="7" t="s">
        <v>179</v>
      </c>
      <c r="H2437" s="54">
        <v>1.0</v>
      </c>
      <c r="I2437" s="54">
        <v>1920.0</v>
      </c>
      <c r="J2437" s="55" t="s">
        <v>175</v>
      </c>
      <c r="K2437" t="str">
        <f>if(and(B2437&gt;='Desc Stats'!$C$56,B2437&lt;='Desc Stats'!$C$57),"Affordable",if(AND(B2437&gt;='Desc Stats'!$C$58,B2437&lt;='Desc Stats'!$C$59),"Luxury","None"))</f>
        <v>None</v>
      </c>
    </row>
    <row r="2438">
      <c r="A2438" s="56" t="s">
        <v>158</v>
      </c>
      <c r="B2438" s="54">
        <v>1350000.0</v>
      </c>
      <c r="C2438" s="7">
        <v>5.0</v>
      </c>
      <c r="D2438" s="7">
        <v>6.0</v>
      </c>
      <c r="E2438" s="7">
        <v>2.0</v>
      </c>
      <c r="F2438" s="7" t="s">
        <v>38</v>
      </c>
      <c r="G2438" s="7" t="s">
        <v>179</v>
      </c>
      <c r="H2438" s="54">
        <v>1.0</v>
      </c>
      <c r="I2438" s="54">
        <v>1920.0</v>
      </c>
      <c r="J2438" s="55" t="s">
        <v>27</v>
      </c>
      <c r="K2438" t="str">
        <f>if(and(B2438&gt;='Desc Stats'!$C$56,B2438&lt;='Desc Stats'!$C$57),"Affordable",if(AND(B2438&gt;='Desc Stats'!$C$58,B2438&lt;='Desc Stats'!$C$59),"Luxury","None"))</f>
        <v>None</v>
      </c>
    </row>
    <row r="2439">
      <c r="A2439" s="56" t="s">
        <v>158</v>
      </c>
      <c r="B2439" s="54">
        <v>1350000.0</v>
      </c>
      <c r="C2439" s="7">
        <v>6.0</v>
      </c>
      <c r="D2439" s="7">
        <v>5.0</v>
      </c>
      <c r="E2439" s="7">
        <v>2.0</v>
      </c>
      <c r="F2439" s="7" t="s">
        <v>38</v>
      </c>
      <c r="G2439" s="7" t="s">
        <v>179</v>
      </c>
      <c r="H2439" s="54">
        <v>1.0</v>
      </c>
      <c r="I2439" s="54">
        <v>1600.0</v>
      </c>
      <c r="J2439" s="55" t="s">
        <v>25</v>
      </c>
      <c r="K2439" t="str">
        <f>if(and(B2439&gt;='Desc Stats'!$C$56,B2439&lt;='Desc Stats'!$C$57),"Affordable",if(AND(B2439&gt;='Desc Stats'!$C$58,B2439&lt;='Desc Stats'!$C$59),"Luxury","None"))</f>
        <v>None</v>
      </c>
    </row>
    <row r="2440">
      <c r="A2440" s="56" t="s">
        <v>158</v>
      </c>
      <c r="B2440" s="54">
        <v>1350000.0</v>
      </c>
      <c r="C2440" s="7">
        <v>6.0</v>
      </c>
      <c r="D2440" s="7">
        <v>5.0</v>
      </c>
      <c r="E2440" s="7">
        <v>1.0</v>
      </c>
      <c r="F2440" s="7" t="s">
        <v>38</v>
      </c>
      <c r="G2440" s="7" t="s">
        <v>179</v>
      </c>
      <c r="H2440" s="54">
        <v>1.0</v>
      </c>
      <c r="I2440" s="54">
        <v>1760.0</v>
      </c>
      <c r="J2440" s="55" t="s">
        <v>25</v>
      </c>
      <c r="K2440" t="str">
        <f>if(and(B2440&gt;='Desc Stats'!$C$56,B2440&lt;='Desc Stats'!$C$57),"Affordable",if(AND(B2440&gt;='Desc Stats'!$C$58,B2440&lt;='Desc Stats'!$C$59),"Luxury","None"))</f>
        <v>None</v>
      </c>
    </row>
    <row r="2441">
      <c r="A2441" s="56" t="s">
        <v>159</v>
      </c>
      <c r="B2441" s="54">
        <v>1350000.0</v>
      </c>
      <c r="C2441" s="7">
        <v>4.0</v>
      </c>
      <c r="D2441" s="7">
        <v>4.0</v>
      </c>
      <c r="E2441" s="7">
        <v>2.0</v>
      </c>
      <c r="F2441" s="7" t="s">
        <v>185</v>
      </c>
      <c r="G2441" s="7" t="s">
        <v>172</v>
      </c>
      <c r="H2441" s="54">
        <v>2.0</v>
      </c>
      <c r="I2441" s="54">
        <v>2583.0</v>
      </c>
      <c r="J2441" s="55" t="s">
        <v>27</v>
      </c>
      <c r="K2441" t="str">
        <f>if(and(B2441&gt;='Desc Stats'!$C$56,B2441&lt;='Desc Stats'!$C$57),"Affordable",if(AND(B2441&gt;='Desc Stats'!$C$58,B2441&lt;='Desc Stats'!$C$59),"Luxury","None"))</f>
        <v>None</v>
      </c>
    </row>
    <row r="2442">
      <c r="A2442" s="56" t="s">
        <v>159</v>
      </c>
      <c r="B2442" s="54">
        <v>1350000.0</v>
      </c>
      <c r="C2442" s="7">
        <v>4.0</v>
      </c>
      <c r="D2442" s="7">
        <v>4.0</v>
      </c>
      <c r="E2442" s="7">
        <v>1.0</v>
      </c>
      <c r="F2442" s="7" t="s">
        <v>180</v>
      </c>
      <c r="G2442" s="7" t="s">
        <v>179</v>
      </c>
      <c r="H2442" s="54">
        <v>1.0</v>
      </c>
      <c r="I2442" s="54">
        <v>2262.0</v>
      </c>
      <c r="J2442" s="55" t="s">
        <v>27</v>
      </c>
      <c r="K2442" t="str">
        <f>if(and(B2442&gt;='Desc Stats'!$C$56,B2442&lt;='Desc Stats'!$C$57),"Affordable",if(AND(B2442&gt;='Desc Stats'!$C$58,B2442&lt;='Desc Stats'!$C$59),"Luxury","None"))</f>
        <v>None</v>
      </c>
    </row>
    <row r="2443">
      <c r="A2443" s="56" t="s">
        <v>159</v>
      </c>
      <c r="B2443" s="54">
        <v>1350000.0</v>
      </c>
      <c r="C2443" s="7">
        <v>4.0</v>
      </c>
      <c r="D2443" s="7">
        <v>4.0</v>
      </c>
      <c r="E2443" s="7">
        <v>1.0</v>
      </c>
      <c r="F2443" s="7" t="s">
        <v>180</v>
      </c>
      <c r="G2443" s="7" t="s">
        <v>179</v>
      </c>
      <c r="H2443" s="54">
        <v>1.0</v>
      </c>
      <c r="I2443" s="54">
        <v>2262.0</v>
      </c>
      <c r="J2443" s="55" t="s">
        <v>27</v>
      </c>
      <c r="K2443" t="str">
        <f>if(and(B2443&gt;='Desc Stats'!$C$56,B2443&lt;='Desc Stats'!$C$57),"Affordable",if(AND(B2443&gt;='Desc Stats'!$C$58,B2443&lt;='Desc Stats'!$C$59),"Luxury","None"))</f>
        <v>None</v>
      </c>
    </row>
    <row r="2444">
      <c r="A2444" s="56" t="s">
        <v>162</v>
      </c>
      <c r="B2444" s="54">
        <v>1350000.0</v>
      </c>
      <c r="C2444" s="7">
        <v>3.0</v>
      </c>
      <c r="D2444" s="7">
        <v>3.0</v>
      </c>
      <c r="E2444" s="7">
        <v>2.0</v>
      </c>
      <c r="F2444" s="7" t="s">
        <v>36</v>
      </c>
      <c r="G2444" s="7" t="s">
        <v>172</v>
      </c>
      <c r="H2444" s="54">
        <v>2.0</v>
      </c>
      <c r="I2444" s="54">
        <v>1690.0</v>
      </c>
      <c r="J2444" s="55" t="s">
        <v>27</v>
      </c>
      <c r="K2444" t="str">
        <f>if(and(B2444&gt;='Desc Stats'!$C$56,B2444&lt;='Desc Stats'!$C$57),"Affordable",if(AND(B2444&gt;='Desc Stats'!$C$58,B2444&lt;='Desc Stats'!$C$59),"Luxury","None"))</f>
        <v>None</v>
      </c>
    </row>
    <row r="2445">
      <c r="A2445" s="56" t="s">
        <v>28</v>
      </c>
      <c r="B2445" s="54">
        <v>1358120.0</v>
      </c>
      <c r="C2445" s="7">
        <v>1.0</v>
      </c>
      <c r="D2445" s="7">
        <v>2.0</v>
      </c>
      <c r="E2445" s="7">
        <v>1.0</v>
      </c>
      <c r="F2445" s="7" t="s">
        <v>36</v>
      </c>
      <c r="G2445" s="7" t="s">
        <v>172</v>
      </c>
      <c r="H2445" s="54">
        <v>2.0</v>
      </c>
      <c r="I2445" s="54">
        <v>925.0</v>
      </c>
      <c r="J2445" s="55" t="s">
        <v>25</v>
      </c>
      <c r="K2445" t="str">
        <f>if(and(B2445&gt;='Desc Stats'!$C$56,B2445&lt;='Desc Stats'!$C$57),"Affordable",if(AND(B2445&gt;='Desc Stats'!$C$58,B2445&lt;='Desc Stats'!$C$59),"Luxury","None"))</f>
        <v>None</v>
      </c>
    </row>
    <row r="2446">
      <c r="A2446" s="56" t="s">
        <v>124</v>
      </c>
      <c r="B2446" s="54">
        <v>1359000.0</v>
      </c>
      <c r="C2446" s="7">
        <v>2.0</v>
      </c>
      <c r="D2446" s="7">
        <v>2.0</v>
      </c>
      <c r="E2446" s="7">
        <v>2.0</v>
      </c>
      <c r="F2446" s="7" t="s">
        <v>36</v>
      </c>
      <c r="G2446" s="7" t="s">
        <v>172</v>
      </c>
      <c r="H2446" s="54">
        <v>2.0</v>
      </c>
      <c r="I2446" s="54">
        <v>1076.0</v>
      </c>
      <c r="J2446" s="55" t="s">
        <v>25</v>
      </c>
      <c r="K2446" t="str">
        <f>if(and(B2446&gt;='Desc Stats'!$C$56,B2446&lt;='Desc Stats'!$C$57),"Affordable",if(AND(B2446&gt;='Desc Stats'!$C$58,B2446&lt;='Desc Stats'!$C$59),"Luxury","None"))</f>
        <v>None</v>
      </c>
    </row>
    <row r="2447">
      <c r="A2447" s="56" t="s">
        <v>28</v>
      </c>
      <c r="B2447" s="54">
        <v>1359640.0</v>
      </c>
      <c r="C2447" s="7">
        <v>2.0</v>
      </c>
      <c r="D2447" s="7">
        <v>2.0</v>
      </c>
      <c r="E2447" s="7">
        <v>1.0</v>
      </c>
      <c r="F2447" s="7" t="s">
        <v>24</v>
      </c>
      <c r="G2447" s="7" t="s">
        <v>172</v>
      </c>
      <c r="H2447" s="54">
        <v>2.0</v>
      </c>
      <c r="I2447" s="54">
        <v>871.0</v>
      </c>
      <c r="J2447" s="55" t="s">
        <v>27</v>
      </c>
      <c r="K2447" t="str">
        <f>if(and(B2447&gt;='Desc Stats'!$C$56,B2447&lt;='Desc Stats'!$C$57),"Affordable",if(AND(B2447&gt;='Desc Stats'!$C$58,B2447&lt;='Desc Stats'!$C$59),"Luxury","None"))</f>
        <v>None</v>
      </c>
    </row>
    <row r="2448">
      <c r="A2448" s="56" t="s">
        <v>147</v>
      </c>
      <c r="B2448" s="54">
        <v>1359800.0</v>
      </c>
      <c r="C2448" s="7">
        <v>3.0</v>
      </c>
      <c r="D2448" s="7">
        <v>3.0</v>
      </c>
      <c r="E2448" s="7">
        <v>2.0</v>
      </c>
      <c r="F2448" s="7" t="s">
        <v>36</v>
      </c>
      <c r="G2448" s="7" t="s">
        <v>172</v>
      </c>
      <c r="H2448" s="54">
        <v>2.0</v>
      </c>
      <c r="I2448" s="54">
        <v>1166.0</v>
      </c>
      <c r="J2448" s="55" t="s">
        <v>25</v>
      </c>
      <c r="K2448" t="str">
        <f>if(and(B2448&gt;='Desc Stats'!$C$56,B2448&lt;='Desc Stats'!$C$57),"Affordable",if(AND(B2448&gt;='Desc Stats'!$C$58,B2448&lt;='Desc Stats'!$C$59),"Luxury","None"))</f>
        <v>None</v>
      </c>
    </row>
    <row r="2449">
      <c r="A2449" s="56" t="s">
        <v>131</v>
      </c>
      <c r="B2449" s="54">
        <v>1360000.0</v>
      </c>
      <c r="C2449" s="7">
        <v>5.0</v>
      </c>
      <c r="D2449" s="7">
        <v>4.0</v>
      </c>
      <c r="E2449" s="7">
        <v>2.0</v>
      </c>
      <c r="F2449" s="7" t="s">
        <v>38</v>
      </c>
      <c r="G2449" s="7" t="s">
        <v>179</v>
      </c>
      <c r="H2449" s="54">
        <v>1.0</v>
      </c>
      <c r="I2449" s="54">
        <v>1400.0</v>
      </c>
      <c r="J2449" s="55" t="s">
        <v>27</v>
      </c>
      <c r="K2449" t="str">
        <f>if(and(B2449&gt;='Desc Stats'!$C$56,B2449&lt;='Desc Stats'!$C$57),"Affordable",if(AND(B2449&gt;='Desc Stats'!$C$58,B2449&lt;='Desc Stats'!$C$59),"Luxury","None"))</f>
        <v>None</v>
      </c>
    </row>
    <row r="2450">
      <c r="A2450" s="56" t="s">
        <v>147</v>
      </c>
      <c r="B2450" s="54">
        <v>1360000.0</v>
      </c>
      <c r="C2450" s="7">
        <v>2.0</v>
      </c>
      <c r="D2450" s="7">
        <v>2.0</v>
      </c>
      <c r="E2450" s="7">
        <v>2.0</v>
      </c>
      <c r="F2450" s="7" t="s">
        <v>36</v>
      </c>
      <c r="G2450" s="7" t="s">
        <v>172</v>
      </c>
      <c r="H2450" s="54">
        <v>2.0</v>
      </c>
      <c r="I2450" s="54">
        <v>1087.0</v>
      </c>
      <c r="J2450" s="55" t="s">
        <v>25</v>
      </c>
      <c r="K2450" t="str">
        <f>if(and(B2450&gt;='Desc Stats'!$C$56,B2450&lt;='Desc Stats'!$C$57),"Affordable",if(AND(B2450&gt;='Desc Stats'!$C$58,B2450&lt;='Desc Stats'!$C$59),"Luxury","None"))</f>
        <v>None</v>
      </c>
    </row>
    <row r="2451">
      <c r="A2451" s="56" t="s">
        <v>23</v>
      </c>
      <c r="B2451" s="54">
        <v>1360000.0</v>
      </c>
      <c r="C2451" s="7">
        <v>5.0</v>
      </c>
      <c r="D2451" s="7">
        <v>5.0</v>
      </c>
      <c r="E2451" s="7">
        <v>2.0</v>
      </c>
      <c r="F2451" s="7" t="s">
        <v>38</v>
      </c>
      <c r="G2451" s="7" t="s">
        <v>172</v>
      </c>
      <c r="H2451" s="54">
        <v>2.0</v>
      </c>
      <c r="I2451" s="54">
        <v>3480.0</v>
      </c>
      <c r="J2451" s="55" t="s">
        <v>27</v>
      </c>
      <c r="K2451" t="str">
        <f>if(and(B2451&gt;='Desc Stats'!$C$56,B2451&lt;='Desc Stats'!$C$57),"Affordable",if(AND(B2451&gt;='Desc Stats'!$C$58,B2451&lt;='Desc Stats'!$C$59),"Luxury","None"))</f>
        <v>None</v>
      </c>
    </row>
    <row r="2452">
      <c r="A2452" s="56" t="s">
        <v>156</v>
      </c>
      <c r="B2452" s="54">
        <v>1360000.0</v>
      </c>
      <c r="C2452" s="7">
        <v>5.0</v>
      </c>
      <c r="D2452" s="7">
        <v>5.0</v>
      </c>
      <c r="E2452" s="7">
        <v>2.0</v>
      </c>
      <c r="F2452" s="7" t="s">
        <v>24</v>
      </c>
      <c r="G2452" s="7" t="s">
        <v>172</v>
      </c>
      <c r="H2452" s="54">
        <v>2.0</v>
      </c>
      <c r="I2452" s="54">
        <v>2646.0</v>
      </c>
      <c r="J2452" t="s">
        <v>27</v>
      </c>
      <c r="K2452" t="str">
        <f>if(and(B2452&gt;='Desc Stats'!$C$56,B2452&lt;='Desc Stats'!$C$57),"Affordable",if(AND(B2452&gt;='Desc Stats'!$C$58,B2452&lt;='Desc Stats'!$C$59),"Luxury","None"))</f>
        <v>None</v>
      </c>
    </row>
    <row r="2453">
      <c r="A2453" s="57" t="s">
        <v>37</v>
      </c>
      <c r="B2453" s="54">
        <v>1370000.0</v>
      </c>
      <c r="C2453" s="7">
        <v>4.0</v>
      </c>
      <c r="D2453" s="7">
        <v>3.0</v>
      </c>
      <c r="E2453" s="7">
        <v>1.0</v>
      </c>
      <c r="F2453" s="7" t="s">
        <v>24</v>
      </c>
      <c r="G2453" s="7" t="s">
        <v>172</v>
      </c>
      <c r="H2453" s="54">
        <v>2.0</v>
      </c>
      <c r="I2453" s="54">
        <v>1572.0</v>
      </c>
      <c r="J2453" s="55" t="s">
        <v>27</v>
      </c>
      <c r="K2453" t="str">
        <f>if(and(B2453&gt;='Desc Stats'!$C$56,B2453&lt;='Desc Stats'!$C$57),"Affordable",if(AND(B2453&gt;='Desc Stats'!$C$58,B2453&lt;='Desc Stats'!$C$59),"Luxury","None"))</f>
        <v>None</v>
      </c>
    </row>
    <row r="2454">
      <c r="A2454" s="56" t="s">
        <v>156</v>
      </c>
      <c r="B2454" s="54">
        <v>1370650.0</v>
      </c>
      <c r="C2454" s="7">
        <v>6.0</v>
      </c>
      <c r="D2454" s="7">
        <v>5.0</v>
      </c>
      <c r="E2454" s="7">
        <v>2.0</v>
      </c>
      <c r="F2454" s="7" t="s">
        <v>24</v>
      </c>
      <c r="G2454" s="7" t="s">
        <v>172</v>
      </c>
      <c r="H2454" s="54">
        <v>2.0</v>
      </c>
      <c r="I2454" s="54">
        <v>2685.0</v>
      </c>
      <c r="J2454" s="55" t="s">
        <v>175</v>
      </c>
      <c r="K2454" t="str">
        <f>if(and(B2454&gt;='Desc Stats'!$C$56,B2454&lt;='Desc Stats'!$C$57),"Affordable",if(AND(B2454&gt;='Desc Stats'!$C$58,B2454&lt;='Desc Stats'!$C$59),"Luxury","None"))</f>
        <v>None</v>
      </c>
    </row>
    <row r="2455">
      <c r="A2455" s="56" t="s">
        <v>28</v>
      </c>
      <c r="B2455" s="54">
        <v>1377000.0</v>
      </c>
      <c r="C2455" s="7">
        <v>2.0</v>
      </c>
      <c r="D2455" s="7">
        <v>2.0</v>
      </c>
      <c r="E2455" s="7">
        <v>2.0</v>
      </c>
      <c r="F2455" s="7" t="s">
        <v>24</v>
      </c>
      <c r="G2455" s="7" t="s">
        <v>172</v>
      </c>
      <c r="H2455" s="54">
        <v>2.0</v>
      </c>
      <c r="I2455" s="54">
        <v>871.0</v>
      </c>
      <c r="J2455" s="55" t="s">
        <v>27</v>
      </c>
      <c r="K2455" t="str">
        <f>if(and(B2455&gt;='Desc Stats'!$C$56,B2455&lt;='Desc Stats'!$C$57),"Affordable",if(AND(B2455&gt;='Desc Stats'!$C$58,B2455&lt;='Desc Stats'!$C$59),"Luxury","None"))</f>
        <v>None</v>
      </c>
    </row>
    <row r="2456">
      <c r="A2456" s="56" t="s">
        <v>156</v>
      </c>
      <c r="B2456" s="54">
        <v>1377000.0</v>
      </c>
      <c r="C2456" s="7">
        <v>5.0</v>
      </c>
      <c r="D2456" s="7">
        <v>5.0</v>
      </c>
      <c r="E2456" s="7">
        <v>4.0</v>
      </c>
      <c r="F2456" s="7" t="s">
        <v>24</v>
      </c>
      <c r="G2456" s="7" t="s">
        <v>172</v>
      </c>
      <c r="H2456" s="54">
        <v>2.0</v>
      </c>
      <c r="I2456" s="54">
        <v>2501.0</v>
      </c>
      <c r="J2456" s="55" t="s">
        <v>175</v>
      </c>
      <c r="K2456" t="str">
        <f>if(and(B2456&gt;='Desc Stats'!$C$56,B2456&lt;='Desc Stats'!$C$57),"Affordable",if(AND(B2456&gt;='Desc Stats'!$C$58,B2456&lt;='Desc Stats'!$C$59),"Luxury","None"))</f>
        <v>None</v>
      </c>
    </row>
    <row r="2457">
      <c r="A2457" s="56" t="s">
        <v>26</v>
      </c>
      <c r="B2457" s="54">
        <v>1380000.0</v>
      </c>
      <c r="C2457" s="7">
        <v>4.0</v>
      </c>
      <c r="D2457" s="7">
        <v>4.0</v>
      </c>
      <c r="E2457" s="7">
        <v>2.0</v>
      </c>
      <c r="F2457" s="7" t="s">
        <v>24</v>
      </c>
      <c r="G2457" s="7" t="s">
        <v>172</v>
      </c>
      <c r="H2457" s="54">
        <v>2.0</v>
      </c>
      <c r="I2457" s="54">
        <v>1878.0</v>
      </c>
      <c r="J2457" s="55" t="s">
        <v>27</v>
      </c>
      <c r="K2457" t="str">
        <f>if(and(B2457&gt;='Desc Stats'!$C$56,B2457&lt;='Desc Stats'!$C$57),"Affordable",if(AND(B2457&gt;='Desc Stats'!$C$58,B2457&lt;='Desc Stats'!$C$59),"Luxury","None"))</f>
        <v>None</v>
      </c>
    </row>
    <row r="2458">
      <c r="A2458" s="56" t="s">
        <v>136</v>
      </c>
      <c r="B2458" s="54">
        <v>1380000.0</v>
      </c>
      <c r="C2458" s="7">
        <v>1.0</v>
      </c>
      <c r="D2458" s="7">
        <v>1.0</v>
      </c>
      <c r="E2458" s="7">
        <v>1.0</v>
      </c>
      <c r="F2458" s="7" t="s">
        <v>36</v>
      </c>
      <c r="G2458" s="7" t="s">
        <v>172</v>
      </c>
      <c r="H2458" s="54">
        <v>2.0</v>
      </c>
      <c r="I2458" s="54">
        <v>1131.0</v>
      </c>
      <c r="J2458" s="55" t="s">
        <v>27</v>
      </c>
      <c r="K2458" t="str">
        <f>if(and(B2458&gt;='Desc Stats'!$C$56,B2458&lt;='Desc Stats'!$C$57),"Affordable",if(AND(B2458&gt;='Desc Stats'!$C$58,B2458&lt;='Desc Stats'!$C$59),"Luxury","None"))</f>
        <v>None</v>
      </c>
    </row>
    <row r="2459">
      <c r="A2459" s="56" t="s">
        <v>138</v>
      </c>
      <c r="B2459" s="54">
        <v>1380000.0</v>
      </c>
      <c r="C2459" s="7">
        <v>3.0</v>
      </c>
      <c r="D2459" s="7">
        <v>2.0</v>
      </c>
      <c r="E2459" s="7">
        <v>1.0</v>
      </c>
      <c r="F2459" s="7" t="s">
        <v>24</v>
      </c>
      <c r="G2459" s="7" t="s">
        <v>172</v>
      </c>
      <c r="H2459" s="54">
        <v>2.0</v>
      </c>
      <c r="I2459" s="54">
        <v>1410.0</v>
      </c>
      <c r="J2459" s="55" t="s">
        <v>175</v>
      </c>
      <c r="K2459" t="str">
        <f>if(and(B2459&gt;='Desc Stats'!$C$56,B2459&lt;='Desc Stats'!$C$57),"Affordable",if(AND(B2459&gt;='Desc Stats'!$C$58,B2459&lt;='Desc Stats'!$C$59),"Luxury","None"))</f>
        <v>None</v>
      </c>
    </row>
    <row r="2460">
      <c r="A2460" s="56" t="s">
        <v>138</v>
      </c>
      <c r="B2460" s="54">
        <v>1380000.0</v>
      </c>
      <c r="C2460" s="7">
        <v>3.0</v>
      </c>
      <c r="D2460" s="7">
        <v>2.0</v>
      </c>
      <c r="E2460" s="7">
        <v>1.0</v>
      </c>
      <c r="F2460" s="7" t="s">
        <v>24</v>
      </c>
      <c r="G2460" s="7" t="s">
        <v>172</v>
      </c>
      <c r="H2460" s="54">
        <v>2.0</v>
      </c>
      <c r="I2460" s="54">
        <v>1390.0</v>
      </c>
      <c r="J2460" s="55" t="s">
        <v>175</v>
      </c>
      <c r="K2460" t="str">
        <f>if(and(B2460&gt;='Desc Stats'!$C$56,B2460&lt;='Desc Stats'!$C$57),"Affordable",if(AND(B2460&gt;='Desc Stats'!$C$58,B2460&lt;='Desc Stats'!$C$59),"Luxury","None"))</f>
        <v>None</v>
      </c>
    </row>
    <row r="2461">
      <c r="A2461" s="57" t="s">
        <v>37</v>
      </c>
      <c r="B2461" s="54">
        <v>1380000.0</v>
      </c>
      <c r="C2461" s="7">
        <v>4.0</v>
      </c>
      <c r="D2461" s="7">
        <v>3.0</v>
      </c>
      <c r="E2461" s="7">
        <v>3.0</v>
      </c>
      <c r="F2461" s="7" t="s">
        <v>24</v>
      </c>
      <c r="G2461" s="7" t="s">
        <v>172</v>
      </c>
      <c r="H2461" s="54">
        <v>2.0</v>
      </c>
      <c r="I2461" s="54">
        <v>1572.0</v>
      </c>
      <c r="J2461" s="55" t="s">
        <v>25</v>
      </c>
      <c r="K2461" t="str">
        <f>if(and(B2461&gt;='Desc Stats'!$C$56,B2461&lt;='Desc Stats'!$C$57),"Affordable",if(AND(B2461&gt;='Desc Stats'!$C$58,B2461&lt;='Desc Stats'!$C$59),"Luxury","None"))</f>
        <v>None</v>
      </c>
    </row>
    <row r="2462">
      <c r="A2462" s="57" t="s">
        <v>37</v>
      </c>
      <c r="B2462" s="54">
        <v>1380000.0</v>
      </c>
      <c r="C2462" s="7">
        <v>4.0</v>
      </c>
      <c r="D2462" s="7">
        <v>3.0</v>
      </c>
      <c r="E2462" s="7">
        <v>2.0</v>
      </c>
      <c r="F2462" s="7" t="s">
        <v>24</v>
      </c>
      <c r="G2462" s="7" t="s">
        <v>172</v>
      </c>
      <c r="H2462" s="54">
        <v>2.0</v>
      </c>
      <c r="I2462" s="54">
        <v>1572.0</v>
      </c>
      <c r="J2462" s="55" t="s">
        <v>25</v>
      </c>
      <c r="K2462" t="str">
        <f>if(and(B2462&gt;='Desc Stats'!$C$56,B2462&lt;='Desc Stats'!$C$57),"Affordable",if(AND(B2462&gt;='Desc Stats'!$C$58,B2462&lt;='Desc Stats'!$C$59),"Luxury","None"))</f>
        <v>None</v>
      </c>
    </row>
    <row r="2463">
      <c r="A2463" s="57" t="s">
        <v>37</v>
      </c>
      <c r="B2463" s="54">
        <v>1380000.0</v>
      </c>
      <c r="C2463" s="7">
        <v>2.0</v>
      </c>
      <c r="D2463" s="7">
        <v>2.0</v>
      </c>
      <c r="E2463" s="7">
        <v>2.0</v>
      </c>
      <c r="F2463" s="7" t="s">
        <v>24</v>
      </c>
      <c r="G2463" s="7" t="s">
        <v>172</v>
      </c>
      <c r="H2463" s="54">
        <v>2.0</v>
      </c>
      <c r="I2463" s="54">
        <v>1292.0</v>
      </c>
      <c r="J2463" s="55" t="s">
        <v>27</v>
      </c>
      <c r="K2463" t="str">
        <f>if(and(B2463&gt;='Desc Stats'!$C$56,B2463&lt;='Desc Stats'!$C$57),"Affordable",if(AND(B2463&gt;='Desc Stats'!$C$58,B2463&lt;='Desc Stats'!$C$59),"Luxury","None"))</f>
        <v>None</v>
      </c>
    </row>
    <row r="2464">
      <c r="A2464" s="56" t="s">
        <v>127</v>
      </c>
      <c r="B2464" s="54">
        <v>1380000.0</v>
      </c>
      <c r="C2464" s="7">
        <v>5.0</v>
      </c>
      <c r="D2464" s="7">
        <v>6.0</v>
      </c>
      <c r="E2464" s="7">
        <v>1.0</v>
      </c>
      <c r="F2464" s="7" t="s">
        <v>24</v>
      </c>
      <c r="G2464" s="7" t="s">
        <v>172</v>
      </c>
      <c r="H2464" s="54">
        <v>2.0</v>
      </c>
      <c r="I2464" s="54">
        <v>2400.0</v>
      </c>
      <c r="J2464" s="55" t="s">
        <v>27</v>
      </c>
      <c r="K2464" t="str">
        <f>if(and(B2464&gt;='Desc Stats'!$C$56,B2464&lt;='Desc Stats'!$C$57),"Affordable",if(AND(B2464&gt;='Desc Stats'!$C$58,B2464&lt;='Desc Stats'!$C$59),"Luxury","None"))</f>
        <v>None</v>
      </c>
    </row>
    <row r="2465">
      <c r="A2465" s="56" t="s">
        <v>131</v>
      </c>
      <c r="B2465" s="54">
        <v>1380000.0</v>
      </c>
      <c r="C2465" s="7">
        <v>6.0</v>
      </c>
      <c r="D2465" s="7">
        <v>5.0</v>
      </c>
      <c r="E2465" s="7">
        <v>2.0</v>
      </c>
      <c r="F2465" s="7" t="s">
        <v>38</v>
      </c>
      <c r="G2465" s="7" t="s">
        <v>179</v>
      </c>
      <c r="H2465" s="54">
        <v>1.0</v>
      </c>
      <c r="I2465" s="54">
        <v>1650.0</v>
      </c>
      <c r="J2465" s="55" t="s">
        <v>175</v>
      </c>
      <c r="K2465" t="str">
        <f>if(and(B2465&gt;='Desc Stats'!$C$56,B2465&lt;='Desc Stats'!$C$57),"Affordable",if(AND(B2465&gt;='Desc Stats'!$C$58,B2465&lt;='Desc Stats'!$C$59),"Luxury","None"))</f>
        <v>None</v>
      </c>
    </row>
    <row r="2466">
      <c r="A2466" s="56" t="s">
        <v>146</v>
      </c>
      <c r="B2466" s="54">
        <v>1380000.0</v>
      </c>
      <c r="C2466" s="7">
        <v>2.0</v>
      </c>
      <c r="D2466" s="7">
        <v>2.0</v>
      </c>
      <c r="E2466" s="7">
        <v>2.0</v>
      </c>
      <c r="F2466" s="7" t="s">
        <v>24</v>
      </c>
      <c r="G2466" s="7" t="s">
        <v>172</v>
      </c>
      <c r="H2466" s="54">
        <v>2.0</v>
      </c>
      <c r="I2466" s="54">
        <v>969.0</v>
      </c>
      <c r="J2466" s="55" t="s">
        <v>27</v>
      </c>
      <c r="K2466" t="str">
        <f>if(and(B2466&gt;='Desc Stats'!$C$56,B2466&lt;='Desc Stats'!$C$57),"Affordable",if(AND(B2466&gt;='Desc Stats'!$C$58,B2466&lt;='Desc Stats'!$C$59),"Luxury","None"))</f>
        <v>None</v>
      </c>
    </row>
    <row r="2467">
      <c r="A2467" s="56" t="s">
        <v>147</v>
      </c>
      <c r="B2467" s="54">
        <v>1380000.0</v>
      </c>
      <c r="C2467" s="7">
        <v>3.0</v>
      </c>
      <c r="D2467" s="7">
        <v>2.0</v>
      </c>
      <c r="E2467" s="7">
        <v>2.0</v>
      </c>
      <c r="F2467" s="7" t="s">
        <v>24</v>
      </c>
      <c r="G2467" s="7" t="s">
        <v>172</v>
      </c>
      <c r="H2467" s="54">
        <v>2.0</v>
      </c>
      <c r="I2467" s="54">
        <v>1500.0</v>
      </c>
      <c r="J2467" s="55" t="s">
        <v>25</v>
      </c>
      <c r="K2467" t="str">
        <f>if(and(B2467&gt;='Desc Stats'!$C$56,B2467&lt;='Desc Stats'!$C$57),"Affordable",if(AND(B2467&gt;='Desc Stats'!$C$58,B2467&lt;='Desc Stats'!$C$59),"Luxury","None"))</f>
        <v>None</v>
      </c>
    </row>
    <row r="2468">
      <c r="A2468" s="56" t="s">
        <v>147</v>
      </c>
      <c r="B2468" s="54">
        <v>1380000.0</v>
      </c>
      <c r="C2468" s="7">
        <v>3.0</v>
      </c>
      <c r="D2468" s="7">
        <v>2.0</v>
      </c>
      <c r="E2468" s="7">
        <v>1.0</v>
      </c>
      <c r="F2468" s="7" t="s">
        <v>24</v>
      </c>
      <c r="G2468" s="7" t="s">
        <v>172</v>
      </c>
      <c r="H2468" s="54">
        <v>2.0</v>
      </c>
      <c r="I2468" s="54">
        <v>1500.0</v>
      </c>
      <c r="J2468" s="55" t="s">
        <v>25</v>
      </c>
      <c r="K2468" t="str">
        <f>if(and(B2468&gt;='Desc Stats'!$C$56,B2468&lt;='Desc Stats'!$C$57),"Affordable",if(AND(B2468&gt;='Desc Stats'!$C$58,B2468&lt;='Desc Stats'!$C$59),"Luxury","None"))</f>
        <v>None</v>
      </c>
    </row>
    <row r="2469">
      <c r="A2469" s="56" t="s">
        <v>28</v>
      </c>
      <c r="B2469" s="54">
        <v>1380000.0</v>
      </c>
      <c r="C2469" s="7">
        <v>4.0</v>
      </c>
      <c r="D2469" s="7">
        <v>4.0</v>
      </c>
      <c r="E2469" s="7">
        <v>2.0</v>
      </c>
      <c r="F2469" s="7" t="s">
        <v>36</v>
      </c>
      <c r="G2469" s="7" t="s">
        <v>172</v>
      </c>
      <c r="H2469" s="54">
        <v>2.0</v>
      </c>
      <c r="I2469" s="54">
        <v>1701.0</v>
      </c>
      <c r="J2469" s="55" t="s">
        <v>27</v>
      </c>
      <c r="K2469" t="str">
        <f>if(and(B2469&gt;='Desc Stats'!$C$56,B2469&lt;='Desc Stats'!$C$57),"Affordable",if(AND(B2469&gt;='Desc Stats'!$C$58,B2469&lt;='Desc Stats'!$C$59),"Luxury","None"))</f>
        <v>None</v>
      </c>
    </row>
    <row r="2470">
      <c r="A2470" s="56" t="s">
        <v>23</v>
      </c>
      <c r="B2470" s="54">
        <v>1380000.0</v>
      </c>
      <c r="C2470" s="7">
        <v>4.0</v>
      </c>
      <c r="D2470" s="7">
        <v>5.0</v>
      </c>
      <c r="E2470" s="7">
        <v>2.0</v>
      </c>
      <c r="F2470" s="7" t="s">
        <v>24</v>
      </c>
      <c r="G2470" s="7" t="s">
        <v>172</v>
      </c>
      <c r="H2470" s="54">
        <v>2.0</v>
      </c>
      <c r="I2470" s="54">
        <v>1605.0</v>
      </c>
      <c r="J2470" t="s">
        <v>27</v>
      </c>
      <c r="K2470" t="str">
        <f>if(and(B2470&gt;='Desc Stats'!$C$56,B2470&lt;='Desc Stats'!$C$57),"Affordable",if(AND(B2470&gt;='Desc Stats'!$C$58,B2470&lt;='Desc Stats'!$C$59),"Luxury","None"))</f>
        <v>None</v>
      </c>
    </row>
    <row r="2471">
      <c r="A2471" s="56" t="s">
        <v>23</v>
      </c>
      <c r="B2471" s="54">
        <v>1380000.0</v>
      </c>
      <c r="C2471" s="7">
        <v>4.0</v>
      </c>
      <c r="D2471" s="7">
        <v>5.0</v>
      </c>
      <c r="E2471" s="7">
        <v>2.0</v>
      </c>
      <c r="F2471" s="7" t="s">
        <v>24</v>
      </c>
      <c r="G2471" s="7" t="s">
        <v>172</v>
      </c>
      <c r="H2471" s="54">
        <v>2.0</v>
      </c>
      <c r="I2471" s="54">
        <v>1593.0</v>
      </c>
      <c r="J2471" s="55" t="s">
        <v>25</v>
      </c>
      <c r="K2471" t="str">
        <f>if(and(B2471&gt;='Desc Stats'!$C$56,B2471&lt;='Desc Stats'!$C$57),"Affordable",if(AND(B2471&gt;='Desc Stats'!$C$58,B2471&lt;='Desc Stats'!$C$59),"Luxury","None"))</f>
        <v>None</v>
      </c>
    </row>
    <row r="2472">
      <c r="A2472" s="56" t="s">
        <v>23</v>
      </c>
      <c r="B2472" s="54">
        <v>1380000.0</v>
      </c>
      <c r="C2472" s="7">
        <v>3.0</v>
      </c>
      <c r="D2472" s="7">
        <v>3.0</v>
      </c>
      <c r="E2472" s="7">
        <v>2.0</v>
      </c>
      <c r="F2472" s="7" t="s">
        <v>24</v>
      </c>
      <c r="G2472" s="7" t="s">
        <v>172</v>
      </c>
      <c r="H2472" s="54">
        <v>2.0</v>
      </c>
      <c r="I2472" s="54">
        <v>2095.0</v>
      </c>
      <c r="J2472" s="55" t="s">
        <v>25</v>
      </c>
      <c r="K2472" t="str">
        <f>if(and(B2472&gt;='Desc Stats'!$C$56,B2472&lt;='Desc Stats'!$C$57),"Affordable",if(AND(B2472&gt;='Desc Stats'!$C$58,B2472&lt;='Desc Stats'!$C$59),"Luxury","None"))</f>
        <v>None</v>
      </c>
    </row>
    <row r="2473">
      <c r="A2473" s="56" t="s">
        <v>23</v>
      </c>
      <c r="B2473" s="54">
        <v>1380000.0</v>
      </c>
      <c r="C2473" s="7">
        <v>3.0</v>
      </c>
      <c r="D2473" s="7">
        <v>3.0</v>
      </c>
      <c r="E2473" s="7">
        <v>2.0</v>
      </c>
      <c r="F2473" s="7" t="s">
        <v>24</v>
      </c>
      <c r="G2473" s="7" t="s">
        <v>172</v>
      </c>
      <c r="H2473" s="54">
        <v>2.0</v>
      </c>
      <c r="I2473" s="54">
        <v>2013.0</v>
      </c>
      <c r="J2473" s="55" t="s">
        <v>25</v>
      </c>
      <c r="K2473" t="str">
        <f>if(and(B2473&gt;='Desc Stats'!$C$56,B2473&lt;='Desc Stats'!$C$57),"Affordable",if(AND(B2473&gt;='Desc Stats'!$C$58,B2473&lt;='Desc Stats'!$C$59),"Luxury","None"))</f>
        <v>None</v>
      </c>
    </row>
    <row r="2474">
      <c r="A2474" s="56" t="s">
        <v>23</v>
      </c>
      <c r="B2474" s="54">
        <v>1380000.0</v>
      </c>
      <c r="C2474" s="7">
        <v>3.0</v>
      </c>
      <c r="D2474" s="7">
        <v>3.0</v>
      </c>
      <c r="E2474" s="7">
        <v>1.0</v>
      </c>
      <c r="F2474" s="7" t="s">
        <v>24</v>
      </c>
      <c r="G2474" s="7" t="s">
        <v>172</v>
      </c>
      <c r="H2474" s="54">
        <v>2.0</v>
      </c>
      <c r="I2474" s="54">
        <v>2028.0</v>
      </c>
      <c r="J2474" s="55" t="s">
        <v>25</v>
      </c>
      <c r="K2474" t="str">
        <f>if(and(B2474&gt;='Desc Stats'!$C$56,B2474&lt;='Desc Stats'!$C$57),"Affordable",if(AND(B2474&gt;='Desc Stats'!$C$58,B2474&lt;='Desc Stats'!$C$59),"Luxury","None"))</f>
        <v>None</v>
      </c>
    </row>
    <row r="2475">
      <c r="A2475" s="56" t="s">
        <v>23</v>
      </c>
      <c r="B2475" s="54">
        <v>1380000.0</v>
      </c>
      <c r="C2475" s="7">
        <v>3.0</v>
      </c>
      <c r="D2475" s="7">
        <v>2.0</v>
      </c>
      <c r="E2475" s="7">
        <v>1.0</v>
      </c>
      <c r="F2475" s="7" t="s">
        <v>24</v>
      </c>
      <c r="G2475" s="7" t="s">
        <v>172</v>
      </c>
      <c r="H2475" s="54">
        <v>2.0</v>
      </c>
      <c r="I2475" s="54">
        <v>1200.0</v>
      </c>
      <c r="J2475" s="55" t="s">
        <v>27</v>
      </c>
      <c r="K2475" t="str">
        <f>if(and(B2475&gt;='Desc Stats'!$C$56,B2475&lt;='Desc Stats'!$C$57),"Affordable",if(AND(B2475&gt;='Desc Stats'!$C$58,B2475&lt;='Desc Stats'!$C$59),"Luxury","None"))</f>
        <v>None</v>
      </c>
    </row>
    <row r="2476">
      <c r="A2476" s="56" t="s">
        <v>129</v>
      </c>
      <c r="B2476" s="54">
        <v>1380000.0</v>
      </c>
      <c r="C2476" s="7">
        <v>4.0</v>
      </c>
      <c r="D2476" s="7">
        <v>3.0</v>
      </c>
      <c r="E2476" s="7">
        <v>2.0</v>
      </c>
      <c r="F2476" s="7" t="s">
        <v>24</v>
      </c>
      <c r="G2476" s="7" t="s">
        <v>172</v>
      </c>
      <c r="H2476" s="54">
        <v>2.0</v>
      </c>
      <c r="I2476" s="54">
        <v>1707.0</v>
      </c>
      <c r="J2476" s="55" t="s">
        <v>27</v>
      </c>
      <c r="K2476" t="str">
        <f>if(and(B2476&gt;='Desc Stats'!$C$56,B2476&lt;='Desc Stats'!$C$57),"Affordable",if(AND(B2476&gt;='Desc Stats'!$C$58,B2476&lt;='Desc Stats'!$C$59),"Luxury","None"))</f>
        <v>None</v>
      </c>
    </row>
    <row r="2477">
      <c r="A2477" s="56" t="s">
        <v>155</v>
      </c>
      <c r="B2477" s="54">
        <v>1380000.0</v>
      </c>
      <c r="C2477" s="7">
        <v>4.0</v>
      </c>
      <c r="D2477" s="7">
        <v>4.0</v>
      </c>
      <c r="E2477" s="7">
        <v>2.0</v>
      </c>
      <c r="F2477" s="7" t="s">
        <v>181</v>
      </c>
      <c r="G2477" s="7" t="s">
        <v>179</v>
      </c>
      <c r="H2477" s="54">
        <v>1.0</v>
      </c>
      <c r="I2477" s="54">
        <v>2200.0</v>
      </c>
      <c r="J2477" s="55" t="s">
        <v>27</v>
      </c>
      <c r="K2477" t="str">
        <f>if(and(B2477&gt;='Desc Stats'!$C$56,B2477&lt;='Desc Stats'!$C$57),"Affordable",if(AND(B2477&gt;='Desc Stats'!$C$58,B2477&lt;='Desc Stats'!$C$59),"Luxury","None"))</f>
        <v>None</v>
      </c>
    </row>
    <row r="2478">
      <c r="A2478" s="56" t="s">
        <v>158</v>
      </c>
      <c r="B2478" s="54">
        <v>1380000.0</v>
      </c>
      <c r="C2478" s="7">
        <v>5.0</v>
      </c>
      <c r="D2478" s="7">
        <v>6.0</v>
      </c>
      <c r="E2478" s="7">
        <v>4.0</v>
      </c>
      <c r="F2478" s="7" t="s">
        <v>38</v>
      </c>
      <c r="G2478" s="7" t="s">
        <v>179</v>
      </c>
      <c r="H2478" s="54">
        <v>1.0</v>
      </c>
      <c r="I2478" s="54">
        <v>1920.0</v>
      </c>
      <c r="J2478" s="55" t="s">
        <v>27</v>
      </c>
      <c r="K2478" t="str">
        <f>if(and(B2478&gt;='Desc Stats'!$C$56,B2478&lt;='Desc Stats'!$C$57),"Affordable",if(AND(B2478&gt;='Desc Stats'!$C$58,B2478&lt;='Desc Stats'!$C$59),"Luxury","None"))</f>
        <v>None</v>
      </c>
    </row>
    <row r="2479">
      <c r="A2479" s="56" t="s">
        <v>159</v>
      </c>
      <c r="B2479" s="54">
        <v>1380000.0</v>
      </c>
      <c r="C2479" s="7">
        <v>4.0</v>
      </c>
      <c r="D2479" s="7">
        <v>3.0</v>
      </c>
      <c r="E2479" s="7">
        <v>1.0</v>
      </c>
      <c r="F2479" s="7" t="s">
        <v>180</v>
      </c>
      <c r="G2479" s="7" t="s">
        <v>172</v>
      </c>
      <c r="H2479" s="54">
        <v>2.0</v>
      </c>
      <c r="I2479" s="54">
        <v>2335.0</v>
      </c>
      <c r="J2479" s="55" t="s">
        <v>27</v>
      </c>
      <c r="K2479" t="str">
        <f>if(and(B2479&gt;='Desc Stats'!$C$56,B2479&lt;='Desc Stats'!$C$57),"Affordable",if(AND(B2479&gt;='Desc Stats'!$C$58,B2479&lt;='Desc Stats'!$C$59),"Luxury","None"))</f>
        <v>None</v>
      </c>
    </row>
    <row r="2480">
      <c r="A2480" s="56" t="s">
        <v>162</v>
      </c>
      <c r="B2480" s="54">
        <v>1380000.0</v>
      </c>
      <c r="C2480" s="7">
        <v>4.0</v>
      </c>
      <c r="D2480" s="7">
        <v>3.0</v>
      </c>
      <c r="E2480" s="7">
        <v>2.0</v>
      </c>
      <c r="F2480" s="7" t="s">
        <v>181</v>
      </c>
      <c r="G2480" s="7" t="s">
        <v>179</v>
      </c>
      <c r="H2480" s="54">
        <v>1.0</v>
      </c>
      <c r="I2480" s="54">
        <v>1800.0</v>
      </c>
      <c r="J2480" s="55" t="s">
        <v>25</v>
      </c>
      <c r="K2480" t="str">
        <f>if(and(B2480&gt;='Desc Stats'!$C$56,B2480&lt;='Desc Stats'!$C$57),"Affordable",if(AND(B2480&gt;='Desc Stats'!$C$58,B2480&lt;='Desc Stats'!$C$59),"Luxury","None"))</f>
        <v>None</v>
      </c>
    </row>
    <row r="2481">
      <c r="A2481" s="56" t="s">
        <v>162</v>
      </c>
      <c r="B2481" s="54">
        <v>1380000.0</v>
      </c>
      <c r="C2481" s="7">
        <v>4.0</v>
      </c>
      <c r="D2481" s="7">
        <v>3.0</v>
      </c>
      <c r="E2481" s="7">
        <v>2.0</v>
      </c>
      <c r="F2481" s="7" t="s">
        <v>181</v>
      </c>
      <c r="G2481" s="7" t="s">
        <v>179</v>
      </c>
      <c r="H2481" s="54">
        <v>1.0</v>
      </c>
      <c r="I2481" s="54">
        <v>1725.0</v>
      </c>
      <c r="J2481" s="55" t="s">
        <v>27</v>
      </c>
      <c r="K2481" t="str">
        <f>if(and(B2481&gt;='Desc Stats'!$C$56,B2481&lt;='Desc Stats'!$C$57),"Affordable",if(AND(B2481&gt;='Desc Stats'!$C$58,B2481&lt;='Desc Stats'!$C$59),"Luxury","None"))</f>
        <v>None</v>
      </c>
    </row>
    <row r="2482">
      <c r="A2482" s="56" t="s">
        <v>26</v>
      </c>
      <c r="B2482" s="54">
        <v>1390000.0</v>
      </c>
      <c r="C2482" s="7">
        <v>6.0</v>
      </c>
      <c r="D2482" s="7">
        <v>4.0</v>
      </c>
      <c r="E2482" s="7">
        <v>2.0</v>
      </c>
      <c r="F2482" s="7" t="s">
        <v>24</v>
      </c>
      <c r="G2482" s="7" t="s">
        <v>172</v>
      </c>
      <c r="H2482" s="54">
        <v>2.0</v>
      </c>
      <c r="I2482" s="54">
        <v>1930.0</v>
      </c>
      <c r="J2482" s="55" t="s">
        <v>27</v>
      </c>
      <c r="K2482" t="str">
        <f>if(and(B2482&gt;='Desc Stats'!$C$56,B2482&lt;='Desc Stats'!$C$57),"Affordable",if(AND(B2482&gt;='Desc Stats'!$C$58,B2482&lt;='Desc Stats'!$C$59),"Luxury","None"))</f>
        <v>None</v>
      </c>
    </row>
    <row r="2483">
      <c r="A2483" s="56" t="s">
        <v>138</v>
      </c>
      <c r="B2483" s="54">
        <v>1390000.0</v>
      </c>
      <c r="C2483" s="7">
        <v>3.0</v>
      </c>
      <c r="D2483" s="7">
        <v>3.0</v>
      </c>
      <c r="E2483" s="7">
        <v>1.0</v>
      </c>
      <c r="F2483" s="7" t="s">
        <v>24</v>
      </c>
      <c r="G2483" s="7" t="s">
        <v>172</v>
      </c>
      <c r="H2483" s="54">
        <v>2.0</v>
      </c>
      <c r="I2483" s="54">
        <v>1290.0</v>
      </c>
      <c r="J2483" s="55" t="s">
        <v>27</v>
      </c>
      <c r="K2483" t="str">
        <f>if(and(B2483&gt;='Desc Stats'!$C$56,B2483&lt;='Desc Stats'!$C$57),"Affordable",if(AND(B2483&gt;='Desc Stats'!$C$58,B2483&lt;='Desc Stats'!$C$59),"Luxury","None"))</f>
        <v>None</v>
      </c>
    </row>
    <row r="2484">
      <c r="A2484" s="56" t="s">
        <v>28</v>
      </c>
      <c r="B2484" s="54">
        <v>1390000.0</v>
      </c>
      <c r="C2484" s="7">
        <v>2.0</v>
      </c>
      <c r="D2484" s="7">
        <v>3.0</v>
      </c>
      <c r="E2484" s="7">
        <v>3.0</v>
      </c>
      <c r="F2484" s="7" t="s">
        <v>24</v>
      </c>
      <c r="G2484" s="7" t="s">
        <v>172</v>
      </c>
      <c r="H2484" s="54">
        <v>2.0</v>
      </c>
      <c r="I2484" s="54">
        <v>1550.0</v>
      </c>
      <c r="J2484" s="55" t="s">
        <v>25</v>
      </c>
      <c r="K2484" t="str">
        <f>if(and(B2484&gt;='Desc Stats'!$C$56,B2484&lt;='Desc Stats'!$C$57),"Affordable",if(AND(B2484&gt;='Desc Stats'!$C$58,B2484&lt;='Desc Stats'!$C$59),"Luxury","None"))</f>
        <v>None</v>
      </c>
    </row>
    <row r="2485">
      <c r="A2485" s="56" t="s">
        <v>28</v>
      </c>
      <c r="B2485" s="54">
        <v>1390000.0</v>
      </c>
      <c r="C2485" s="7">
        <v>2.0</v>
      </c>
      <c r="D2485" s="7">
        <v>2.0</v>
      </c>
      <c r="E2485" s="7">
        <v>2.0</v>
      </c>
      <c r="F2485" s="7" t="s">
        <v>24</v>
      </c>
      <c r="G2485" s="7" t="s">
        <v>172</v>
      </c>
      <c r="H2485" s="54">
        <v>2.0</v>
      </c>
      <c r="I2485" s="54">
        <v>1368.0</v>
      </c>
      <c r="J2485" s="55" t="s">
        <v>25</v>
      </c>
      <c r="K2485" t="str">
        <f>if(and(B2485&gt;='Desc Stats'!$C$56,B2485&lt;='Desc Stats'!$C$57),"Affordable",if(AND(B2485&gt;='Desc Stats'!$C$58,B2485&lt;='Desc Stats'!$C$59),"Luxury","None"))</f>
        <v>None</v>
      </c>
    </row>
    <row r="2486">
      <c r="A2486" s="56" t="s">
        <v>28</v>
      </c>
      <c r="B2486" s="54">
        <v>1390000.0</v>
      </c>
      <c r="C2486" s="7">
        <v>1.0</v>
      </c>
      <c r="D2486" s="7">
        <v>1.0</v>
      </c>
      <c r="E2486" s="7">
        <v>2.0</v>
      </c>
      <c r="F2486" s="7" t="s">
        <v>36</v>
      </c>
      <c r="G2486" s="7" t="s">
        <v>172</v>
      </c>
      <c r="H2486" s="54">
        <v>2.0</v>
      </c>
      <c r="I2486" s="54">
        <v>925.0</v>
      </c>
      <c r="J2486" s="55" t="s">
        <v>25</v>
      </c>
      <c r="K2486" t="str">
        <f>if(and(B2486&gt;='Desc Stats'!$C$56,B2486&lt;='Desc Stats'!$C$57),"Affordable",if(AND(B2486&gt;='Desc Stats'!$C$58,B2486&lt;='Desc Stats'!$C$59),"Luxury","None"))</f>
        <v>None</v>
      </c>
    </row>
    <row r="2487">
      <c r="A2487" s="56" t="s">
        <v>23</v>
      </c>
      <c r="B2487" s="54">
        <v>1390000.0</v>
      </c>
      <c r="C2487" s="7">
        <v>4.0</v>
      </c>
      <c r="D2487" s="7">
        <v>3.0</v>
      </c>
      <c r="E2487" s="7">
        <v>2.0</v>
      </c>
      <c r="F2487" s="7" t="s">
        <v>24</v>
      </c>
      <c r="G2487" s="7" t="s">
        <v>172</v>
      </c>
      <c r="H2487" s="54">
        <v>2.0</v>
      </c>
      <c r="I2487" s="54">
        <v>2163.0</v>
      </c>
      <c r="J2487" s="55" t="s">
        <v>25</v>
      </c>
      <c r="K2487" t="str">
        <f>if(and(B2487&gt;='Desc Stats'!$C$56,B2487&lt;='Desc Stats'!$C$57),"Affordable",if(AND(B2487&gt;='Desc Stats'!$C$58,B2487&lt;='Desc Stats'!$C$59),"Luxury","None"))</f>
        <v>None</v>
      </c>
    </row>
    <row r="2488">
      <c r="A2488" s="56" t="s">
        <v>23</v>
      </c>
      <c r="B2488" s="54">
        <v>1390000.0</v>
      </c>
      <c r="C2488" s="7">
        <v>4.0</v>
      </c>
      <c r="D2488" s="7">
        <v>3.0</v>
      </c>
      <c r="E2488" s="7">
        <v>2.0</v>
      </c>
      <c r="F2488" s="7" t="s">
        <v>24</v>
      </c>
      <c r="G2488" s="7" t="s">
        <v>172</v>
      </c>
      <c r="H2488" s="54">
        <v>2.0</v>
      </c>
      <c r="I2488" s="54">
        <v>2002.0</v>
      </c>
      <c r="J2488" s="55" t="s">
        <v>25</v>
      </c>
      <c r="K2488" t="str">
        <f>if(and(B2488&gt;='Desc Stats'!$C$56,B2488&lt;='Desc Stats'!$C$57),"Affordable",if(AND(B2488&gt;='Desc Stats'!$C$58,B2488&lt;='Desc Stats'!$C$59),"Luxury","None"))</f>
        <v>None</v>
      </c>
    </row>
    <row r="2489">
      <c r="A2489" s="56" t="s">
        <v>162</v>
      </c>
      <c r="B2489" s="54">
        <v>1390000.0</v>
      </c>
      <c r="C2489" s="7">
        <v>4.0</v>
      </c>
      <c r="D2489" s="7">
        <v>4.0</v>
      </c>
      <c r="E2489" s="7">
        <v>3.0</v>
      </c>
      <c r="F2489" s="7" t="s">
        <v>24</v>
      </c>
      <c r="G2489" s="7" t="s">
        <v>172</v>
      </c>
      <c r="H2489" s="54">
        <v>2.0</v>
      </c>
      <c r="I2489" s="54">
        <v>1800.0</v>
      </c>
      <c r="J2489" s="55" t="s">
        <v>27</v>
      </c>
      <c r="K2489" t="str">
        <f>if(and(B2489&gt;='Desc Stats'!$C$56,B2489&lt;='Desc Stats'!$C$57),"Affordable",if(AND(B2489&gt;='Desc Stats'!$C$58,B2489&lt;='Desc Stats'!$C$59),"Luxury","None"))</f>
        <v>None</v>
      </c>
    </row>
    <row r="2490">
      <c r="A2490" s="56" t="s">
        <v>138</v>
      </c>
      <c r="B2490" s="54">
        <v>1395000.0</v>
      </c>
      <c r="C2490" s="7">
        <v>3.0</v>
      </c>
      <c r="D2490" s="7">
        <v>3.0</v>
      </c>
      <c r="E2490" s="7">
        <v>2.0</v>
      </c>
      <c r="F2490" s="7" t="s">
        <v>24</v>
      </c>
      <c r="G2490" s="7" t="s">
        <v>172</v>
      </c>
      <c r="H2490" s="54">
        <v>2.0</v>
      </c>
      <c r="I2490" s="54">
        <v>1938.0</v>
      </c>
      <c r="J2490" s="55" t="s">
        <v>27</v>
      </c>
      <c r="K2490" t="str">
        <f>if(and(B2490&gt;='Desc Stats'!$C$56,B2490&lt;='Desc Stats'!$C$57),"Affordable",if(AND(B2490&gt;='Desc Stats'!$C$58,B2490&lt;='Desc Stats'!$C$59),"Luxury","None"))</f>
        <v>None</v>
      </c>
    </row>
    <row r="2491">
      <c r="A2491" s="56" t="s">
        <v>28</v>
      </c>
      <c r="B2491" s="54">
        <v>1395800.0</v>
      </c>
      <c r="C2491" s="7">
        <v>2.0</v>
      </c>
      <c r="D2491" s="7">
        <v>2.0</v>
      </c>
      <c r="E2491" s="7">
        <v>1.0</v>
      </c>
      <c r="F2491" s="7" t="s">
        <v>36</v>
      </c>
      <c r="G2491" s="7" t="s">
        <v>172</v>
      </c>
      <c r="H2491" s="54">
        <v>2.0</v>
      </c>
      <c r="I2491" s="54">
        <v>793.0</v>
      </c>
      <c r="J2491" s="55" t="s">
        <v>27</v>
      </c>
      <c r="K2491" t="str">
        <f>if(and(B2491&gt;='Desc Stats'!$C$56,B2491&lt;='Desc Stats'!$C$57),"Affordable",if(AND(B2491&gt;='Desc Stats'!$C$58,B2491&lt;='Desc Stats'!$C$59),"Luxury","None"))</f>
        <v>None</v>
      </c>
    </row>
    <row r="2492">
      <c r="A2492" s="56" t="s">
        <v>132</v>
      </c>
      <c r="B2492" s="54">
        <v>1396000.0</v>
      </c>
      <c r="C2492" s="7">
        <v>1.0</v>
      </c>
      <c r="D2492" s="7">
        <v>1.0</v>
      </c>
      <c r="E2492" s="7">
        <v>2.0</v>
      </c>
      <c r="F2492" s="7" t="s">
        <v>36</v>
      </c>
      <c r="G2492" s="7" t="s">
        <v>172</v>
      </c>
      <c r="H2492" s="54">
        <v>2.0</v>
      </c>
      <c r="I2492" s="54">
        <v>652.0</v>
      </c>
      <c r="J2492" s="55" t="s">
        <v>27</v>
      </c>
      <c r="K2492" t="str">
        <f>if(and(B2492&gt;='Desc Stats'!$C$56,B2492&lt;='Desc Stats'!$C$57),"Affordable",if(AND(B2492&gt;='Desc Stats'!$C$58,B2492&lt;='Desc Stats'!$C$59),"Luxury","None"))</f>
        <v>None</v>
      </c>
    </row>
    <row r="2493">
      <c r="A2493" s="56" t="s">
        <v>28</v>
      </c>
      <c r="B2493" s="54">
        <v>1399000.0</v>
      </c>
      <c r="C2493" s="7">
        <v>2.0</v>
      </c>
      <c r="D2493" s="7">
        <v>2.0</v>
      </c>
      <c r="E2493" s="7">
        <v>2.0</v>
      </c>
      <c r="F2493" s="7" t="s">
        <v>24</v>
      </c>
      <c r="G2493" s="7" t="s">
        <v>172</v>
      </c>
      <c r="H2493" s="54">
        <v>2.0</v>
      </c>
      <c r="I2493" s="54">
        <v>1270.0</v>
      </c>
      <c r="J2493" t="s">
        <v>27</v>
      </c>
      <c r="K2493" t="str">
        <f>if(and(B2493&gt;='Desc Stats'!$C$56,B2493&lt;='Desc Stats'!$C$57),"Affordable",if(AND(B2493&gt;='Desc Stats'!$C$58,B2493&lt;='Desc Stats'!$C$59),"Luxury","None"))</f>
        <v>None</v>
      </c>
    </row>
    <row r="2494">
      <c r="A2494" s="56" t="s">
        <v>119</v>
      </c>
      <c r="B2494" s="54">
        <v>1400000.0</v>
      </c>
      <c r="C2494" s="7">
        <v>5.0</v>
      </c>
      <c r="D2494" s="7">
        <v>4.0</v>
      </c>
      <c r="E2494" s="7">
        <v>4.0</v>
      </c>
      <c r="F2494" s="7" t="s">
        <v>188</v>
      </c>
      <c r="G2494" s="7" t="s">
        <v>179</v>
      </c>
      <c r="H2494" s="54">
        <v>1.0</v>
      </c>
      <c r="I2494" s="54">
        <v>3200.0</v>
      </c>
      <c r="J2494" s="55" t="s">
        <v>27</v>
      </c>
      <c r="K2494" t="str">
        <f>if(and(B2494&gt;='Desc Stats'!$C$56,B2494&lt;='Desc Stats'!$C$57),"Affordable",if(AND(B2494&gt;='Desc Stats'!$C$58,B2494&lt;='Desc Stats'!$C$59),"Luxury","None"))</f>
        <v>None</v>
      </c>
    </row>
    <row r="2495">
      <c r="A2495" s="56" t="s">
        <v>121</v>
      </c>
      <c r="B2495" s="54">
        <v>1400000.0</v>
      </c>
      <c r="C2495" s="7">
        <v>4.0</v>
      </c>
      <c r="D2495" s="7">
        <v>4.0</v>
      </c>
      <c r="E2495" s="7">
        <v>2.0</v>
      </c>
      <c r="F2495" s="7" t="s">
        <v>24</v>
      </c>
      <c r="G2495" s="7" t="s">
        <v>172</v>
      </c>
      <c r="H2495" s="54">
        <v>2.0</v>
      </c>
      <c r="I2495" s="54">
        <v>2150.0</v>
      </c>
      <c r="J2495" s="55" t="s">
        <v>27</v>
      </c>
      <c r="K2495" t="str">
        <f>if(and(B2495&gt;='Desc Stats'!$C$56,B2495&lt;='Desc Stats'!$C$57),"Affordable",if(AND(B2495&gt;='Desc Stats'!$C$58,B2495&lt;='Desc Stats'!$C$59),"Luxury","None"))</f>
        <v>None</v>
      </c>
    </row>
    <row r="2496">
      <c r="A2496" s="56" t="s">
        <v>124</v>
      </c>
      <c r="B2496" s="54">
        <v>1400000.0</v>
      </c>
      <c r="C2496" s="7">
        <v>4.0</v>
      </c>
      <c r="D2496" s="7">
        <v>4.0</v>
      </c>
      <c r="E2496" s="7">
        <v>2.0</v>
      </c>
      <c r="F2496" s="7" t="s">
        <v>24</v>
      </c>
      <c r="G2496" s="7" t="s">
        <v>172</v>
      </c>
      <c r="H2496" s="54">
        <v>2.0</v>
      </c>
      <c r="I2496" s="54">
        <v>1975.0</v>
      </c>
      <c r="J2496" s="55" t="s">
        <v>27</v>
      </c>
      <c r="K2496" t="str">
        <f>if(and(B2496&gt;='Desc Stats'!$C$56,B2496&lt;='Desc Stats'!$C$57),"Affordable",if(AND(B2496&gt;='Desc Stats'!$C$58,B2496&lt;='Desc Stats'!$C$59),"Luxury","None"))</f>
        <v>None</v>
      </c>
    </row>
    <row r="2497">
      <c r="A2497" s="56" t="s">
        <v>132</v>
      </c>
      <c r="B2497" s="54">
        <v>1400000.0</v>
      </c>
      <c r="C2497" s="7">
        <v>2.0</v>
      </c>
      <c r="D2497" s="7">
        <v>2.0</v>
      </c>
      <c r="E2497" s="7">
        <v>4.0</v>
      </c>
      <c r="F2497" s="7" t="s">
        <v>24</v>
      </c>
      <c r="G2497" s="7" t="s">
        <v>172</v>
      </c>
      <c r="H2497" s="54">
        <v>2.0</v>
      </c>
      <c r="I2497" s="54">
        <v>807.0</v>
      </c>
      <c r="J2497" s="55" t="s">
        <v>25</v>
      </c>
      <c r="K2497" t="str">
        <f>if(and(B2497&gt;='Desc Stats'!$C$56,B2497&lt;='Desc Stats'!$C$57),"Affordable",if(AND(B2497&gt;='Desc Stats'!$C$58,B2497&lt;='Desc Stats'!$C$59),"Luxury","None"))</f>
        <v>None</v>
      </c>
    </row>
    <row r="2498">
      <c r="A2498" s="56" t="s">
        <v>132</v>
      </c>
      <c r="B2498" s="54">
        <v>1400000.0</v>
      </c>
      <c r="C2498" s="7">
        <v>3.0</v>
      </c>
      <c r="D2498" s="7">
        <v>3.0</v>
      </c>
      <c r="E2498" s="7">
        <v>3.0</v>
      </c>
      <c r="F2498" s="7" t="s">
        <v>24</v>
      </c>
      <c r="G2498" s="7" t="s">
        <v>172</v>
      </c>
      <c r="H2498" s="54">
        <v>2.0</v>
      </c>
      <c r="I2498" s="54">
        <v>1468.0</v>
      </c>
      <c r="J2498" s="55" t="s">
        <v>25</v>
      </c>
      <c r="K2498" t="str">
        <f>if(and(B2498&gt;='Desc Stats'!$C$56,B2498&lt;='Desc Stats'!$C$57),"Affordable",if(AND(B2498&gt;='Desc Stats'!$C$58,B2498&lt;='Desc Stats'!$C$59),"Luxury","None"))</f>
        <v>None</v>
      </c>
    </row>
    <row r="2499">
      <c r="A2499" s="56" t="s">
        <v>26</v>
      </c>
      <c r="B2499" s="54">
        <v>1400000.0</v>
      </c>
      <c r="C2499" s="7">
        <v>5.0</v>
      </c>
      <c r="D2499" s="7">
        <v>5.0</v>
      </c>
      <c r="E2499" s="7">
        <v>2.0</v>
      </c>
      <c r="F2499" s="7" t="s">
        <v>38</v>
      </c>
      <c r="G2499" s="7" t="s">
        <v>179</v>
      </c>
      <c r="H2499" s="54">
        <v>1.0</v>
      </c>
      <c r="I2499" s="54">
        <v>1584.0</v>
      </c>
      <c r="J2499" s="55" t="s">
        <v>175</v>
      </c>
      <c r="K2499" t="str">
        <f>if(and(B2499&gt;='Desc Stats'!$C$56,B2499&lt;='Desc Stats'!$C$57),"Affordable",if(AND(B2499&gt;='Desc Stats'!$C$58,B2499&lt;='Desc Stats'!$C$59),"Luxury","None"))</f>
        <v>None</v>
      </c>
    </row>
    <row r="2500">
      <c r="A2500" s="56" t="s">
        <v>26</v>
      </c>
      <c r="B2500" s="54">
        <v>1400000.0</v>
      </c>
      <c r="C2500" s="7">
        <v>4.0</v>
      </c>
      <c r="D2500" s="7">
        <v>4.0</v>
      </c>
      <c r="E2500" s="7">
        <v>2.0</v>
      </c>
      <c r="F2500" s="7" t="s">
        <v>24</v>
      </c>
      <c r="G2500" s="7" t="s">
        <v>172</v>
      </c>
      <c r="H2500" s="54">
        <v>2.0</v>
      </c>
      <c r="I2500" s="54">
        <v>1878.0</v>
      </c>
      <c r="J2500" s="55" t="s">
        <v>27</v>
      </c>
      <c r="K2500" t="str">
        <f>if(and(B2500&gt;='Desc Stats'!$C$56,B2500&lt;='Desc Stats'!$C$57),"Affordable",if(AND(B2500&gt;='Desc Stats'!$C$58,B2500&lt;='Desc Stats'!$C$59),"Luxury","None"))</f>
        <v>None</v>
      </c>
    </row>
    <row r="2501">
      <c r="A2501" s="56" t="s">
        <v>125</v>
      </c>
      <c r="B2501" s="54">
        <v>1400000.0</v>
      </c>
      <c r="C2501" s="7">
        <v>3.0</v>
      </c>
      <c r="D2501" s="7">
        <v>2.0</v>
      </c>
      <c r="E2501" s="7">
        <v>3.0</v>
      </c>
      <c r="F2501" s="7" t="s">
        <v>36</v>
      </c>
      <c r="G2501" s="7" t="s">
        <v>172</v>
      </c>
      <c r="H2501" s="54">
        <v>2.0</v>
      </c>
      <c r="I2501" s="54">
        <v>1087.0</v>
      </c>
      <c r="J2501" s="55" t="s">
        <v>27</v>
      </c>
      <c r="K2501" t="str">
        <f>if(and(B2501&gt;='Desc Stats'!$C$56,B2501&lt;='Desc Stats'!$C$57),"Affordable",if(AND(B2501&gt;='Desc Stats'!$C$58,B2501&lt;='Desc Stats'!$C$59),"Luxury","None"))</f>
        <v>None</v>
      </c>
    </row>
    <row r="2502">
      <c r="A2502" s="56" t="s">
        <v>125</v>
      </c>
      <c r="B2502" s="54">
        <v>1400000.0</v>
      </c>
      <c r="C2502" s="7">
        <v>2.0</v>
      </c>
      <c r="D2502" s="7">
        <v>2.0</v>
      </c>
      <c r="E2502" s="7">
        <v>3.0</v>
      </c>
      <c r="F2502" s="7" t="s">
        <v>36</v>
      </c>
      <c r="G2502" s="7" t="s">
        <v>172</v>
      </c>
      <c r="H2502" s="54">
        <v>2.0</v>
      </c>
      <c r="I2502" s="54">
        <v>1210.0</v>
      </c>
      <c r="J2502" s="55" t="s">
        <v>27</v>
      </c>
      <c r="K2502" t="str">
        <f>if(and(B2502&gt;='Desc Stats'!$C$56,B2502&lt;='Desc Stats'!$C$57),"Affordable",if(AND(B2502&gt;='Desc Stats'!$C$58,B2502&lt;='Desc Stats'!$C$59),"Luxury","None"))</f>
        <v>None</v>
      </c>
    </row>
    <row r="2503">
      <c r="A2503" s="56" t="s">
        <v>125</v>
      </c>
      <c r="B2503" s="54">
        <v>1400000.0</v>
      </c>
      <c r="C2503" s="7">
        <v>3.0</v>
      </c>
      <c r="D2503" s="7">
        <v>2.0</v>
      </c>
      <c r="E2503" s="7">
        <v>2.0</v>
      </c>
      <c r="F2503" s="7" t="s">
        <v>36</v>
      </c>
      <c r="G2503" s="7" t="s">
        <v>172</v>
      </c>
      <c r="H2503" s="54">
        <v>2.0</v>
      </c>
      <c r="I2503" s="54">
        <v>1087.0</v>
      </c>
      <c r="J2503" s="55" t="s">
        <v>25</v>
      </c>
      <c r="K2503" t="str">
        <f>if(and(B2503&gt;='Desc Stats'!$C$56,B2503&lt;='Desc Stats'!$C$57),"Affordable",if(AND(B2503&gt;='Desc Stats'!$C$58,B2503&lt;='Desc Stats'!$C$59),"Luxury","None"))</f>
        <v>None</v>
      </c>
    </row>
    <row r="2504">
      <c r="A2504" s="56" t="s">
        <v>138</v>
      </c>
      <c r="B2504" s="54">
        <v>1400000.0</v>
      </c>
      <c r="C2504" s="7">
        <v>1.0</v>
      </c>
      <c r="D2504" s="7">
        <v>1.0</v>
      </c>
      <c r="E2504" s="7">
        <v>3.0</v>
      </c>
      <c r="F2504" s="7" t="s">
        <v>36</v>
      </c>
      <c r="G2504" s="7" t="s">
        <v>172</v>
      </c>
      <c r="H2504" s="54">
        <v>2.0</v>
      </c>
      <c r="I2504" s="54">
        <v>904.0</v>
      </c>
      <c r="J2504" s="55" t="s">
        <v>27</v>
      </c>
      <c r="K2504" t="str">
        <f>if(and(B2504&gt;='Desc Stats'!$C$56,B2504&lt;='Desc Stats'!$C$57),"Affordable",if(AND(B2504&gt;='Desc Stats'!$C$58,B2504&lt;='Desc Stats'!$C$59),"Luxury","None"))</f>
        <v>None</v>
      </c>
    </row>
    <row r="2505">
      <c r="A2505" s="56" t="s">
        <v>138</v>
      </c>
      <c r="B2505" s="54">
        <v>1400000.0</v>
      </c>
      <c r="C2505" s="7">
        <v>1.0</v>
      </c>
      <c r="D2505" s="7">
        <v>1.0</v>
      </c>
      <c r="E2505" s="7">
        <v>2.0</v>
      </c>
      <c r="F2505" s="7" t="s">
        <v>36</v>
      </c>
      <c r="G2505" s="7" t="s">
        <v>172</v>
      </c>
      <c r="H2505" s="54">
        <v>2.0</v>
      </c>
      <c r="I2505" s="54">
        <v>904.0</v>
      </c>
      <c r="J2505" s="55" t="s">
        <v>27</v>
      </c>
      <c r="K2505" t="str">
        <f>if(and(B2505&gt;='Desc Stats'!$C$56,B2505&lt;='Desc Stats'!$C$57),"Affordable",if(AND(B2505&gt;='Desc Stats'!$C$58,B2505&lt;='Desc Stats'!$C$59),"Luxury","None"))</f>
        <v>None</v>
      </c>
    </row>
    <row r="2506">
      <c r="A2506" s="56" t="s">
        <v>138</v>
      </c>
      <c r="B2506" s="54">
        <v>1400000.0</v>
      </c>
      <c r="C2506" s="7">
        <v>1.0</v>
      </c>
      <c r="D2506" s="7">
        <v>1.0</v>
      </c>
      <c r="E2506" s="7">
        <v>2.0</v>
      </c>
      <c r="F2506" s="7" t="s">
        <v>36</v>
      </c>
      <c r="G2506" s="7" t="s">
        <v>172</v>
      </c>
      <c r="H2506" s="54">
        <v>2.0</v>
      </c>
      <c r="I2506" s="54">
        <v>904.0</v>
      </c>
      <c r="J2506" s="55" t="s">
        <v>175</v>
      </c>
      <c r="K2506" t="str">
        <f>if(and(B2506&gt;='Desc Stats'!$C$56,B2506&lt;='Desc Stats'!$C$57),"Affordable",if(AND(B2506&gt;='Desc Stats'!$C$58,B2506&lt;='Desc Stats'!$C$59),"Luxury","None"))</f>
        <v>None</v>
      </c>
    </row>
    <row r="2507">
      <c r="A2507" s="56" t="s">
        <v>138</v>
      </c>
      <c r="B2507" s="54">
        <v>1400000.0</v>
      </c>
      <c r="C2507" s="7">
        <v>1.0</v>
      </c>
      <c r="D2507" s="7">
        <v>1.0</v>
      </c>
      <c r="E2507" s="7">
        <v>2.0</v>
      </c>
      <c r="F2507" s="7" t="s">
        <v>36</v>
      </c>
      <c r="G2507" s="7" t="s">
        <v>172</v>
      </c>
      <c r="H2507" s="54">
        <v>2.0</v>
      </c>
      <c r="I2507" s="54">
        <v>904.0</v>
      </c>
      <c r="J2507" s="55" t="s">
        <v>27</v>
      </c>
      <c r="K2507" t="str">
        <f>if(and(B2507&gt;='Desc Stats'!$C$56,B2507&lt;='Desc Stats'!$C$57),"Affordable",if(AND(B2507&gt;='Desc Stats'!$C$58,B2507&lt;='Desc Stats'!$C$59),"Luxury","None"))</f>
        <v>None</v>
      </c>
    </row>
    <row r="2508">
      <c r="A2508" s="57" t="s">
        <v>37</v>
      </c>
      <c r="B2508" s="54">
        <v>1400000.0</v>
      </c>
      <c r="C2508" s="7">
        <v>2.0</v>
      </c>
      <c r="D2508" s="7">
        <v>2.0</v>
      </c>
      <c r="E2508" s="7">
        <v>4.0</v>
      </c>
      <c r="F2508" s="7" t="s">
        <v>24</v>
      </c>
      <c r="G2508" s="7" t="s">
        <v>172</v>
      </c>
      <c r="H2508" s="54">
        <v>2.0</v>
      </c>
      <c r="I2508" s="54">
        <v>1292.0</v>
      </c>
      <c r="J2508" s="55" t="s">
        <v>184</v>
      </c>
      <c r="K2508" t="str">
        <f>if(and(B2508&gt;='Desc Stats'!$C$56,B2508&lt;='Desc Stats'!$C$57),"Affordable",if(AND(B2508&gt;='Desc Stats'!$C$58,B2508&lt;='Desc Stats'!$C$59),"Luxury","None"))</f>
        <v>None</v>
      </c>
    </row>
    <row r="2509">
      <c r="A2509" s="57" t="s">
        <v>37</v>
      </c>
      <c r="B2509" s="54">
        <v>1400000.0</v>
      </c>
      <c r="C2509" s="7">
        <v>2.0</v>
      </c>
      <c r="D2509" s="7">
        <v>2.0</v>
      </c>
      <c r="E2509" s="7">
        <v>3.0</v>
      </c>
      <c r="F2509" s="7" t="s">
        <v>24</v>
      </c>
      <c r="G2509" s="7" t="s">
        <v>172</v>
      </c>
      <c r="H2509" s="54">
        <v>2.0</v>
      </c>
      <c r="I2509" s="54">
        <v>1292.0</v>
      </c>
      <c r="J2509" s="55" t="s">
        <v>27</v>
      </c>
      <c r="K2509" t="str">
        <f>if(and(B2509&gt;='Desc Stats'!$C$56,B2509&lt;='Desc Stats'!$C$57),"Affordable",if(AND(B2509&gt;='Desc Stats'!$C$58,B2509&lt;='Desc Stats'!$C$59),"Luxury","None"))</f>
        <v>None</v>
      </c>
    </row>
    <row r="2510">
      <c r="A2510" s="57" t="s">
        <v>37</v>
      </c>
      <c r="B2510" s="54">
        <v>1400000.0</v>
      </c>
      <c r="C2510" s="7">
        <v>4.0</v>
      </c>
      <c r="D2510" s="7">
        <v>3.0</v>
      </c>
      <c r="E2510" s="7">
        <v>2.0</v>
      </c>
      <c r="F2510" s="7" t="s">
        <v>24</v>
      </c>
      <c r="G2510" s="7" t="s">
        <v>172</v>
      </c>
      <c r="H2510" s="54">
        <v>2.0</v>
      </c>
      <c r="I2510" s="54">
        <v>1572.0</v>
      </c>
      <c r="J2510" s="55" t="s">
        <v>25</v>
      </c>
      <c r="K2510" t="str">
        <f>if(and(B2510&gt;='Desc Stats'!$C$56,B2510&lt;='Desc Stats'!$C$57),"Affordable",if(AND(B2510&gt;='Desc Stats'!$C$58,B2510&lt;='Desc Stats'!$C$59),"Luxury","None"))</f>
        <v>None</v>
      </c>
    </row>
    <row r="2511">
      <c r="A2511" s="57" t="s">
        <v>37</v>
      </c>
      <c r="B2511" s="54">
        <v>1400000.0</v>
      </c>
      <c r="C2511" s="7">
        <v>4.0</v>
      </c>
      <c r="D2511" s="7">
        <v>3.0</v>
      </c>
      <c r="E2511" s="7">
        <v>2.0</v>
      </c>
      <c r="F2511" s="7" t="s">
        <v>24</v>
      </c>
      <c r="G2511" s="7" t="s">
        <v>172</v>
      </c>
      <c r="H2511" s="54">
        <v>2.0</v>
      </c>
      <c r="I2511" s="54">
        <v>1572.0</v>
      </c>
      <c r="J2511" s="55" t="s">
        <v>27</v>
      </c>
      <c r="K2511" t="str">
        <f>if(and(B2511&gt;='Desc Stats'!$C$56,B2511&lt;='Desc Stats'!$C$57),"Affordable",if(AND(B2511&gt;='Desc Stats'!$C$58,B2511&lt;='Desc Stats'!$C$59),"Luxury","None"))</f>
        <v>None</v>
      </c>
    </row>
    <row r="2512">
      <c r="A2512" s="57" t="s">
        <v>37</v>
      </c>
      <c r="B2512" s="54">
        <v>1400000.0</v>
      </c>
      <c r="C2512" s="7">
        <v>2.0</v>
      </c>
      <c r="D2512" s="7">
        <v>2.0</v>
      </c>
      <c r="E2512" s="7">
        <v>2.0</v>
      </c>
      <c r="F2512" s="7" t="s">
        <v>24</v>
      </c>
      <c r="G2512" s="7" t="s">
        <v>172</v>
      </c>
      <c r="H2512" s="54">
        <v>2.0</v>
      </c>
      <c r="I2512" s="54">
        <v>1292.0</v>
      </c>
      <c r="J2512" s="55" t="s">
        <v>25</v>
      </c>
      <c r="K2512" t="str">
        <f>if(and(B2512&gt;='Desc Stats'!$C$56,B2512&lt;='Desc Stats'!$C$57),"Affordable",if(AND(B2512&gt;='Desc Stats'!$C$58,B2512&lt;='Desc Stats'!$C$59),"Luxury","None"))</f>
        <v>None</v>
      </c>
    </row>
    <row r="2513">
      <c r="A2513" s="56" t="s">
        <v>28</v>
      </c>
      <c r="B2513" s="54">
        <v>1400000.0</v>
      </c>
      <c r="C2513" s="7">
        <v>3.0</v>
      </c>
      <c r="D2513" s="7">
        <v>2.0</v>
      </c>
      <c r="E2513" s="7">
        <v>4.0</v>
      </c>
      <c r="F2513" s="7" t="s">
        <v>36</v>
      </c>
      <c r="G2513" s="7" t="s">
        <v>172</v>
      </c>
      <c r="H2513" s="54">
        <v>2.0</v>
      </c>
      <c r="I2513" s="54">
        <v>1228.0</v>
      </c>
      <c r="J2513" s="55" t="s">
        <v>25</v>
      </c>
      <c r="K2513" t="str">
        <f>if(and(B2513&gt;='Desc Stats'!$C$56,B2513&lt;='Desc Stats'!$C$57),"Affordable",if(AND(B2513&gt;='Desc Stats'!$C$58,B2513&lt;='Desc Stats'!$C$59),"Luxury","None"))</f>
        <v>None</v>
      </c>
    </row>
    <row r="2514">
      <c r="A2514" s="56" t="s">
        <v>28</v>
      </c>
      <c r="B2514" s="54">
        <v>1400000.0</v>
      </c>
      <c r="C2514" s="7">
        <v>2.0</v>
      </c>
      <c r="D2514" s="7">
        <v>2.0</v>
      </c>
      <c r="E2514" s="7">
        <v>4.0</v>
      </c>
      <c r="F2514" s="7" t="s">
        <v>36</v>
      </c>
      <c r="G2514" s="7" t="s">
        <v>172</v>
      </c>
      <c r="H2514" s="54">
        <v>2.0</v>
      </c>
      <c r="I2514" s="54">
        <v>1050.0</v>
      </c>
      <c r="J2514" s="55" t="s">
        <v>25</v>
      </c>
      <c r="K2514" t="str">
        <f>if(and(B2514&gt;='Desc Stats'!$C$56,B2514&lt;='Desc Stats'!$C$57),"Affordable",if(AND(B2514&gt;='Desc Stats'!$C$58,B2514&lt;='Desc Stats'!$C$59),"Luxury","None"))</f>
        <v>None</v>
      </c>
    </row>
    <row r="2515">
      <c r="A2515" s="56" t="s">
        <v>28</v>
      </c>
      <c r="B2515" s="54">
        <v>1400000.0</v>
      </c>
      <c r="C2515" s="7">
        <v>3.0</v>
      </c>
      <c r="D2515" s="7">
        <v>2.0</v>
      </c>
      <c r="E2515" s="7">
        <v>2.0</v>
      </c>
      <c r="F2515" s="7" t="s">
        <v>24</v>
      </c>
      <c r="G2515" s="7" t="s">
        <v>172</v>
      </c>
      <c r="H2515" s="54">
        <v>2.0</v>
      </c>
      <c r="I2515" s="54">
        <v>1259.0</v>
      </c>
      <c r="J2515" s="55" t="s">
        <v>27</v>
      </c>
      <c r="K2515" t="str">
        <f>if(and(B2515&gt;='Desc Stats'!$C$56,B2515&lt;='Desc Stats'!$C$57),"Affordable",if(AND(B2515&gt;='Desc Stats'!$C$58,B2515&lt;='Desc Stats'!$C$59),"Luxury","None"))</f>
        <v>None</v>
      </c>
    </row>
    <row r="2516">
      <c r="A2516" s="56" t="s">
        <v>28</v>
      </c>
      <c r="B2516" s="54">
        <v>1400000.0</v>
      </c>
      <c r="C2516" s="7">
        <v>2.0</v>
      </c>
      <c r="D2516" s="7">
        <v>2.0</v>
      </c>
      <c r="E2516" s="7">
        <v>2.0</v>
      </c>
      <c r="F2516" s="7" t="s">
        <v>36</v>
      </c>
      <c r="G2516" s="7" t="s">
        <v>172</v>
      </c>
      <c r="H2516" s="54">
        <v>2.0</v>
      </c>
      <c r="I2516" s="54">
        <v>1410.0</v>
      </c>
      <c r="J2516" s="55" t="s">
        <v>27</v>
      </c>
      <c r="K2516" t="str">
        <f>if(and(B2516&gt;='Desc Stats'!$C$56,B2516&lt;='Desc Stats'!$C$57),"Affordable",if(AND(B2516&gt;='Desc Stats'!$C$58,B2516&lt;='Desc Stats'!$C$59),"Luxury","None"))</f>
        <v>None</v>
      </c>
    </row>
    <row r="2517">
      <c r="A2517" s="56" t="s">
        <v>28</v>
      </c>
      <c r="B2517" s="54">
        <v>1400000.0</v>
      </c>
      <c r="C2517" s="7">
        <v>2.0</v>
      </c>
      <c r="D2517" s="7">
        <v>2.0</v>
      </c>
      <c r="E2517" s="7">
        <v>2.0</v>
      </c>
      <c r="F2517" s="7" t="s">
        <v>36</v>
      </c>
      <c r="G2517" s="7" t="s">
        <v>172</v>
      </c>
      <c r="H2517" s="54">
        <v>2.0</v>
      </c>
      <c r="I2517" s="54">
        <v>930.0</v>
      </c>
      <c r="J2517" s="55" t="s">
        <v>25</v>
      </c>
      <c r="K2517" t="str">
        <f>if(and(B2517&gt;='Desc Stats'!$C$56,B2517&lt;='Desc Stats'!$C$57),"Affordable",if(AND(B2517&gt;='Desc Stats'!$C$58,B2517&lt;='Desc Stats'!$C$59),"Luxury","None"))</f>
        <v>None</v>
      </c>
    </row>
    <row r="2518">
      <c r="A2518" s="56" t="s">
        <v>28</v>
      </c>
      <c r="B2518" s="54">
        <v>1400000.0</v>
      </c>
      <c r="C2518" s="7">
        <v>1.0</v>
      </c>
      <c r="D2518" s="7">
        <v>1.0</v>
      </c>
      <c r="E2518" s="7">
        <v>2.0</v>
      </c>
      <c r="F2518" s="7" t="s">
        <v>36</v>
      </c>
      <c r="G2518" s="7" t="s">
        <v>172</v>
      </c>
      <c r="H2518" s="54">
        <v>2.0</v>
      </c>
      <c r="I2518" s="54">
        <v>925.0</v>
      </c>
      <c r="J2518" s="55" t="s">
        <v>25</v>
      </c>
      <c r="K2518" t="str">
        <f>if(and(B2518&gt;='Desc Stats'!$C$56,B2518&lt;='Desc Stats'!$C$57),"Affordable",if(AND(B2518&gt;='Desc Stats'!$C$58,B2518&lt;='Desc Stats'!$C$59),"Luxury","None"))</f>
        <v>None</v>
      </c>
    </row>
    <row r="2519">
      <c r="A2519" s="56" t="s">
        <v>28</v>
      </c>
      <c r="B2519" s="54">
        <v>1400000.0</v>
      </c>
      <c r="C2519" s="7">
        <v>2.0</v>
      </c>
      <c r="D2519" s="7">
        <v>2.0</v>
      </c>
      <c r="E2519" s="7">
        <v>1.0</v>
      </c>
      <c r="F2519" s="7" t="s">
        <v>24</v>
      </c>
      <c r="G2519" s="7" t="s">
        <v>172</v>
      </c>
      <c r="H2519" s="54">
        <v>2.0</v>
      </c>
      <c r="I2519" s="54">
        <v>1270.0</v>
      </c>
      <c r="J2519" s="55" t="s">
        <v>25</v>
      </c>
      <c r="K2519" t="str">
        <f>if(and(B2519&gt;='Desc Stats'!$C$56,B2519&lt;='Desc Stats'!$C$57),"Affordable",if(AND(B2519&gt;='Desc Stats'!$C$58,B2519&lt;='Desc Stats'!$C$59),"Luxury","None"))</f>
        <v>None</v>
      </c>
    </row>
    <row r="2520">
      <c r="A2520" s="56" t="s">
        <v>28</v>
      </c>
      <c r="B2520" s="54">
        <v>1400000.0</v>
      </c>
      <c r="C2520" s="7">
        <v>1.0</v>
      </c>
      <c r="D2520" s="7">
        <v>2.0</v>
      </c>
      <c r="E2520" s="7">
        <v>1.0</v>
      </c>
      <c r="F2520" s="7" t="s">
        <v>24</v>
      </c>
      <c r="G2520" s="7" t="s">
        <v>172</v>
      </c>
      <c r="H2520" s="54">
        <v>2.0</v>
      </c>
      <c r="I2520" s="54">
        <v>989.0</v>
      </c>
      <c r="J2520" t="s">
        <v>27</v>
      </c>
      <c r="K2520" t="str">
        <f>if(and(B2520&gt;='Desc Stats'!$C$56,B2520&lt;='Desc Stats'!$C$57),"Affordable",if(AND(B2520&gt;='Desc Stats'!$C$58,B2520&lt;='Desc Stats'!$C$59),"Luxury","None"))</f>
        <v>None</v>
      </c>
    </row>
    <row r="2521">
      <c r="A2521" s="56" t="s">
        <v>190</v>
      </c>
      <c r="B2521" s="54">
        <v>1400000.0</v>
      </c>
      <c r="C2521" s="7">
        <v>3.0</v>
      </c>
      <c r="D2521" s="7">
        <v>2.0</v>
      </c>
      <c r="E2521" s="7">
        <v>6.0</v>
      </c>
      <c r="F2521" s="7" t="s">
        <v>24</v>
      </c>
      <c r="G2521" s="7" t="s">
        <v>172</v>
      </c>
      <c r="H2521" s="54">
        <v>2.0</v>
      </c>
      <c r="I2521" s="54">
        <v>1367.0</v>
      </c>
      <c r="J2521" s="55" t="s">
        <v>25</v>
      </c>
      <c r="K2521" t="str">
        <f>if(and(B2521&gt;='Desc Stats'!$C$56,B2521&lt;='Desc Stats'!$C$57),"Affordable",if(AND(B2521&gt;='Desc Stats'!$C$58,B2521&lt;='Desc Stats'!$C$59),"Luxury","None"))</f>
        <v>None</v>
      </c>
    </row>
    <row r="2522">
      <c r="A2522" s="56" t="s">
        <v>190</v>
      </c>
      <c r="B2522" s="54">
        <v>1400000.0</v>
      </c>
      <c r="C2522" s="7">
        <v>3.0</v>
      </c>
      <c r="D2522" s="7">
        <v>2.0</v>
      </c>
      <c r="E2522" s="7">
        <v>2.0</v>
      </c>
      <c r="F2522" s="7" t="s">
        <v>24</v>
      </c>
      <c r="G2522" s="7" t="s">
        <v>172</v>
      </c>
      <c r="H2522" s="54">
        <v>2.0</v>
      </c>
      <c r="I2522" s="54">
        <v>1367.0</v>
      </c>
      <c r="J2522" s="55" t="s">
        <v>25</v>
      </c>
      <c r="K2522" t="str">
        <f>if(and(B2522&gt;='Desc Stats'!$C$56,B2522&lt;='Desc Stats'!$C$57),"Affordable",if(AND(B2522&gt;='Desc Stats'!$C$58,B2522&lt;='Desc Stats'!$C$59),"Luxury","None"))</f>
        <v>None</v>
      </c>
    </row>
    <row r="2523">
      <c r="A2523" s="56" t="s">
        <v>23</v>
      </c>
      <c r="B2523" s="54">
        <v>1400000.0</v>
      </c>
      <c r="C2523" s="7">
        <v>4.0</v>
      </c>
      <c r="D2523" s="7">
        <v>3.0</v>
      </c>
      <c r="E2523" s="7">
        <v>2.0</v>
      </c>
      <c r="F2523" s="7" t="s">
        <v>24</v>
      </c>
      <c r="G2523" s="7" t="s">
        <v>172</v>
      </c>
      <c r="H2523" s="54">
        <v>2.0</v>
      </c>
      <c r="I2523" s="54">
        <v>2090.0</v>
      </c>
      <c r="J2523" s="55" t="s">
        <v>25</v>
      </c>
      <c r="K2523" t="str">
        <f>if(and(B2523&gt;='Desc Stats'!$C$56,B2523&lt;='Desc Stats'!$C$57),"Affordable",if(AND(B2523&gt;='Desc Stats'!$C$58,B2523&lt;='Desc Stats'!$C$59),"Luxury","None"))</f>
        <v>None</v>
      </c>
    </row>
    <row r="2524">
      <c r="A2524" s="56" t="s">
        <v>23</v>
      </c>
      <c r="B2524" s="54">
        <v>1400000.0</v>
      </c>
      <c r="C2524" s="7">
        <v>4.0</v>
      </c>
      <c r="D2524" s="7">
        <v>3.0</v>
      </c>
      <c r="E2524" s="7">
        <v>2.0</v>
      </c>
      <c r="F2524" s="7" t="s">
        <v>24</v>
      </c>
      <c r="G2524" s="7" t="s">
        <v>172</v>
      </c>
      <c r="H2524" s="54">
        <v>2.0</v>
      </c>
      <c r="I2524" s="54">
        <v>1593.0</v>
      </c>
      <c r="J2524" s="55" t="s">
        <v>25</v>
      </c>
      <c r="K2524" t="str">
        <f>if(and(B2524&gt;='Desc Stats'!$C$56,B2524&lt;='Desc Stats'!$C$57),"Affordable",if(AND(B2524&gt;='Desc Stats'!$C$58,B2524&lt;='Desc Stats'!$C$59),"Luxury","None"))</f>
        <v>None</v>
      </c>
    </row>
    <row r="2525">
      <c r="A2525" s="56" t="s">
        <v>23</v>
      </c>
      <c r="B2525" s="54">
        <v>1400000.0</v>
      </c>
      <c r="C2525" s="7">
        <v>4.0</v>
      </c>
      <c r="D2525" s="7">
        <v>4.0</v>
      </c>
      <c r="E2525" s="7">
        <v>1.0</v>
      </c>
      <c r="F2525" s="7" t="s">
        <v>24</v>
      </c>
      <c r="G2525" s="7" t="s">
        <v>172</v>
      </c>
      <c r="H2525" s="54">
        <v>2.0</v>
      </c>
      <c r="I2525" s="54">
        <v>1668.0</v>
      </c>
      <c r="J2525" s="55" t="s">
        <v>25</v>
      </c>
      <c r="K2525" t="str">
        <f>if(and(B2525&gt;='Desc Stats'!$C$56,B2525&lt;='Desc Stats'!$C$57),"Affordable",if(AND(B2525&gt;='Desc Stats'!$C$58,B2525&lt;='Desc Stats'!$C$59),"Luxury","None"))</f>
        <v>None</v>
      </c>
    </row>
    <row r="2526">
      <c r="A2526" s="56" t="s">
        <v>23</v>
      </c>
      <c r="B2526" s="54">
        <v>1400000.0</v>
      </c>
      <c r="C2526" s="7">
        <v>4.0</v>
      </c>
      <c r="D2526" s="7">
        <v>4.0</v>
      </c>
      <c r="E2526" s="7">
        <v>1.0</v>
      </c>
      <c r="F2526" s="7" t="s">
        <v>24</v>
      </c>
      <c r="G2526" s="7" t="s">
        <v>172</v>
      </c>
      <c r="H2526" s="54">
        <v>2.0</v>
      </c>
      <c r="I2526" s="54">
        <v>1496.0</v>
      </c>
      <c r="J2526" s="55" t="s">
        <v>27</v>
      </c>
      <c r="K2526" t="str">
        <f>if(and(B2526&gt;='Desc Stats'!$C$56,B2526&lt;='Desc Stats'!$C$57),"Affordable",if(AND(B2526&gt;='Desc Stats'!$C$58,B2526&lt;='Desc Stats'!$C$59),"Luxury","None"))</f>
        <v>None</v>
      </c>
    </row>
    <row r="2527">
      <c r="A2527" s="56" t="s">
        <v>23</v>
      </c>
      <c r="B2527" s="54">
        <v>1400000.0</v>
      </c>
      <c r="C2527" s="7">
        <v>4.0</v>
      </c>
      <c r="D2527" s="7">
        <v>3.0</v>
      </c>
      <c r="E2527" s="7">
        <v>1.0</v>
      </c>
      <c r="F2527" s="7" t="s">
        <v>24</v>
      </c>
      <c r="G2527" s="7" t="s">
        <v>172</v>
      </c>
      <c r="H2527" s="54">
        <v>2.0</v>
      </c>
      <c r="I2527" s="54">
        <v>1722.0</v>
      </c>
      <c r="J2527" s="55" t="s">
        <v>27</v>
      </c>
      <c r="K2527" t="str">
        <f>if(and(B2527&gt;='Desc Stats'!$C$56,B2527&lt;='Desc Stats'!$C$57),"Affordable",if(AND(B2527&gt;='Desc Stats'!$C$58,B2527&lt;='Desc Stats'!$C$59),"Luxury","None"))</f>
        <v>None</v>
      </c>
    </row>
    <row r="2528">
      <c r="A2528" s="56" t="s">
        <v>162</v>
      </c>
      <c r="B2528" s="54">
        <v>1400000.0</v>
      </c>
      <c r="C2528" s="7">
        <v>4.0</v>
      </c>
      <c r="D2528" s="7">
        <v>3.0</v>
      </c>
      <c r="E2528" s="7">
        <v>2.0</v>
      </c>
      <c r="F2528" s="7" t="s">
        <v>24</v>
      </c>
      <c r="G2528" s="7" t="s">
        <v>172</v>
      </c>
      <c r="H2528" s="54">
        <v>2.0</v>
      </c>
      <c r="I2528" s="54">
        <v>1900.0</v>
      </c>
      <c r="J2528" s="55" t="s">
        <v>27</v>
      </c>
      <c r="K2528" t="str">
        <f>if(and(B2528&gt;='Desc Stats'!$C$56,B2528&lt;='Desc Stats'!$C$57),"Affordable",if(AND(B2528&gt;='Desc Stats'!$C$58,B2528&lt;='Desc Stats'!$C$59),"Luxury","None"))</f>
        <v>None</v>
      </c>
    </row>
    <row r="2529">
      <c r="A2529" s="56" t="s">
        <v>164</v>
      </c>
      <c r="B2529" s="54">
        <v>1400000.0</v>
      </c>
      <c r="C2529" s="7">
        <v>7.0</v>
      </c>
      <c r="D2529" s="7">
        <v>4.0</v>
      </c>
      <c r="E2529" s="7">
        <v>1.0</v>
      </c>
      <c r="F2529" s="7" t="s">
        <v>38</v>
      </c>
      <c r="G2529" s="7" t="s">
        <v>172</v>
      </c>
      <c r="H2529" s="54">
        <v>2.0</v>
      </c>
      <c r="I2529" s="54">
        <v>3300.0</v>
      </c>
      <c r="J2529" s="55" t="s">
        <v>27</v>
      </c>
      <c r="K2529" t="str">
        <f>if(and(B2529&gt;='Desc Stats'!$C$56,B2529&lt;='Desc Stats'!$C$57),"Affordable",if(AND(B2529&gt;='Desc Stats'!$C$58,B2529&lt;='Desc Stats'!$C$59),"Luxury","None"))</f>
        <v>None</v>
      </c>
    </row>
    <row r="2530">
      <c r="A2530" s="56" t="s">
        <v>23</v>
      </c>
      <c r="B2530" s="54">
        <v>1401662.0</v>
      </c>
      <c r="C2530" s="7">
        <v>3.0</v>
      </c>
      <c r="D2530" s="7">
        <v>3.0</v>
      </c>
      <c r="E2530" s="7">
        <v>3.0</v>
      </c>
      <c r="F2530" s="7" t="s">
        <v>24</v>
      </c>
      <c r="G2530" s="7" t="s">
        <v>172</v>
      </c>
      <c r="H2530" s="54">
        <v>2.0</v>
      </c>
      <c r="I2530" s="54">
        <v>1603.0</v>
      </c>
      <c r="J2530" s="55" t="s">
        <v>27</v>
      </c>
      <c r="K2530" t="str">
        <f>if(and(B2530&gt;='Desc Stats'!$C$56,B2530&lt;='Desc Stats'!$C$57),"Affordable",if(AND(B2530&gt;='Desc Stats'!$C$58,B2530&lt;='Desc Stats'!$C$59),"Luxury","None"))</f>
        <v>None</v>
      </c>
    </row>
    <row r="2531">
      <c r="A2531" s="57" t="s">
        <v>37</v>
      </c>
      <c r="B2531" s="54">
        <v>1410000.0</v>
      </c>
      <c r="C2531" s="7">
        <v>2.0</v>
      </c>
      <c r="D2531" s="7">
        <v>2.0</v>
      </c>
      <c r="E2531" s="7">
        <v>2.0</v>
      </c>
      <c r="F2531" s="7" t="s">
        <v>24</v>
      </c>
      <c r="G2531" s="7" t="s">
        <v>172</v>
      </c>
      <c r="H2531" s="54">
        <v>2.0</v>
      </c>
      <c r="I2531" s="54">
        <v>1292.0</v>
      </c>
      <c r="J2531" s="55" t="s">
        <v>27</v>
      </c>
      <c r="K2531" t="str">
        <f>if(and(B2531&gt;='Desc Stats'!$C$56,B2531&lt;='Desc Stats'!$C$57),"Affordable",if(AND(B2531&gt;='Desc Stats'!$C$58,B2531&lt;='Desc Stats'!$C$59),"Luxury","None"))</f>
        <v>None</v>
      </c>
    </row>
    <row r="2532">
      <c r="A2532" s="56" t="s">
        <v>23</v>
      </c>
      <c r="B2532" s="54">
        <v>1410000.0</v>
      </c>
      <c r="C2532" s="7">
        <v>4.0</v>
      </c>
      <c r="D2532" s="7">
        <v>4.0</v>
      </c>
      <c r="E2532" s="7">
        <v>1.0</v>
      </c>
      <c r="F2532" s="7" t="s">
        <v>24</v>
      </c>
      <c r="G2532" s="7" t="s">
        <v>172</v>
      </c>
      <c r="H2532" s="54">
        <v>2.0</v>
      </c>
      <c r="I2532" s="54">
        <v>1496.0</v>
      </c>
      <c r="J2532" s="55" t="s">
        <v>27</v>
      </c>
      <c r="K2532" t="str">
        <f>if(and(B2532&gt;='Desc Stats'!$C$56,B2532&lt;='Desc Stats'!$C$57),"Affordable",if(AND(B2532&gt;='Desc Stats'!$C$58,B2532&lt;='Desc Stats'!$C$59),"Luxury","None"))</f>
        <v>None</v>
      </c>
    </row>
    <row r="2533">
      <c r="A2533" s="56" t="s">
        <v>23</v>
      </c>
      <c r="B2533" s="54">
        <v>1415000.0</v>
      </c>
      <c r="C2533" s="7">
        <v>4.0</v>
      </c>
      <c r="D2533" s="7">
        <v>4.0</v>
      </c>
      <c r="E2533" s="7">
        <v>2.0</v>
      </c>
      <c r="F2533" s="7" t="s">
        <v>24</v>
      </c>
      <c r="G2533" s="7" t="s">
        <v>172</v>
      </c>
      <c r="H2533" s="54">
        <v>2.0</v>
      </c>
      <c r="I2533" s="54">
        <v>1496.0</v>
      </c>
      <c r="J2533" s="55" t="s">
        <v>27</v>
      </c>
      <c r="K2533" t="str">
        <f>if(and(B2533&gt;='Desc Stats'!$C$56,B2533&lt;='Desc Stats'!$C$57),"Affordable",if(AND(B2533&gt;='Desc Stats'!$C$58,B2533&lt;='Desc Stats'!$C$59),"Luxury","None"))</f>
        <v>None</v>
      </c>
    </row>
    <row r="2534">
      <c r="A2534" s="56" t="s">
        <v>136</v>
      </c>
      <c r="B2534" s="54">
        <v>1420000.0</v>
      </c>
      <c r="C2534" s="7">
        <v>1.0</v>
      </c>
      <c r="D2534" s="7">
        <v>1.0</v>
      </c>
      <c r="E2534" s="7">
        <v>2.0</v>
      </c>
      <c r="F2534" s="7" t="s">
        <v>36</v>
      </c>
      <c r="G2534" s="7" t="s">
        <v>172</v>
      </c>
      <c r="H2534" s="54">
        <v>2.0</v>
      </c>
      <c r="I2534" s="54">
        <v>1131.0</v>
      </c>
      <c r="J2534" s="55" t="s">
        <v>27</v>
      </c>
      <c r="K2534" t="str">
        <f>if(and(B2534&gt;='Desc Stats'!$C$56,B2534&lt;='Desc Stats'!$C$57),"Affordable",if(AND(B2534&gt;='Desc Stats'!$C$58,B2534&lt;='Desc Stats'!$C$59),"Luxury","None"))</f>
        <v>None</v>
      </c>
    </row>
    <row r="2535">
      <c r="A2535" s="56" t="s">
        <v>145</v>
      </c>
      <c r="B2535" s="54">
        <v>1420000.0</v>
      </c>
      <c r="C2535" s="7">
        <v>4.0</v>
      </c>
      <c r="D2535" s="7">
        <v>3.0</v>
      </c>
      <c r="E2535" s="7">
        <v>1.0</v>
      </c>
      <c r="F2535" s="7" t="s">
        <v>36</v>
      </c>
      <c r="G2535" s="7" t="s">
        <v>172</v>
      </c>
      <c r="H2535" s="54">
        <v>2.0</v>
      </c>
      <c r="I2535" s="54">
        <v>1582.0</v>
      </c>
      <c r="J2535" s="55" t="s">
        <v>25</v>
      </c>
      <c r="K2535" t="str">
        <f>if(and(B2535&gt;='Desc Stats'!$C$56,B2535&lt;='Desc Stats'!$C$57),"Affordable",if(AND(B2535&gt;='Desc Stats'!$C$58,B2535&lt;='Desc Stats'!$C$59),"Luxury","None"))</f>
        <v>None</v>
      </c>
    </row>
    <row r="2536">
      <c r="A2536" s="56" t="s">
        <v>28</v>
      </c>
      <c r="B2536" s="54">
        <v>1420000.0</v>
      </c>
      <c r="C2536" s="7">
        <v>2.0</v>
      </c>
      <c r="D2536" s="7">
        <v>2.0</v>
      </c>
      <c r="E2536" s="7">
        <v>4.0</v>
      </c>
      <c r="F2536" s="7" t="s">
        <v>24</v>
      </c>
      <c r="G2536" s="7" t="s">
        <v>172</v>
      </c>
      <c r="H2536" s="54">
        <v>2.0</v>
      </c>
      <c r="I2536" s="54">
        <v>976.0</v>
      </c>
      <c r="J2536" s="55" t="s">
        <v>27</v>
      </c>
      <c r="K2536" t="str">
        <f>if(and(B2536&gt;='Desc Stats'!$C$56,B2536&lt;='Desc Stats'!$C$57),"Affordable",if(AND(B2536&gt;='Desc Stats'!$C$58,B2536&lt;='Desc Stats'!$C$59),"Luxury","None"))</f>
        <v>None</v>
      </c>
    </row>
    <row r="2537">
      <c r="A2537" s="56" t="s">
        <v>28</v>
      </c>
      <c r="B2537" s="54">
        <v>1420000.0</v>
      </c>
      <c r="C2537" s="7">
        <v>2.0</v>
      </c>
      <c r="D2537" s="7">
        <v>2.0</v>
      </c>
      <c r="E2537" s="7">
        <v>2.0</v>
      </c>
      <c r="F2537" s="7" t="s">
        <v>24</v>
      </c>
      <c r="G2537" s="7" t="s">
        <v>172</v>
      </c>
      <c r="H2537" s="54">
        <v>2.0</v>
      </c>
      <c r="I2537" s="54">
        <v>976.0</v>
      </c>
      <c r="J2537" s="55" t="s">
        <v>25</v>
      </c>
      <c r="K2537" t="str">
        <f>if(and(B2537&gt;='Desc Stats'!$C$56,B2537&lt;='Desc Stats'!$C$57),"Affordable",if(AND(B2537&gt;='Desc Stats'!$C$58,B2537&lt;='Desc Stats'!$C$59),"Luxury","None"))</f>
        <v>None</v>
      </c>
    </row>
    <row r="2538">
      <c r="A2538" s="56" t="s">
        <v>28</v>
      </c>
      <c r="B2538" s="54">
        <v>1420000.0</v>
      </c>
      <c r="C2538" s="7">
        <v>3.0</v>
      </c>
      <c r="D2538" s="7">
        <v>2.0</v>
      </c>
      <c r="E2538" s="7">
        <v>1.0</v>
      </c>
      <c r="F2538" s="7" t="s">
        <v>24</v>
      </c>
      <c r="G2538" s="7" t="s">
        <v>172</v>
      </c>
      <c r="H2538" s="54">
        <v>2.0</v>
      </c>
      <c r="I2538" s="54">
        <v>976.0</v>
      </c>
      <c r="J2538" s="55" t="s">
        <v>27</v>
      </c>
      <c r="K2538" t="str">
        <f>if(and(B2538&gt;='Desc Stats'!$C$56,B2538&lt;='Desc Stats'!$C$57),"Affordable",if(AND(B2538&gt;='Desc Stats'!$C$58,B2538&lt;='Desc Stats'!$C$59),"Luxury","None"))</f>
        <v>None</v>
      </c>
    </row>
    <row r="2539">
      <c r="A2539" s="56" t="s">
        <v>23</v>
      </c>
      <c r="B2539" s="54">
        <v>1420000.0</v>
      </c>
      <c r="C2539" s="7">
        <v>4.0</v>
      </c>
      <c r="D2539" s="7">
        <v>4.0</v>
      </c>
      <c r="E2539" s="7">
        <v>3.0</v>
      </c>
      <c r="F2539" s="7" t="s">
        <v>24</v>
      </c>
      <c r="G2539" s="7" t="s">
        <v>172</v>
      </c>
      <c r="H2539" s="54">
        <v>2.0</v>
      </c>
      <c r="I2539" s="54">
        <v>1496.0</v>
      </c>
      <c r="J2539" s="55" t="s">
        <v>27</v>
      </c>
      <c r="K2539" t="str">
        <f>if(and(B2539&gt;='Desc Stats'!$C$56,B2539&lt;='Desc Stats'!$C$57),"Affordable",if(AND(B2539&gt;='Desc Stats'!$C$58,B2539&lt;='Desc Stats'!$C$59),"Luxury","None"))</f>
        <v>None</v>
      </c>
    </row>
    <row r="2540">
      <c r="A2540" s="56" t="s">
        <v>23</v>
      </c>
      <c r="B2540" s="54">
        <v>1420000.0</v>
      </c>
      <c r="C2540" s="7">
        <v>4.0</v>
      </c>
      <c r="D2540" s="7">
        <v>4.0</v>
      </c>
      <c r="E2540" s="7">
        <v>2.0</v>
      </c>
      <c r="F2540" s="7" t="s">
        <v>24</v>
      </c>
      <c r="G2540" s="7" t="s">
        <v>172</v>
      </c>
      <c r="H2540" s="54">
        <v>2.0</v>
      </c>
      <c r="I2540" s="54">
        <v>1499.0</v>
      </c>
      <c r="J2540" s="55" t="s">
        <v>27</v>
      </c>
      <c r="K2540" t="str">
        <f>if(and(B2540&gt;='Desc Stats'!$C$56,B2540&lt;='Desc Stats'!$C$57),"Affordable",if(AND(B2540&gt;='Desc Stats'!$C$58,B2540&lt;='Desc Stats'!$C$59),"Luxury","None"))</f>
        <v>None</v>
      </c>
    </row>
    <row r="2541">
      <c r="A2541" s="56" t="s">
        <v>23</v>
      </c>
      <c r="B2541" s="54">
        <v>1420000.0</v>
      </c>
      <c r="C2541" s="7">
        <v>4.0</v>
      </c>
      <c r="D2541" s="7">
        <v>4.0</v>
      </c>
      <c r="E2541" s="7">
        <v>2.0</v>
      </c>
      <c r="F2541" s="7" t="s">
        <v>24</v>
      </c>
      <c r="G2541" s="7" t="s">
        <v>172</v>
      </c>
      <c r="H2541" s="54">
        <v>2.0</v>
      </c>
      <c r="I2541" s="54">
        <v>1496.0</v>
      </c>
      <c r="J2541" s="55" t="s">
        <v>25</v>
      </c>
      <c r="K2541" t="str">
        <f>if(and(B2541&gt;='Desc Stats'!$C$56,B2541&lt;='Desc Stats'!$C$57),"Affordable",if(AND(B2541&gt;='Desc Stats'!$C$58,B2541&lt;='Desc Stats'!$C$59),"Luxury","None"))</f>
        <v>None</v>
      </c>
    </row>
    <row r="2542">
      <c r="A2542" s="56" t="s">
        <v>23</v>
      </c>
      <c r="B2542" s="54">
        <v>1420000.0</v>
      </c>
      <c r="C2542" s="7">
        <v>4.0</v>
      </c>
      <c r="D2542" s="7">
        <v>4.0</v>
      </c>
      <c r="E2542" s="7">
        <v>2.0</v>
      </c>
      <c r="F2542" s="7" t="s">
        <v>24</v>
      </c>
      <c r="G2542" s="7" t="s">
        <v>172</v>
      </c>
      <c r="H2542" s="54">
        <v>2.0</v>
      </c>
      <c r="I2542" s="54">
        <v>1496.0</v>
      </c>
      <c r="J2542" s="55" t="s">
        <v>27</v>
      </c>
      <c r="K2542" t="str">
        <f>if(and(B2542&gt;='Desc Stats'!$C$56,B2542&lt;='Desc Stats'!$C$57),"Affordable",if(AND(B2542&gt;='Desc Stats'!$C$58,B2542&lt;='Desc Stats'!$C$59),"Luxury","None"))</f>
        <v>None</v>
      </c>
    </row>
    <row r="2543">
      <c r="A2543" s="56" t="s">
        <v>23</v>
      </c>
      <c r="B2543" s="54">
        <v>1420000.0</v>
      </c>
      <c r="C2543" s="7">
        <v>4.0</v>
      </c>
      <c r="D2543" s="7">
        <v>3.0</v>
      </c>
      <c r="E2543" s="7">
        <v>2.0</v>
      </c>
      <c r="F2543" s="7" t="s">
        <v>24</v>
      </c>
      <c r="G2543" s="7" t="s">
        <v>172</v>
      </c>
      <c r="H2543" s="54">
        <v>2.0</v>
      </c>
      <c r="I2543" s="54">
        <v>1496.0</v>
      </c>
      <c r="J2543" t="s">
        <v>27</v>
      </c>
      <c r="K2543" t="str">
        <f>if(and(B2543&gt;='Desc Stats'!$C$56,B2543&lt;='Desc Stats'!$C$57),"Affordable",if(AND(B2543&gt;='Desc Stats'!$C$58,B2543&lt;='Desc Stats'!$C$59),"Luxury","None"))</f>
        <v>None</v>
      </c>
    </row>
    <row r="2544">
      <c r="A2544" s="56" t="s">
        <v>23</v>
      </c>
      <c r="B2544" s="54">
        <v>1420000.0</v>
      </c>
      <c r="C2544" s="7">
        <v>4.0</v>
      </c>
      <c r="D2544" s="7">
        <v>2.0</v>
      </c>
      <c r="E2544" s="7">
        <v>1.0</v>
      </c>
      <c r="F2544" s="7" t="s">
        <v>24</v>
      </c>
      <c r="G2544" s="7" t="s">
        <v>172</v>
      </c>
      <c r="H2544" s="54">
        <v>2.0</v>
      </c>
      <c r="I2544" s="54">
        <v>1496.0</v>
      </c>
      <c r="J2544" s="55" t="s">
        <v>27</v>
      </c>
      <c r="K2544" t="str">
        <f>if(and(B2544&gt;='Desc Stats'!$C$56,B2544&lt;='Desc Stats'!$C$57),"Affordable",if(AND(B2544&gt;='Desc Stats'!$C$58,B2544&lt;='Desc Stats'!$C$59),"Luxury","None"))</f>
        <v>None</v>
      </c>
    </row>
    <row r="2545">
      <c r="A2545" s="56" t="s">
        <v>138</v>
      </c>
      <c r="B2545" s="54">
        <v>1429123.0</v>
      </c>
      <c r="C2545" s="7">
        <v>1.0</v>
      </c>
      <c r="D2545" s="7">
        <v>1.0</v>
      </c>
      <c r="E2545" s="7">
        <v>2.0</v>
      </c>
      <c r="F2545" s="7" t="s">
        <v>36</v>
      </c>
      <c r="G2545" s="7" t="s">
        <v>172</v>
      </c>
      <c r="H2545" s="54">
        <v>2.0</v>
      </c>
      <c r="I2545" s="54">
        <v>904.0</v>
      </c>
      <c r="J2545" s="55" t="s">
        <v>25</v>
      </c>
      <c r="K2545" t="str">
        <f>if(and(B2545&gt;='Desc Stats'!$C$56,B2545&lt;='Desc Stats'!$C$57),"Affordable",if(AND(B2545&gt;='Desc Stats'!$C$58,B2545&lt;='Desc Stats'!$C$59),"Luxury","None"))</f>
        <v>None</v>
      </c>
    </row>
    <row r="2546">
      <c r="A2546" s="56" t="s">
        <v>125</v>
      </c>
      <c r="B2546" s="54">
        <v>1430000.0</v>
      </c>
      <c r="C2546" s="7">
        <v>5.0</v>
      </c>
      <c r="D2546" s="7">
        <v>5.0</v>
      </c>
      <c r="E2546" s="7">
        <v>3.0</v>
      </c>
      <c r="F2546" s="7" t="s">
        <v>38</v>
      </c>
      <c r="G2546" s="7" t="s">
        <v>179</v>
      </c>
      <c r="H2546" s="54">
        <v>1.0</v>
      </c>
      <c r="I2546" s="54">
        <v>1800.0</v>
      </c>
      <c r="J2546" s="55" t="s">
        <v>27</v>
      </c>
      <c r="K2546" t="str">
        <f>if(and(B2546&gt;='Desc Stats'!$C$56,B2546&lt;='Desc Stats'!$C$57),"Affordable",if(AND(B2546&gt;='Desc Stats'!$C$58,B2546&lt;='Desc Stats'!$C$59),"Luxury","None"))</f>
        <v>None</v>
      </c>
    </row>
    <row r="2547">
      <c r="A2547" s="57" t="s">
        <v>37</v>
      </c>
      <c r="B2547" s="54">
        <v>1430000.0</v>
      </c>
      <c r="C2547" s="7">
        <v>3.0</v>
      </c>
      <c r="D2547" s="7">
        <v>2.0</v>
      </c>
      <c r="E2547" s="7">
        <v>2.0</v>
      </c>
      <c r="F2547" s="7" t="s">
        <v>24</v>
      </c>
      <c r="G2547" s="7" t="s">
        <v>172</v>
      </c>
      <c r="H2547" s="54">
        <v>2.0</v>
      </c>
      <c r="I2547" s="54">
        <v>1377.0</v>
      </c>
      <c r="J2547" s="55" t="s">
        <v>27</v>
      </c>
      <c r="K2547" t="str">
        <f>if(and(B2547&gt;='Desc Stats'!$C$56,B2547&lt;='Desc Stats'!$C$57),"Affordable",if(AND(B2547&gt;='Desc Stats'!$C$58,B2547&lt;='Desc Stats'!$C$59),"Luxury","None"))</f>
        <v>None</v>
      </c>
    </row>
    <row r="2548">
      <c r="A2548" s="56" t="s">
        <v>133</v>
      </c>
      <c r="B2548" s="54">
        <v>1430000.0</v>
      </c>
      <c r="C2548" s="7">
        <v>4.0</v>
      </c>
      <c r="D2548" s="7">
        <v>4.0</v>
      </c>
      <c r="E2548" s="7">
        <v>3.0</v>
      </c>
      <c r="F2548" s="7" t="s">
        <v>24</v>
      </c>
      <c r="G2548" s="7" t="s">
        <v>172</v>
      </c>
      <c r="H2548" s="54">
        <v>2.0</v>
      </c>
      <c r="I2548" s="54">
        <v>2638.0</v>
      </c>
      <c r="J2548" s="55" t="s">
        <v>27</v>
      </c>
      <c r="K2548" t="str">
        <f>if(and(B2548&gt;='Desc Stats'!$C$56,B2548&lt;='Desc Stats'!$C$57),"Affordable",if(AND(B2548&gt;='Desc Stats'!$C$58,B2548&lt;='Desc Stats'!$C$59),"Luxury","None"))</f>
        <v>None</v>
      </c>
    </row>
    <row r="2549">
      <c r="A2549" s="56" t="s">
        <v>23</v>
      </c>
      <c r="B2549" s="54">
        <v>1430000.0</v>
      </c>
      <c r="C2549" s="7">
        <v>4.0</v>
      </c>
      <c r="D2549" s="7">
        <v>3.0</v>
      </c>
      <c r="E2549" s="7">
        <v>2.0</v>
      </c>
      <c r="F2549" s="7" t="s">
        <v>24</v>
      </c>
      <c r="G2549" s="7" t="s">
        <v>172</v>
      </c>
      <c r="H2549" s="54">
        <v>2.0</v>
      </c>
      <c r="I2549" s="54">
        <v>1875.0</v>
      </c>
      <c r="J2549" s="55" t="s">
        <v>25</v>
      </c>
      <c r="K2549" t="str">
        <f>if(and(B2549&gt;='Desc Stats'!$C$56,B2549&lt;='Desc Stats'!$C$57),"Affordable",if(AND(B2549&gt;='Desc Stats'!$C$58,B2549&lt;='Desc Stats'!$C$59),"Luxury","None"))</f>
        <v>None</v>
      </c>
    </row>
    <row r="2550">
      <c r="A2550" s="56" t="s">
        <v>158</v>
      </c>
      <c r="B2550" s="54">
        <v>1430000.0</v>
      </c>
      <c r="C2550" s="7">
        <v>5.0</v>
      </c>
      <c r="D2550" s="7">
        <v>6.0</v>
      </c>
      <c r="E2550" s="7">
        <v>3.0</v>
      </c>
      <c r="F2550" s="7" t="s">
        <v>38</v>
      </c>
      <c r="G2550" s="7" t="s">
        <v>179</v>
      </c>
      <c r="H2550" s="54">
        <v>1.0</v>
      </c>
      <c r="I2550" s="54">
        <v>2080.0</v>
      </c>
      <c r="J2550" s="55" t="s">
        <v>175</v>
      </c>
      <c r="K2550" t="str">
        <f>if(and(B2550&gt;='Desc Stats'!$C$56,B2550&lt;='Desc Stats'!$C$57),"Affordable",if(AND(B2550&gt;='Desc Stats'!$C$58,B2550&lt;='Desc Stats'!$C$59),"Luxury","None"))</f>
        <v>None</v>
      </c>
    </row>
    <row r="2551">
      <c r="A2551" s="56" t="s">
        <v>160</v>
      </c>
      <c r="B2551" s="54">
        <v>1430000.0</v>
      </c>
      <c r="C2551" s="7">
        <v>4.0</v>
      </c>
      <c r="D2551" s="7">
        <v>4.0</v>
      </c>
      <c r="E2551" s="7">
        <v>2.0</v>
      </c>
      <c r="F2551" s="7" t="s">
        <v>24</v>
      </c>
      <c r="G2551" s="7" t="s">
        <v>172</v>
      </c>
      <c r="H2551" s="54">
        <v>2.0</v>
      </c>
      <c r="I2551" s="54">
        <v>1712.0</v>
      </c>
      <c r="J2551" s="55" t="s">
        <v>27</v>
      </c>
      <c r="K2551" t="str">
        <f>if(and(B2551&gt;='Desc Stats'!$C$56,B2551&lt;='Desc Stats'!$C$57),"Affordable",if(AND(B2551&gt;='Desc Stats'!$C$58,B2551&lt;='Desc Stats'!$C$59),"Luxury","None"))</f>
        <v>None</v>
      </c>
    </row>
    <row r="2552">
      <c r="A2552" s="56" t="s">
        <v>162</v>
      </c>
      <c r="B2552" s="54">
        <v>1430000.0</v>
      </c>
      <c r="C2552" s="7">
        <v>2.0</v>
      </c>
      <c r="D2552" s="7">
        <v>2.0</v>
      </c>
      <c r="E2552" s="7">
        <v>2.0</v>
      </c>
      <c r="F2552" s="7" t="s">
        <v>24</v>
      </c>
      <c r="G2552" s="7" t="s">
        <v>179</v>
      </c>
      <c r="H2552" s="54">
        <v>1.0</v>
      </c>
      <c r="I2552" s="54">
        <v>1045.0</v>
      </c>
      <c r="J2552" s="55" t="s">
        <v>27</v>
      </c>
      <c r="K2552" t="str">
        <f>if(and(B2552&gt;='Desc Stats'!$C$56,B2552&lt;='Desc Stats'!$C$57),"Affordable",if(AND(B2552&gt;='Desc Stats'!$C$58,B2552&lt;='Desc Stats'!$C$59),"Luxury","None"))</f>
        <v>None</v>
      </c>
    </row>
    <row r="2553">
      <c r="A2553" s="56" t="s">
        <v>156</v>
      </c>
      <c r="B2553" s="54">
        <v>1431886.0</v>
      </c>
      <c r="C2553" s="7">
        <v>5.0</v>
      </c>
      <c r="D2553" s="7">
        <v>5.0</v>
      </c>
      <c r="E2553" s="7">
        <v>2.0</v>
      </c>
      <c r="F2553" s="7" t="s">
        <v>24</v>
      </c>
      <c r="G2553" s="7" t="s">
        <v>172</v>
      </c>
      <c r="H2553" s="54">
        <v>2.0</v>
      </c>
      <c r="I2553" s="54">
        <v>2646.0</v>
      </c>
      <c r="J2553" s="55" t="s">
        <v>175</v>
      </c>
      <c r="K2553" t="str">
        <f>if(and(B2553&gt;='Desc Stats'!$C$56,B2553&lt;='Desc Stats'!$C$57),"Affordable",if(AND(B2553&gt;='Desc Stats'!$C$58,B2553&lt;='Desc Stats'!$C$59),"Luxury","None"))</f>
        <v>None</v>
      </c>
    </row>
    <row r="2554">
      <c r="A2554" s="56" t="s">
        <v>28</v>
      </c>
      <c r="B2554" s="54">
        <v>1435000.0</v>
      </c>
      <c r="C2554" s="7">
        <v>1.0</v>
      </c>
      <c r="D2554" s="7">
        <v>1.0</v>
      </c>
      <c r="E2554" s="7">
        <v>4.0</v>
      </c>
      <c r="F2554" s="7" t="s">
        <v>36</v>
      </c>
      <c r="G2554" s="7" t="s">
        <v>172</v>
      </c>
      <c r="H2554" s="54">
        <v>2.0</v>
      </c>
      <c r="I2554" s="54">
        <v>578.0</v>
      </c>
      <c r="J2554" s="55" t="s">
        <v>25</v>
      </c>
      <c r="K2554" t="str">
        <f>if(and(B2554&gt;='Desc Stats'!$C$56,B2554&lt;='Desc Stats'!$C$57),"Affordable",if(AND(B2554&gt;='Desc Stats'!$C$58,B2554&lt;='Desc Stats'!$C$59),"Luxury","None"))</f>
        <v>None</v>
      </c>
    </row>
    <row r="2555">
      <c r="A2555" s="56" t="s">
        <v>28</v>
      </c>
      <c r="B2555" s="54">
        <v>1435000.0</v>
      </c>
      <c r="C2555" s="7">
        <v>4.0</v>
      </c>
      <c r="D2555" s="7">
        <v>4.0</v>
      </c>
      <c r="E2555" s="7">
        <v>2.0</v>
      </c>
      <c r="F2555" s="7" t="s">
        <v>24</v>
      </c>
      <c r="G2555" s="7" t="s">
        <v>172</v>
      </c>
      <c r="H2555" s="54">
        <v>2.0</v>
      </c>
      <c r="I2555" s="54">
        <v>1668.0</v>
      </c>
      <c r="J2555" s="55" t="s">
        <v>25</v>
      </c>
      <c r="K2555" t="str">
        <f>if(and(B2555&gt;='Desc Stats'!$C$56,B2555&lt;='Desc Stats'!$C$57),"Affordable",if(AND(B2555&gt;='Desc Stats'!$C$58,B2555&lt;='Desc Stats'!$C$59),"Luxury","None"))</f>
        <v>None</v>
      </c>
    </row>
    <row r="2556">
      <c r="A2556" s="56" t="s">
        <v>133</v>
      </c>
      <c r="B2556" s="54">
        <v>1438000.0</v>
      </c>
      <c r="C2556" s="7">
        <v>5.0</v>
      </c>
      <c r="D2556" s="7">
        <v>4.0</v>
      </c>
      <c r="E2556" s="7">
        <v>2.0</v>
      </c>
      <c r="F2556" s="7" t="s">
        <v>24</v>
      </c>
      <c r="G2556" s="7" t="s">
        <v>172</v>
      </c>
      <c r="H2556" s="54">
        <v>2.0</v>
      </c>
      <c r="I2556" s="54">
        <v>2378.0</v>
      </c>
      <c r="J2556" s="55" t="s">
        <v>27</v>
      </c>
      <c r="K2556" t="str">
        <f>if(and(B2556&gt;='Desc Stats'!$C$56,B2556&lt;='Desc Stats'!$C$57),"Affordable",if(AND(B2556&gt;='Desc Stats'!$C$58,B2556&lt;='Desc Stats'!$C$59),"Luxury","None"))</f>
        <v>None</v>
      </c>
    </row>
    <row r="2557">
      <c r="A2557" s="56" t="s">
        <v>133</v>
      </c>
      <c r="B2557" s="54">
        <v>1438000.0</v>
      </c>
      <c r="C2557" s="7">
        <v>5.0</v>
      </c>
      <c r="D2557" s="7">
        <v>4.0</v>
      </c>
      <c r="E2557" s="7">
        <v>2.0</v>
      </c>
      <c r="F2557" s="7" t="s">
        <v>24</v>
      </c>
      <c r="G2557" s="7" t="s">
        <v>172</v>
      </c>
      <c r="H2557" s="54">
        <v>2.0</v>
      </c>
      <c r="I2557" s="54">
        <v>2378.0</v>
      </c>
      <c r="J2557" s="55" t="s">
        <v>25</v>
      </c>
      <c r="K2557" t="str">
        <f>if(and(B2557&gt;='Desc Stats'!$C$56,B2557&lt;='Desc Stats'!$C$57),"Affordable",if(AND(B2557&gt;='Desc Stats'!$C$58,B2557&lt;='Desc Stats'!$C$59),"Luxury","None"))</f>
        <v>None</v>
      </c>
    </row>
    <row r="2558">
      <c r="A2558" s="56" t="s">
        <v>133</v>
      </c>
      <c r="B2558" s="54">
        <v>1438000.0</v>
      </c>
      <c r="C2558" s="7">
        <v>4.0</v>
      </c>
      <c r="D2558" s="7">
        <v>4.0</v>
      </c>
      <c r="E2558" s="7">
        <v>2.0</v>
      </c>
      <c r="F2558" s="7" t="s">
        <v>24</v>
      </c>
      <c r="G2558" s="7" t="s">
        <v>172</v>
      </c>
      <c r="H2558" s="54">
        <v>2.0</v>
      </c>
      <c r="I2558" s="54">
        <v>2378.0</v>
      </c>
      <c r="J2558" s="55" t="s">
        <v>175</v>
      </c>
      <c r="K2558" t="str">
        <f>if(and(B2558&gt;='Desc Stats'!$C$56,B2558&lt;='Desc Stats'!$C$57),"Affordable",if(AND(B2558&gt;='Desc Stats'!$C$58,B2558&lt;='Desc Stats'!$C$59),"Luxury","None"))</f>
        <v>None</v>
      </c>
    </row>
    <row r="2559">
      <c r="A2559" s="56" t="s">
        <v>147</v>
      </c>
      <c r="B2559" s="54">
        <v>1438000.0</v>
      </c>
      <c r="C2559" s="7">
        <v>2.0</v>
      </c>
      <c r="D2559" s="7">
        <v>2.0</v>
      </c>
      <c r="E2559" s="7">
        <v>2.0</v>
      </c>
      <c r="F2559" s="7" t="s">
        <v>36</v>
      </c>
      <c r="G2559" s="7" t="s">
        <v>172</v>
      </c>
      <c r="H2559" s="54">
        <v>2.0</v>
      </c>
      <c r="I2559" s="54">
        <v>1087.0</v>
      </c>
      <c r="J2559" t="s">
        <v>25</v>
      </c>
      <c r="K2559" t="str">
        <f>if(and(B2559&gt;='Desc Stats'!$C$56,B2559&lt;='Desc Stats'!$C$57),"Affordable",if(AND(B2559&gt;='Desc Stats'!$C$58,B2559&lt;='Desc Stats'!$C$59),"Luxury","None"))</f>
        <v>None</v>
      </c>
    </row>
    <row r="2560">
      <c r="A2560" s="57" t="s">
        <v>37</v>
      </c>
      <c r="B2560" s="54">
        <v>1448000.0</v>
      </c>
      <c r="C2560" s="7">
        <v>3.0</v>
      </c>
      <c r="D2560" s="7">
        <v>2.0</v>
      </c>
      <c r="E2560" s="7">
        <v>2.0</v>
      </c>
      <c r="F2560" s="7" t="s">
        <v>24</v>
      </c>
      <c r="G2560" s="7" t="s">
        <v>172</v>
      </c>
      <c r="H2560" s="54">
        <v>2.0</v>
      </c>
      <c r="I2560" s="54">
        <v>1292.0</v>
      </c>
      <c r="J2560" s="55" t="s">
        <v>25</v>
      </c>
      <c r="K2560" t="str">
        <f>if(and(B2560&gt;='Desc Stats'!$C$56,B2560&lt;='Desc Stats'!$C$57),"Affordable",if(AND(B2560&gt;='Desc Stats'!$C$58,B2560&lt;='Desc Stats'!$C$59),"Luxury","None"))</f>
        <v>None</v>
      </c>
    </row>
    <row r="2561">
      <c r="A2561" s="56" t="s">
        <v>121</v>
      </c>
      <c r="B2561" s="54">
        <v>1450000.0</v>
      </c>
      <c r="C2561" s="7">
        <v>3.0</v>
      </c>
      <c r="D2561" s="7">
        <v>2.0</v>
      </c>
      <c r="E2561" s="7">
        <v>2.0</v>
      </c>
      <c r="F2561" s="7" t="s">
        <v>36</v>
      </c>
      <c r="G2561" s="7" t="s">
        <v>172</v>
      </c>
      <c r="H2561" s="54">
        <v>2.0</v>
      </c>
      <c r="I2561" s="54">
        <v>1512.0</v>
      </c>
      <c r="J2561" s="55" t="s">
        <v>27</v>
      </c>
      <c r="K2561" t="str">
        <f>if(and(B2561&gt;='Desc Stats'!$C$56,B2561&lt;='Desc Stats'!$C$57),"Affordable",if(AND(B2561&gt;='Desc Stats'!$C$58,B2561&lt;='Desc Stats'!$C$59),"Luxury","None"))</f>
        <v>None</v>
      </c>
    </row>
    <row r="2562">
      <c r="A2562" s="56" t="s">
        <v>124</v>
      </c>
      <c r="B2562" s="54">
        <v>1450000.0</v>
      </c>
      <c r="C2562" s="7">
        <v>4.0</v>
      </c>
      <c r="D2562" s="7">
        <v>3.0</v>
      </c>
      <c r="E2562" s="7">
        <v>2.0</v>
      </c>
      <c r="F2562" s="7" t="s">
        <v>181</v>
      </c>
      <c r="G2562" s="7" t="s">
        <v>179</v>
      </c>
      <c r="H2562" s="54">
        <v>1.0</v>
      </c>
      <c r="I2562" s="54">
        <v>1875.0</v>
      </c>
      <c r="J2562" s="55" t="s">
        <v>27</v>
      </c>
      <c r="K2562" t="str">
        <f>if(and(B2562&gt;='Desc Stats'!$C$56,B2562&lt;='Desc Stats'!$C$57),"Affordable",if(AND(B2562&gt;='Desc Stats'!$C$58,B2562&lt;='Desc Stats'!$C$59),"Luxury","None"))</f>
        <v>None</v>
      </c>
    </row>
    <row r="2563">
      <c r="A2563" s="56" t="s">
        <v>124</v>
      </c>
      <c r="B2563" s="54">
        <v>1450000.0</v>
      </c>
      <c r="C2563" s="7">
        <v>2.0</v>
      </c>
      <c r="D2563" s="7">
        <v>2.0</v>
      </c>
      <c r="E2563" s="7">
        <v>2.0</v>
      </c>
      <c r="F2563" s="7" t="s">
        <v>24</v>
      </c>
      <c r="G2563" s="7" t="s">
        <v>172</v>
      </c>
      <c r="H2563" s="54">
        <v>2.0</v>
      </c>
      <c r="I2563" s="54">
        <v>1704.0</v>
      </c>
      <c r="J2563" s="55" t="s">
        <v>25</v>
      </c>
      <c r="K2563" t="str">
        <f>if(and(B2563&gt;='Desc Stats'!$C$56,B2563&lt;='Desc Stats'!$C$57),"Affordable",if(AND(B2563&gt;='Desc Stats'!$C$58,B2563&lt;='Desc Stats'!$C$59),"Luxury","None"))</f>
        <v>None</v>
      </c>
    </row>
    <row r="2564">
      <c r="A2564" s="56" t="s">
        <v>132</v>
      </c>
      <c r="B2564" s="54">
        <v>1450000.0</v>
      </c>
      <c r="C2564" s="7">
        <v>2.0</v>
      </c>
      <c r="D2564" s="7">
        <v>2.0</v>
      </c>
      <c r="E2564" s="7">
        <v>2.0</v>
      </c>
      <c r="F2564" s="7" t="s">
        <v>24</v>
      </c>
      <c r="G2564" s="7" t="s">
        <v>172</v>
      </c>
      <c r="H2564" s="54">
        <v>2.0</v>
      </c>
      <c r="I2564" s="54">
        <v>946.0</v>
      </c>
      <c r="J2564" s="55" t="s">
        <v>25</v>
      </c>
      <c r="K2564" t="str">
        <f>if(and(B2564&gt;='Desc Stats'!$C$56,B2564&lt;='Desc Stats'!$C$57),"Affordable",if(AND(B2564&gt;='Desc Stats'!$C$58,B2564&lt;='Desc Stats'!$C$59),"Luxury","None"))</f>
        <v>None</v>
      </c>
    </row>
    <row r="2565">
      <c r="A2565" s="56" t="s">
        <v>26</v>
      </c>
      <c r="B2565" s="54">
        <v>1450000.0</v>
      </c>
      <c r="C2565" s="7">
        <v>6.0</v>
      </c>
      <c r="D2565" s="7">
        <v>5.0</v>
      </c>
      <c r="E2565" s="7">
        <v>2.0</v>
      </c>
      <c r="F2565" s="7" t="s">
        <v>38</v>
      </c>
      <c r="G2565" s="7" t="s">
        <v>179</v>
      </c>
      <c r="H2565" s="54">
        <v>1.0</v>
      </c>
      <c r="I2565" s="54">
        <v>1540.0</v>
      </c>
      <c r="J2565" s="55" t="s">
        <v>175</v>
      </c>
      <c r="K2565" t="str">
        <f>if(and(B2565&gt;='Desc Stats'!$C$56,B2565&lt;='Desc Stats'!$C$57),"Affordable",if(AND(B2565&gt;='Desc Stats'!$C$58,B2565&lt;='Desc Stats'!$C$59),"Luxury","None"))</f>
        <v>None</v>
      </c>
    </row>
    <row r="2566">
      <c r="A2566" s="56" t="s">
        <v>125</v>
      </c>
      <c r="B2566" s="54">
        <v>1450000.0</v>
      </c>
      <c r="C2566" s="7">
        <v>6.0</v>
      </c>
      <c r="D2566" s="7">
        <v>5.0</v>
      </c>
      <c r="E2566" s="7">
        <v>1.0</v>
      </c>
      <c r="F2566" s="7" t="s">
        <v>38</v>
      </c>
      <c r="G2566" s="7" t="s">
        <v>179</v>
      </c>
      <c r="H2566" s="54">
        <v>1.0</v>
      </c>
      <c r="I2566" s="54">
        <v>1800.0</v>
      </c>
      <c r="J2566" s="55" t="s">
        <v>25</v>
      </c>
      <c r="K2566" t="str">
        <f>if(and(B2566&gt;='Desc Stats'!$C$56,B2566&lt;='Desc Stats'!$C$57),"Affordable",if(AND(B2566&gt;='Desc Stats'!$C$58,B2566&lt;='Desc Stats'!$C$59),"Luxury","None"))</f>
        <v>None</v>
      </c>
    </row>
    <row r="2567">
      <c r="A2567" s="57" t="s">
        <v>37</v>
      </c>
      <c r="B2567" s="54">
        <v>1450000.0</v>
      </c>
      <c r="C2567" s="7">
        <v>4.0</v>
      </c>
      <c r="D2567" s="7">
        <v>3.0</v>
      </c>
      <c r="E2567" s="7">
        <v>6.0</v>
      </c>
      <c r="F2567" s="7" t="s">
        <v>24</v>
      </c>
      <c r="G2567" s="7" t="s">
        <v>172</v>
      </c>
      <c r="H2567" s="54">
        <v>2.0</v>
      </c>
      <c r="I2567" s="54">
        <v>1680.0</v>
      </c>
      <c r="J2567" s="55" t="s">
        <v>25</v>
      </c>
      <c r="K2567" t="str">
        <f>if(and(B2567&gt;='Desc Stats'!$C$56,B2567&lt;='Desc Stats'!$C$57),"Affordable",if(AND(B2567&gt;='Desc Stats'!$C$58,B2567&lt;='Desc Stats'!$C$59),"Luxury","None"))</f>
        <v>None</v>
      </c>
    </row>
    <row r="2568">
      <c r="A2568" s="57" t="s">
        <v>37</v>
      </c>
      <c r="B2568" s="54">
        <v>1450000.0</v>
      </c>
      <c r="C2568" s="7">
        <v>4.0</v>
      </c>
      <c r="D2568" s="7">
        <v>3.0</v>
      </c>
      <c r="E2568" s="7">
        <v>2.0</v>
      </c>
      <c r="F2568" s="7" t="s">
        <v>24</v>
      </c>
      <c r="G2568" s="7" t="s">
        <v>172</v>
      </c>
      <c r="H2568" s="54">
        <v>2.0</v>
      </c>
      <c r="I2568" s="54">
        <v>1680.0</v>
      </c>
      <c r="J2568" s="55" t="s">
        <v>27</v>
      </c>
      <c r="K2568" t="str">
        <f>if(and(B2568&gt;='Desc Stats'!$C$56,B2568&lt;='Desc Stats'!$C$57),"Affordable",if(AND(B2568&gt;='Desc Stats'!$C$58,B2568&lt;='Desc Stats'!$C$59),"Luxury","None"))</f>
        <v>None</v>
      </c>
    </row>
    <row r="2569">
      <c r="A2569" s="57" t="s">
        <v>37</v>
      </c>
      <c r="B2569" s="54">
        <v>1450000.0</v>
      </c>
      <c r="C2569" s="7">
        <v>5.0</v>
      </c>
      <c r="D2569" s="7">
        <v>4.0</v>
      </c>
      <c r="E2569" s="7">
        <v>1.0</v>
      </c>
      <c r="F2569" s="7" t="s">
        <v>180</v>
      </c>
      <c r="G2569" s="7" t="s">
        <v>179</v>
      </c>
      <c r="H2569" s="54">
        <v>1.0</v>
      </c>
      <c r="I2569" s="54">
        <v>2262.0</v>
      </c>
      <c r="J2569" s="55" t="s">
        <v>27</v>
      </c>
      <c r="K2569" t="str">
        <f>if(and(B2569&gt;='Desc Stats'!$C$56,B2569&lt;='Desc Stats'!$C$57),"Affordable",if(AND(B2569&gt;='Desc Stats'!$C$58,B2569&lt;='Desc Stats'!$C$59),"Luxury","None"))</f>
        <v>None</v>
      </c>
    </row>
    <row r="2570">
      <c r="A2570" s="56" t="s">
        <v>28</v>
      </c>
      <c r="B2570" s="54">
        <v>1450000.0</v>
      </c>
      <c r="C2570" s="7">
        <v>2.0</v>
      </c>
      <c r="D2570" s="7">
        <v>2.0</v>
      </c>
      <c r="E2570" s="7">
        <v>4.0</v>
      </c>
      <c r="F2570" s="7" t="s">
        <v>36</v>
      </c>
      <c r="G2570" s="7" t="s">
        <v>172</v>
      </c>
      <c r="H2570" s="54">
        <v>2.0</v>
      </c>
      <c r="I2570" s="54">
        <v>1050.0</v>
      </c>
      <c r="J2570" s="55" t="s">
        <v>27</v>
      </c>
      <c r="K2570" t="str">
        <f>if(and(B2570&gt;='Desc Stats'!$C$56,B2570&lt;='Desc Stats'!$C$57),"Affordable",if(AND(B2570&gt;='Desc Stats'!$C$58,B2570&lt;='Desc Stats'!$C$59),"Luxury","None"))</f>
        <v>None</v>
      </c>
    </row>
    <row r="2571">
      <c r="A2571" s="56" t="s">
        <v>28</v>
      </c>
      <c r="B2571" s="54">
        <v>1450000.0</v>
      </c>
      <c r="C2571" s="7">
        <v>2.0</v>
      </c>
      <c r="D2571" s="7">
        <v>2.0</v>
      </c>
      <c r="E2571" s="7">
        <v>2.0</v>
      </c>
      <c r="F2571" s="7" t="s">
        <v>36</v>
      </c>
      <c r="G2571" s="7" t="s">
        <v>172</v>
      </c>
      <c r="H2571" s="54">
        <v>2.0</v>
      </c>
      <c r="I2571" s="54">
        <v>1050.0</v>
      </c>
      <c r="J2571" s="55" t="s">
        <v>25</v>
      </c>
      <c r="K2571" t="str">
        <f>if(and(B2571&gt;='Desc Stats'!$C$56,B2571&lt;='Desc Stats'!$C$57),"Affordable",if(AND(B2571&gt;='Desc Stats'!$C$58,B2571&lt;='Desc Stats'!$C$59),"Luxury","None"))</f>
        <v>None</v>
      </c>
    </row>
    <row r="2572">
      <c r="A2572" s="56" t="s">
        <v>28</v>
      </c>
      <c r="B2572" s="54">
        <v>1450000.0</v>
      </c>
      <c r="C2572" s="7">
        <v>2.0</v>
      </c>
      <c r="D2572" s="7">
        <v>2.0</v>
      </c>
      <c r="E2572" s="7">
        <v>2.0</v>
      </c>
      <c r="F2572" s="7" t="s">
        <v>36</v>
      </c>
      <c r="G2572" s="7" t="s">
        <v>172</v>
      </c>
      <c r="H2572" s="54">
        <v>2.0</v>
      </c>
      <c r="I2572" s="54">
        <v>1050.0</v>
      </c>
      <c r="J2572" s="55" t="s">
        <v>25</v>
      </c>
      <c r="K2572" t="str">
        <f>if(and(B2572&gt;='Desc Stats'!$C$56,B2572&lt;='Desc Stats'!$C$57),"Affordable",if(AND(B2572&gt;='Desc Stats'!$C$58,B2572&lt;='Desc Stats'!$C$59),"Luxury","None"))</f>
        <v>None</v>
      </c>
    </row>
    <row r="2573">
      <c r="A2573" s="56" t="s">
        <v>28</v>
      </c>
      <c r="B2573" s="54">
        <v>1450000.0</v>
      </c>
      <c r="C2573" s="7">
        <v>2.0</v>
      </c>
      <c r="D2573" s="7">
        <v>2.0</v>
      </c>
      <c r="E2573" s="7">
        <v>2.0</v>
      </c>
      <c r="F2573" s="7" t="s">
        <v>24</v>
      </c>
      <c r="G2573" s="7" t="s">
        <v>172</v>
      </c>
      <c r="H2573" s="54">
        <v>2.0</v>
      </c>
      <c r="I2573" s="54">
        <v>867.0</v>
      </c>
      <c r="J2573" s="55" t="s">
        <v>25</v>
      </c>
      <c r="K2573" t="str">
        <f>if(and(B2573&gt;='Desc Stats'!$C$56,B2573&lt;='Desc Stats'!$C$57),"Affordable",if(AND(B2573&gt;='Desc Stats'!$C$58,B2573&lt;='Desc Stats'!$C$59),"Luxury","None"))</f>
        <v>None</v>
      </c>
    </row>
    <row r="2574">
      <c r="A2574" s="56" t="s">
        <v>28</v>
      </c>
      <c r="B2574" s="54">
        <v>1450000.0</v>
      </c>
      <c r="C2574" s="7">
        <v>2.0</v>
      </c>
      <c r="D2574" s="7">
        <v>1.0</v>
      </c>
      <c r="E2574" s="7">
        <v>2.0</v>
      </c>
      <c r="F2574" s="7" t="s">
        <v>36</v>
      </c>
      <c r="G2574" s="7" t="s">
        <v>172</v>
      </c>
      <c r="H2574" s="54">
        <v>2.0</v>
      </c>
      <c r="I2574" s="54">
        <v>1050.0</v>
      </c>
      <c r="J2574" s="55" t="s">
        <v>25</v>
      </c>
      <c r="K2574" t="str">
        <f>if(and(B2574&gt;='Desc Stats'!$C$56,B2574&lt;='Desc Stats'!$C$57),"Affordable",if(AND(B2574&gt;='Desc Stats'!$C$58,B2574&lt;='Desc Stats'!$C$59),"Luxury","None"))</f>
        <v>None</v>
      </c>
    </row>
    <row r="2575">
      <c r="A2575" s="56" t="s">
        <v>28</v>
      </c>
      <c r="B2575" s="54">
        <v>1450000.0</v>
      </c>
      <c r="C2575" s="7">
        <v>1.0</v>
      </c>
      <c r="D2575" s="7">
        <v>1.0</v>
      </c>
      <c r="E2575" s="7">
        <v>2.0</v>
      </c>
      <c r="F2575" s="7" t="s">
        <v>36</v>
      </c>
      <c r="G2575" s="7" t="s">
        <v>172</v>
      </c>
      <c r="H2575" s="54">
        <v>2.0</v>
      </c>
      <c r="I2575" s="54">
        <v>1050.0</v>
      </c>
      <c r="J2575" s="55" t="s">
        <v>25</v>
      </c>
      <c r="K2575" t="str">
        <f>if(and(B2575&gt;='Desc Stats'!$C$56,B2575&lt;='Desc Stats'!$C$57),"Affordable",if(AND(B2575&gt;='Desc Stats'!$C$58,B2575&lt;='Desc Stats'!$C$59),"Luxury","None"))</f>
        <v>None</v>
      </c>
    </row>
    <row r="2576">
      <c r="A2576" s="56" t="s">
        <v>28</v>
      </c>
      <c r="B2576" s="54">
        <v>1450000.0</v>
      </c>
      <c r="C2576" s="7">
        <v>2.0</v>
      </c>
      <c r="D2576" s="7">
        <v>2.0</v>
      </c>
      <c r="E2576" s="7">
        <v>1.0</v>
      </c>
      <c r="F2576" s="7" t="s">
        <v>36</v>
      </c>
      <c r="G2576" s="7" t="s">
        <v>172</v>
      </c>
      <c r="H2576" s="54">
        <v>2.0</v>
      </c>
      <c r="I2576" s="54">
        <v>1090.0</v>
      </c>
      <c r="J2576" s="55" t="s">
        <v>25</v>
      </c>
      <c r="K2576" t="str">
        <f>if(and(B2576&gt;='Desc Stats'!$C$56,B2576&lt;='Desc Stats'!$C$57),"Affordable",if(AND(B2576&gt;='Desc Stats'!$C$58,B2576&lt;='Desc Stats'!$C$59),"Luxury","None"))</f>
        <v>None</v>
      </c>
    </row>
    <row r="2577">
      <c r="A2577" s="56" t="s">
        <v>28</v>
      </c>
      <c r="B2577" s="54">
        <v>1450000.0</v>
      </c>
      <c r="C2577" s="7">
        <v>2.0</v>
      </c>
      <c r="D2577" s="7">
        <v>2.0</v>
      </c>
      <c r="E2577" s="7">
        <v>1.0</v>
      </c>
      <c r="F2577" s="7" t="s">
        <v>24</v>
      </c>
      <c r="G2577" s="7" t="s">
        <v>172</v>
      </c>
      <c r="H2577" s="54">
        <v>2.0</v>
      </c>
      <c r="I2577" s="54">
        <v>867.0</v>
      </c>
      <c r="J2577" s="55" t="s">
        <v>25</v>
      </c>
      <c r="K2577" t="str">
        <f>if(and(B2577&gt;='Desc Stats'!$C$56,B2577&lt;='Desc Stats'!$C$57),"Affordable",if(AND(B2577&gt;='Desc Stats'!$C$58,B2577&lt;='Desc Stats'!$C$59),"Luxury","None"))</f>
        <v>None</v>
      </c>
    </row>
    <row r="2578">
      <c r="A2578" s="56" t="s">
        <v>190</v>
      </c>
      <c r="B2578" s="54">
        <v>1450000.0</v>
      </c>
      <c r="C2578" s="7">
        <v>3.0</v>
      </c>
      <c r="D2578" s="7">
        <v>2.0</v>
      </c>
      <c r="E2578" s="7">
        <v>5.0</v>
      </c>
      <c r="F2578" s="7" t="s">
        <v>24</v>
      </c>
      <c r="G2578" s="7" t="s">
        <v>172</v>
      </c>
      <c r="H2578" s="54">
        <v>2.0</v>
      </c>
      <c r="I2578" s="54">
        <v>1356.0</v>
      </c>
      <c r="J2578" s="55" t="s">
        <v>25</v>
      </c>
      <c r="K2578" t="str">
        <f>if(and(B2578&gt;='Desc Stats'!$C$56,B2578&lt;='Desc Stats'!$C$57),"Affordable",if(AND(B2578&gt;='Desc Stats'!$C$58,B2578&lt;='Desc Stats'!$C$59),"Luxury","None"))</f>
        <v>None</v>
      </c>
    </row>
    <row r="2579">
      <c r="A2579" s="56" t="s">
        <v>23</v>
      </c>
      <c r="B2579" s="54">
        <v>1450000.0</v>
      </c>
      <c r="C2579" s="7">
        <v>4.0</v>
      </c>
      <c r="D2579" s="7">
        <v>4.0</v>
      </c>
      <c r="E2579" s="7">
        <v>4.0</v>
      </c>
      <c r="F2579" s="7" t="s">
        <v>24</v>
      </c>
      <c r="G2579" s="7" t="s">
        <v>172</v>
      </c>
      <c r="H2579" s="54">
        <v>2.0</v>
      </c>
      <c r="I2579" s="54">
        <v>1496.0</v>
      </c>
      <c r="J2579" s="55" t="s">
        <v>27</v>
      </c>
      <c r="K2579" t="str">
        <f>if(and(B2579&gt;='Desc Stats'!$C$56,B2579&lt;='Desc Stats'!$C$57),"Affordable",if(AND(B2579&gt;='Desc Stats'!$C$58,B2579&lt;='Desc Stats'!$C$59),"Luxury","None"))</f>
        <v>None</v>
      </c>
    </row>
    <row r="2580">
      <c r="A2580" s="56" t="s">
        <v>23</v>
      </c>
      <c r="B2580" s="54">
        <v>1450000.0</v>
      </c>
      <c r="C2580" s="7">
        <v>5.0</v>
      </c>
      <c r="D2580" s="7">
        <v>4.0</v>
      </c>
      <c r="E2580" s="7">
        <v>2.0</v>
      </c>
      <c r="F2580" s="7" t="s">
        <v>24</v>
      </c>
      <c r="G2580" s="7" t="s">
        <v>172</v>
      </c>
      <c r="H2580" s="54">
        <v>2.0</v>
      </c>
      <c r="I2580" s="54">
        <v>2513.0</v>
      </c>
      <c r="J2580" s="55" t="s">
        <v>25</v>
      </c>
      <c r="K2580" t="str">
        <f>if(and(B2580&gt;='Desc Stats'!$C$56,B2580&lt;='Desc Stats'!$C$57),"Affordable",if(AND(B2580&gt;='Desc Stats'!$C$58,B2580&lt;='Desc Stats'!$C$59),"Luxury","None"))</f>
        <v>None</v>
      </c>
    </row>
    <row r="2581">
      <c r="A2581" s="56" t="s">
        <v>23</v>
      </c>
      <c r="B2581" s="54">
        <v>1450000.0</v>
      </c>
      <c r="C2581" s="7">
        <v>4.0</v>
      </c>
      <c r="D2581" s="7">
        <v>4.0</v>
      </c>
      <c r="E2581" s="7">
        <v>2.0</v>
      </c>
      <c r="F2581" s="7" t="s">
        <v>24</v>
      </c>
      <c r="G2581" s="7" t="s">
        <v>172</v>
      </c>
      <c r="H2581" s="54">
        <v>2.0</v>
      </c>
      <c r="I2581" s="54">
        <v>3200.0</v>
      </c>
      <c r="J2581" s="55" t="s">
        <v>27</v>
      </c>
      <c r="K2581" t="str">
        <f>if(and(B2581&gt;='Desc Stats'!$C$56,B2581&lt;='Desc Stats'!$C$57),"Affordable",if(AND(B2581&gt;='Desc Stats'!$C$58,B2581&lt;='Desc Stats'!$C$59),"Luxury","None"))</f>
        <v>None</v>
      </c>
    </row>
    <row r="2582">
      <c r="A2582" s="56" t="s">
        <v>23</v>
      </c>
      <c r="B2582" s="54">
        <v>1450000.0</v>
      </c>
      <c r="C2582" s="7">
        <v>4.0</v>
      </c>
      <c r="D2582" s="7">
        <v>4.0</v>
      </c>
      <c r="E2582" s="7">
        <v>2.0</v>
      </c>
      <c r="F2582" s="7" t="s">
        <v>24</v>
      </c>
      <c r="G2582" s="7" t="s">
        <v>172</v>
      </c>
      <c r="H2582" s="54">
        <v>2.0</v>
      </c>
      <c r="I2582" s="54">
        <v>3200.0</v>
      </c>
      <c r="J2582" s="55" t="s">
        <v>27</v>
      </c>
      <c r="K2582" t="str">
        <f>if(and(B2582&gt;='Desc Stats'!$C$56,B2582&lt;='Desc Stats'!$C$57),"Affordable",if(AND(B2582&gt;='Desc Stats'!$C$58,B2582&lt;='Desc Stats'!$C$59),"Luxury","None"))</f>
        <v>None</v>
      </c>
    </row>
    <row r="2583">
      <c r="A2583" s="56" t="s">
        <v>23</v>
      </c>
      <c r="B2583" s="54">
        <v>1450000.0</v>
      </c>
      <c r="C2583" s="7">
        <v>4.0</v>
      </c>
      <c r="D2583" s="7">
        <v>4.0</v>
      </c>
      <c r="E2583" s="7">
        <v>2.0</v>
      </c>
      <c r="F2583" s="7" t="s">
        <v>24</v>
      </c>
      <c r="G2583" s="7" t="s">
        <v>172</v>
      </c>
      <c r="H2583" s="54">
        <v>2.0</v>
      </c>
      <c r="I2583" s="54">
        <v>2163.0</v>
      </c>
      <c r="J2583" s="55" t="s">
        <v>25</v>
      </c>
      <c r="K2583" t="str">
        <f>if(and(B2583&gt;='Desc Stats'!$C$56,B2583&lt;='Desc Stats'!$C$57),"Affordable",if(AND(B2583&gt;='Desc Stats'!$C$58,B2583&lt;='Desc Stats'!$C$59),"Luxury","None"))</f>
        <v>None</v>
      </c>
    </row>
    <row r="2584">
      <c r="A2584" s="56" t="s">
        <v>23</v>
      </c>
      <c r="B2584" s="54">
        <v>1450000.0</v>
      </c>
      <c r="C2584" s="7">
        <v>4.0</v>
      </c>
      <c r="D2584" s="7">
        <v>4.0</v>
      </c>
      <c r="E2584" s="7">
        <v>2.0</v>
      </c>
      <c r="F2584" s="7" t="s">
        <v>24</v>
      </c>
      <c r="G2584" s="7" t="s">
        <v>172</v>
      </c>
      <c r="H2584" s="54">
        <v>2.0</v>
      </c>
      <c r="I2584" s="54">
        <v>1496.0</v>
      </c>
      <c r="J2584" s="55" t="s">
        <v>27</v>
      </c>
      <c r="K2584" t="str">
        <f>if(and(B2584&gt;='Desc Stats'!$C$56,B2584&lt;='Desc Stats'!$C$57),"Affordable",if(AND(B2584&gt;='Desc Stats'!$C$58,B2584&lt;='Desc Stats'!$C$59),"Luxury","None"))</f>
        <v>None</v>
      </c>
    </row>
    <row r="2585">
      <c r="A2585" s="56" t="s">
        <v>23</v>
      </c>
      <c r="B2585" s="54">
        <v>1450000.0</v>
      </c>
      <c r="C2585" s="7">
        <v>4.0</v>
      </c>
      <c r="D2585" s="7">
        <v>4.0</v>
      </c>
      <c r="E2585" s="7">
        <v>2.0</v>
      </c>
      <c r="F2585" s="7" t="s">
        <v>24</v>
      </c>
      <c r="G2585" s="7" t="s">
        <v>172</v>
      </c>
      <c r="H2585" s="54">
        <v>2.0</v>
      </c>
      <c r="I2585" s="54">
        <v>1496.0</v>
      </c>
      <c r="J2585" s="55" t="s">
        <v>27</v>
      </c>
      <c r="K2585" t="str">
        <f>if(and(B2585&gt;='Desc Stats'!$C$56,B2585&lt;='Desc Stats'!$C$57),"Affordable",if(AND(B2585&gt;='Desc Stats'!$C$58,B2585&lt;='Desc Stats'!$C$59),"Luxury","None"))</f>
        <v>None</v>
      </c>
    </row>
    <row r="2586">
      <c r="A2586" s="56" t="s">
        <v>149</v>
      </c>
      <c r="B2586" s="54">
        <v>1450000.0</v>
      </c>
      <c r="C2586" s="7">
        <v>5.0</v>
      </c>
      <c r="D2586" s="7">
        <v>5.0</v>
      </c>
      <c r="E2586" s="7">
        <v>2.0</v>
      </c>
      <c r="F2586" s="7" t="s">
        <v>188</v>
      </c>
      <c r="G2586" s="7" t="s">
        <v>179</v>
      </c>
      <c r="H2586" s="54">
        <v>1.0</v>
      </c>
      <c r="I2586" s="54">
        <v>2809.0</v>
      </c>
      <c r="J2586" s="55" t="s">
        <v>27</v>
      </c>
      <c r="K2586" t="str">
        <f>if(and(B2586&gt;='Desc Stats'!$C$56,B2586&lt;='Desc Stats'!$C$57),"Affordable",if(AND(B2586&gt;='Desc Stats'!$C$58,B2586&lt;='Desc Stats'!$C$59),"Luxury","None"))</f>
        <v>None</v>
      </c>
    </row>
    <row r="2587">
      <c r="A2587" s="56" t="s">
        <v>156</v>
      </c>
      <c r="B2587" s="54">
        <v>1450000.0</v>
      </c>
      <c r="C2587" s="7">
        <v>5.0</v>
      </c>
      <c r="D2587" s="7">
        <v>5.0</v>
      </c>
      <c r="E2587" s="7">
        <v>2.0</v>
      </c>
      <c r="F2587" s="7" t="s">
        <v>182</v>
      </c>
      <c r="G2587" s="7" t="s">
        <v>179</v>
      </c>
      <c r="H2587" s="54">
        <v>1.0</v>
      </c>
      <c r="I2587" s="54">
        <v>3600.0</v>
      </c>
      <c r="J2587" s="55" t="s">
        <v>25</v>
      </c>
      <c r="K2587" t="str">
        <f>if(and(B2587&gt;='Desc Stats'!$C$56,B2587&lt;='Desc Stats'!$C$57),"Affordable",if(AND(B2587&gt;='Desc Stats'!$C$58,B2587&lt;='Desc Stats'!$C$59),"Luxury","None"))</f>
        <v>None</v>
      </c>
    </row>
    <row r="2588">
      <c r="A2588" s="56" t="s">
        <v>160</v>
      </c>
      <c r="B2588" s="54">
        <v>1450000.0</v>
      </c>
      <c r="C2588" s="7">
        <v>5.0</v>
      </c>
      <c r="D2588" s="7">
        <v>3.0</v>
      </c>
      <c r="E2588" s="7">
        <v>2.0</v>
      </c>
      <c r="F2588" s="7" t="s">
        <v>181</v>
      </c>
      <c r="G2588" s="7" t="s">
        <v>179</v>
      </c>
      <c r="H2588" s="54">
        <v>1.0</v>
      </c>
      <c r="I2588" s="54">
        <v>1870.0</v>
      </c>
      <c r="J2588" s="55" t="s">
        <v>175</v>
      </c>
      <c r="K2588" t="str">
        <f>if(and(B2588&gt;='Desc Stats'!$C$56,B2588&lt;='Desc Stats'!$C$57),"Affordable",if(AND(B2588&gt;='Desc Stats'!$C$58,B2588&lt;='Desc Stats'!$C$59),"Luxury","None"))</f>
        <v>None</v>
      </c>
    </row>
    <row r="2589">
      <c r="A2589" s="56" t="s">
        <v>160</v>
      </c>
      <c r="B2589" s="54">
        <v>1450000.0</v>
      </c>
      <c r="C2589" s="7">
        <v>4.0</v>
      </c>
      <c r="D2589" s="7">
        <v>3.0</v>
      </c>
      <c r="E2589" s="7">
        <v>2.0</v>
      </c>
      <c r="F2589" s="7" t="s">
        <v>181</v>
      </c>
      <c r="G2589" s="7" t="s">
        <v>179</v>
      </c>
      <c r="H2589" s="54">
        <v>1.0</v>
      </c>
      <c r="I2589" s="54">
        <f>20*85</f>
        <v>1700</v>
      </c>
      <c r="J2589" t="s">
        <v>27</v>
      </c>
      <c r="K2589" t="str">
        <f>if(and(B2589&gt;='Desc Stats'!$C$56,B2589&lt;='Desc Stats'!$C$57),"Affordable",if(AND(B2589&gt;='Desc Stats'!$C$58,B2589&lt;='Desc Stats'!$C$59),"Luxury","None"))</f>
        <v>None</v>
      </c>
    </row>
    <row r="2590">
      <c r="A2590" s="56" t="s">
        <v>162</v>
      </c>
      <c r="B2590" s="54">
        <v>1450000.0</v>
      </c>
      <c r="C2590" s="7">
        <v>3.0</v>
      </c>
      <c r="D2590" s="7">
        <v>2.0</v>
      </c>
      <c r="E2590" s="7">
        <v>4.0</v>
      </c>
      <c r="F2590" s="7" t="s">
        <v>183</v>
      </c>
      <c r="G2590" s="7" t="s">
        <v>179</v>
      </c>
      <c r="H2590" s="54">
        <v>1.0</v>
      </c>
      <c r="I2590" s="54">
        <v>1920.0</v>
      </c>
      <c r="J2590" s="55" t="s">
        <v>25</v>
      </c>
      <c r="K2590" t="str">
        <f>if(and(B2590&gt;='Desc Stats'!$C$56,B2590&lt;='Desc Stats'!$C$57),"Affordable",if(AND(B2590&gt;='Desc Stats'!$C$58,B2590&lt;='Desc Stats'!$C$59),"Luxury","None"))</f>
        <v>None</v>
      </c>
    </row>
    <row r="2591">
      <c r="A2591" s="56" t="s">
        <v>162</v>
      </c>
      <c r="B2591" s="54">
        <v>1450000.0</v>
      </c>
      <c r="C2591" s="7">
        <v>3.0</v>
      </c>
      <c r="D2591" s="7">
        <v>2.0</v>
      </c>
      <c r="E2591" s="7">
        <v>4.0</v>
      </c>
      <c r="F2591" s="7" t="s">
        <v>36</v>
      </c>
      <c r="G2591" s="7" t="s">
        <v>172</v>
      </c>
      <c r="H2591" s="54">
        <v>2.0</v>
      </c>
      <c r="I2591" s="54">
        <v>1680.0</v>
      </c>
      <c r="J2591" s="55" t="s">
        <v>27</v>
      </c>
      <c r="K2591" t="str">
        <f>if(and(B2591&gt;='Desc Stats'!$C$56,B2591&lt;='Desc Stats'!$C$57),"Affordable",if(AND(B2591&gt;='Desc Stats'!$C$58,B2591&lt;='Desc Stats'!$C$59),"Luxury","None"))</f>
        <v>None</v>
      </c>
    </row>
    <row r="2592">
      <c r="A2592" s="56" t="s">
        <v>162</v>
      </c>
      <c r="B2592" s="54">
        <v>1450000.0</v>
      </c>
      <c r="C2592" s="7">
        <v>3.0</v>
      </c>
      <c r="D2592" s="7">
        <v>2.0</v>
      </c>
      <c r="E2592" s="7">
        <v>1.0</v>
      </c>
      <c r="F2592" s="7" t="s">
        <v>183</v>
      </c>
      <c r="G2592" s="7" t="s">
        <v>179</v>
      </c>
      <c r="H2592" s="54">
        <v>1.0</v>
      </c>
      <c r="I2592" s="54">
        <v>1920.0</v>
      </c>
      <c r="J2592" s="55" t="s">
        <v>25</v>
      </c>
      <c r="K2592" t="str">
        <f>if(and(B2592&gt;='Desc Stats'!$C$56,B2592&lt;='Desc Stats'!$C$57),"Affordable",if(AND(B2592&gt;='Desc Stats'!$C$58,B2592&lt;='Desc Stats'!$C$59),"Luxury","None"))</f>
        <v>None</v>
      </c>
    </row>
    <row r="2593">
      <c r="A2593" s="56" t="s">
        <v>147</v>
      </c>
      <c r="B2593" s="54">
        <v>1455000.0</v>
      </c>
      <c r="C2593" s="7">
        <v>1.0</v>
      </c>
      <c r="D2593" s="7">
        <v>2.0</v>
      </c>
      <c r="E2593" s="7">
        <v>1.0</v>
      </c>
      <c r="F2593" s="7" t="s">
        <v>36</v>
      </c>
      <c r="G2593" s="7" t="s">
        <v>172</v>
      </c>
      <c r="H2593" s="54">
        <v>2.0</v>
      </c>
      <c r="I2593" s="54">
        <v>1119.0</v>
      </c>
      <c r="J2593" s="55" t="s">
        <v>25</v>
      </c>
      <c r="K2593" t="str">
        <f>if(and(B2593&gt;='Desc Stats'!$C$56,B2593&lt;='Desc Stats'!$C$57),"Affordable",if(AND(B2593&gt;='Desc Stats'!$C$58,B2593&lt;='Desc Stats'!$C$59),"Luxury","None"))</f>
        <v>None</v>
      </c>
    </row>
    <row r="2594">
      <c r="A2594" s="56" t="s">
        <v>23</v>
      </c>
      <c r="B2594" s="54">
        <v>1460000.0</v>
      </c>
      <c r="C2594" s="7">
        <v>2.0</v>
      </c>
      <c r="D2594" s="7">
        <v>1.0</v>
      </c>
      <c r="E2594" s="7">
        <v>2.0</v>
      </c>
      <c r="F2594" s="7" t="s">
        <v>24</v>
      </c>
      <c r="G2594" s="7" t="s">
        <v>172</v>
      </c>
      <c r="H2594" s="54">
        <v>2.0</v>
      </c>
      <c r="I2594" s="54">
        <v>1514.0</v>
      </c>
      <c r="J2594" s="55" t="s">
        <v>25</v>
      </c>
      <c r="K2594" t="str">
        <f>if(and(B2594&gt;='Desc Stats'!$C$56,B2594&lt;='Desc Stats'!$C$57),"Affordable",if(AND(B2594&gt;='Desc Stats'!$C$58,B2594&lt;='Desc Stats'!$C$59),"Luxury","None"))</f>
        <v>None</v>
      </c>
    </row>
    <row r="2595">
      <c r="A2595" s="56" t="s">
        <v>156</v>
      </c>
      <c r="B2595" s="54">
        <v>1460000.0</v>
      </c>
      <c r="C2595" s="7">
        <v>5.0</v>
      </c>
      <c r="D2595" s="7">
        <v>5.0</v>
      </c>
      <c r="E2595" s="7">
        <v>1.0</v>
      </c>
      <c r="F2595" s="7" t="s">
        <v>24</v>
      </c>
      <c r="G2595" s="7" t="s">
        <v>172</v>
      </c>
      <c r="H2595" s="54">
        <v>2.0</v>
      </c>
      <c r="I2595" s="54">
        <v>2500.0</v>
      </c>
      <c r="J2595" s="55" t="s">
        <v>27</v>
      </c>
      <c r="K2595" t="str">
        <f>if(and(B2595&gt;='Desc Stats'!$C$56,B2595&lt;='Desc Stats'!$C$57),"Affordable",if(AND(B2595&gt;='Desc Stats'!$C$58,B2595&lt;='Desc Stats'!$C$59),"Luxury","None"))</f>
        <v>None</v>
      </c>
    </row>
    <row r="2596">
      <c r="A2596" s="56" t="s">
        <v>23</v>
      </c>
      <c r="B2596" s="54">
        <v>1470000.0</v>
      </c>
      <c r="C2596" s="7">
        <v>3.0</v>
      </c>
      <c r="D2596" s="7">
        <v>2.0</v>
      </c>
      <c r="E2596" s="7">
        <v>1.0</v>
      </c>
      <c r="F2596" s="7" t="s">
        <v>24</v>
      </c>
      <c r="G2596" s="7" t="s">
        <v>179</v>
      </c>
      <c r="H2596" s="54">
        <v>1.0</v>
      </c>
      <c r="I2596" s="54">
        <v>1200.0</v>
      </c>
      <c r="J2596" s="55" t="s">
        <v>25</v>
      </c>
      <c r="K2596" t="str">
        <f>if(and(B2596&gt;='Desc Stats'!$C$56,B2596&lt;='Desc Stats'!$C$57),"Affordable",if(AND(B2596&gt;='Desc Stats'!$C$58,B2596&lt;='Desc Stats'!$C$59),"Luxury","None"))</f>
        <v>None</v>
      </c>
    </row>
    <row r="2597">
      <c r="A2597" s="56" t="s">
        <v>28</v>
      </c>
      <c r="B2597" s="54">
        <v>1472920.0</v>
      </c>
      <c r="C2597" s="7">
        <v>2.0</v>
      </c>
      <c r="D2597" s="7">
        <v>2.0</v>
      </c>
      <c r="E2597" s="7">
        <v>1.0</v>
      </c>
      <c r="F2597" s="7" t="s">
        <v>24</v>
      </c>
      <c r="G2597" s="7" t="s">
        <v>172</v>
      </c>
      <c r="H2597" s="54">
        <v>2.0</v>
      </c>
      <c r="I2597" s="54">
        <v>871.0</v>
      </c>
      <c r="J2597" s="55" t="s">
        <v>27</v>
      </c>
      <c r="K2597" t="str">
        <f>if(and(B2597&gt;='Desc Stats'!$C$56,B2597&lt;='Desc Stats'!$C$57),"Affordable",if(AND(B2597&gt;='Desc Stats'!$C$58,B2597&lt;='Desc Stats'!$C$59),"Luxury","None"))</f>
        <v>None</v>
      </c>
    </row>
    <row r="2598">
      <c r="A2598" s="56" t="s">
        <v>28</v>
      </c>
      <c r="B2598" s="54">
        <v>1473450.0</v>
      </c>
      <c r="C2598" s="7">
        <v>3.0</v>
      </c>
      <c r="D2598" s="7">
        <v>3.0</v>
      </c>
      <c r="E2598" s="7">
        <v>1.0</v>
      </c>
      <c r="F2598" s="7" t="s">
        <v>24</v>
      </c>
      <c r="G2598" s="7" t="s">
        <v>172</v>
      </c>
      <c r="H2598" s="54">
        <v>2.0</v>
      </c>
      <c r="I2598" s="54">
        <v>1551.0</v>
      </c>
      <c r="J2598" s="55" t="s">
        <v>25</v>
      </c>
      <c r="K2598" t="str">
        <f>if(and(B2598&gt;='Desc Stats'!$C$56,B2598&lt;='Desc Stats'!$C$57),"Affordable",if(AND(B2598&gt;='Desc Stats'!$C$58,B2598&lt;='Desc Stats'!$C$59),"Luxury","None"))</f>
        <v>None</v>
      </c>
    </row>
    <row r="2599">
      <c r="A2599" s="56" t="s">
        <v>28</v>
      </c>
      <c r="B2599" s="54">
        <v>1473950.0</v>
      </c>
      <c r="C2599" s="7">
        <v>3.0</v>
      </c>
      <c r="D2599" s="7">
        <v>3.0</v>
      </c>
      <c r="E2599" s="7">
        <v>2.0</v>
      </c>
      <c r="F2599" s="7" t="s">
        <v>24</v>
      </c>
      <c r="G2599" s="7" t="s">
        <v>179</v>
      </c>
      <c r="H2599" s="54">
        <v>1.0</v>
      </c>
      <c r="I2599" s="54">
        <v>1551.0</v>
      </c>
      <c r="J2599" t="s">
        <v>27</v>
      </c>
      <c r="K2599" t="str">
        <f>if(and(B2599&gt;='Desc Stats'!$C$56,B2599&lt;='Desc Stats'!$C$57),"Affordable",if(AND(B2599&gt;='Desc Stats'!$C$58,B2599&lt;='Desc Stats'!$C$59),"Luxury","None"))</f>
        <v>None</v>
      </c>
    </row>
    <row r="2600">
      <c r="A2600" s="56" t="s">
        <v>23</v>
      </c>
      <c r="B2600" s="54">
        <v>1475000.0</v>
      </c>
      <c r="C2600" s="7">
        <v>4.0</v>
      </c>
      <c r="D2600" s="7">
        <v>4.0</v>
      </c>
      <c r="E2600" s="7">
        <v>2.0</v>
      </c>
      <c r="F2600" s="7" t="s">
        <v>24</v>
      </c>
      <c r="G2600" s="7" t="s">
        <v>172</v>
      </c>
      <c r="H2600" s="54">
        <v>2.0</v>
      </c>
      <c r="I2600" s="54">
        <v>1496.0</v>
      </c>
      <c r="J2600" s="55" t="s">
        <v>27</v>
      </c>
      <c r="K2600" t="str">
        <f>if(and(B2600&gt;='Desc Stats'!$C$56,B2600&lt;='Desc Stats'!$C$57),"Affordable",if(AND(B2600&gt;='Desc Stats'!$C$58,B2600&lt;='Desc Stats'!$C$59),"Luxury","None"))</f>
        <v>None</v>
      </c>
    </row>
    <row r="2601">
      <c r="A2601" s="56" t="s">
        <v>119</v>
      </c>
      <c r="B2601" s="54">
        <v>1480000.0</v>
      </c>
      <c r="C2601" s="7">
        <v>4.0</v>
      </c>
      <c r="D2601" s="7">
        <v>4.0</v>
      </c>
      <c r="E2601" s="7">
        <v>2.0</v>
      </c>
      <c r="F2601" s="7" t="s">
        <v>24</v>
      </c>
      <c r="G2601" s="7" t="s">
        <v>172</v>
      </c>
      <c r="H2601" s="54">
        <v>2.0</v>
      </c>
      <c r="I2601" s="54">
        <v>1876.0</v>
      </c>
      <c r="J2601" s="55" t="s">
        <v>25</v>
      </c>
      <c r="K2601" t="str">
        <f>if(and(B2601&gt;='Desc Stats'!$C$56,B2601&lt;='Desc Stats'!$C$57),"Affordable",if(AND(B2601&gt;='Desc Stats'!$C$58,B2601&lt;='Desc Stats'!$C$59),"Luxury","None"))</f>
        <v>None</v>
      </c>
    </row>
    <row r="2602">
      <c r="A2602" s="56" t="s">
        <v>26</v>
      </c>
      <c r="B2602" s="54">
        <v>1480000.0</v>
      </c>
      <c r="C2602" s="7">
        <v>5.0</v>
      </c>
      <c r="D2602" s="7">
        <v>5.0</v>
      </c>
      <c r="E2602" s="7">
        <v>1.0</v>
      </c>
      <c r="F2602" s="7" t="s">
        <v>38</v>
      </c>
      <c r="G2602" s="7" t="s">
        <v>179</v>
      </c>
      <c r="H2602" s="54">
        <v>1.0</v>
      </c>
      <c r="I2602" s="54">
        <v>1584.0</v>
      </c>
      <c r="J2602" s="55" t="s">
        <v>175</v>
      </c>
      <c r="K2602" t="str">
        <f>if(and(B2602&gt;='Desc Stats'!$C$56,B2602&lt;='Desc Stats'!$C$57),"Affordable",if(AND(B2602&gt;='Desc Stats'!$C$58,B2602&lt;='Desc Stats'!$C$59),"Luxury","None"))</f>
        <v>None</v>
      </c>
    </row>
    <row r="2603">
      <c r="A2603" s="56" t="s">
        <v>136</v>
      </c>
      <c r="B2603" s="54">
        <v>1480000.0</v>
      </c>
      <c r="C2603" s="7">
        <v>4.0</v>
      </c>
      <c r="D2603" s="7">
        <v>3.0</v>
      </c>
      <c r="E2603" s="7">
        <v>2.0</v>
      </c>
      <c r="F2603" s="7" t="s">
        <v>24</v>
      </c>
      <c r="G2603" s="7" t="s">
        <v>172</v>
      </c>
      <c r="H2603" s="54">
        <v>2.0</v>
      </c>
      <c r="I2603" s="54">
        <v>1890.0</v>
      </c>
      <c r="J2603" s="55" t="s">
        <v>25</v>
      </c>
      <c r="K2603" t="str">
        <f>if(and(B2603&gt;='Desc Stats'!$C$56,B2603&lt;='Desc Stats'!$C$57),"Affordable",if(AND(B2603&gt;='Desc Stats'!$C$58,B2603&lt;='Desc Stats'!$C$59),"Luxury","None"))</f>
        <v>None</v>
      </c>
    </row>
    <row r="2604">
      <c r="A2604" s="57" t="s">
        <v>37</v>
      </c>
      <c r="B2604" s="54">
        <v>1480000.0</v>
      </c>
      <c r="C2604" s="7">
        <v>3.0</v>
      </c>
      <c r="D2604" s="7">
        <v>3.0</v>
      </c>
      <c r="E2604" s="7">
        <v>5.0</v>
      </c>
      <c r="F2604" s="7" t="s">
        <v>24</v>
      </c>
      <c r="G2604" s="7" t="s">
        <v>172</v>
      </c>
      <c r="H2604" s="54">
        <v>2.0</v>
      </c>
      <c r="I2604" s="54">
        <v>1458.0</v>
      </c>
      <c r="J2604" s="55" t="s">
        <v>25</v>
      </c>
      <c r="K2604" t="str">
        <f>if(and(B2604&gt;='Desc Stats'!$C$56,B2604&lt;='Desc Stats'!$C$57),"Affordable",if(AND(B2604&gt;='Desc Stats'!$C$58,B2604&lt;='Desc Stats'!$C$59),"Luxury","None"))</f>
        <v>None</v>
      </c>
    </row>
    <row r="2605">
      <c r="A2605" s="57" t="s">
        <v>37</v>
      </c>
      <c r="B2605" s="54">
        <v>1480000.0</v>
      </c>
      <c r="C2605" s="7">
        <v>5.0</v>
      </c>
      <c r="D2605" s="7">
        <v>4.0</v>
      </c>
      <c r="E2605" s="7">
        <v>2.0</v>
      </c>
      <c r="F2605" s="7" t="s">
        <v>24</v>
      </c>
      <c r="G2605" s="7" t="s">
        <v>172</v>
      </c>
      <c r="H2605" s="54">
        <v>2.0</v>
      </c>
      <c r="I2605" s="54">
        <v>1917.0</v>
      </c>
      <c r="J2605" s="55" t="s">
        <v>27</v>
      </c>
      <c r="K2605" t="str">
        <f>if(and(B2605&gt;='Desc Stats'!$C$56,B2605&lt;='Desc Stats'!$C$57),"Affordable",if(AND(B2605&gt;='Desc Stats'!$C$58,B2605&lt;='Desc Stats'!$C$59),"Luxury","None"))</f>
        <v>None</v>
      </c>
    </row>
    <row r="2606">
      <c r="A2606" s="56" t="s">
        <v>147</v>
      </c>
      <c r="B2606" s="54">
        <v>1480000.0</v>
      </c>
      <c r="C2606" s="7">
        <v>4.0</v>
      </c>
      <c r="D2606" s="7">
        <v>3.0</v>
      </c>
      <c r="E2606" s="7">
        <v>2.0</v>
      </c>
      <c r="F2606" s="7" t="s">
        <v>24</v>
      </c>
      <c r="G2606" s="7" t="s">
        <v>172</v>
      </c>
      <c r="H2606" s="54">
        <v>2.0</v>
      </c>
      <c r="I2606" s="54">
        <v>1544.0</v>
      </c>
      <c r="J2606" s="55" t="s">
        <v>25</v>
      </c>
      <c r="K2606" t="str">
        <f>if(and(B2606&gt;='Desc Stats'!$C$56,B2606&lt;='Desc Stats'!$C$57),"Affordable",if(AND(B2606&gt;='Desc Stats'!$C$58,B2606&lt;='Desc Stats'!$C$59),"Luxury","None"))</f>
        <v>None</v>
      </c>
    </row>
    <row r="2607">
      <c r="A2607" s="56" t="s">
        <v>23</v>
      </c>
      <c r="B2607" s="54">
        <v>1480000.0</v>
      </c>
      <c r="C2607" s="7">
        <v>5.0</v>
      </c>
      <c r="D2607" s="7">
        <v>5.0</v>
      </c>
      <c r="E2607" s="7">
        <v>2.0</v>
      </c>
      <c r="F2607" s="7" t="s">
        <v>24</v>
      </c>
      <c r="G2607" s="7" t="s">
        <v>179</v>
      </c>
      <c r="H2607" s="54">
        <v>1.0</v>
      </c>
      <c r="I2607" s="54">
        <v>2498.0</v>
      </c>
      <c r="J2607" s="55" t="s">
        <v>27</v>
      </c>
      <c r="K2607" t="str">
        <f>if(and(B2607&gt;='Desc Stats'!$C$56,B2607&lt;='Desc Stats'!$C$57),"Affordable",if(AND(B2607&gt;='Desc Stats'!$C$58,B2607&lt;='Desc Stats'!$C$59),"Luxury","None"))</f>
        <v>None</v>
      </c>
    </row>
    <row r="2608">
      <c r="A2608" s="56" t="s">
        <v>23</v>
      </c>
      <c r="B2608" s="54">
        <v>1480000.0</v>
      </c>
      <c r="C2608" s="7">
        <v>4.0</v>
      </c>
      <c r="D2608" s="7">
        <v>3.0</v>
      </c>
      <c r="E2608" s="7">
        <v>2.0</v>
      </c>
      <c r="F2608" s="7" t="s">
        <v>24</v>
      </c>
      <c r="G2608" s="7" t="s">
        <v>172</v>
      </c>
      <c r="H2608" s="54">
        <v>2.0</v>
      </c>
      <c r="I2608" s="54">
        <v>2159.0</v>
      </c>
      <c r="J2608" s="55" t="s">
        <v>25</v>
      </c>
      <c r="K2608" t="str">
        <f>if(and(B2608&gt;='Desc Stats'!$C$56,B2608&lt;='Desc Stats'!$C$57),"Affordable",if(AND(B2608&gt;='Desc Stats'!$C$58,B2608&lt;='Desc Stats'!$C$59),"Luxury","None"))</f>
        <v>None</v>
      </c>
    </row>
    <row r="2609">
      <c r="A2609" s="56" t="s">
        <v>23</v>
      </c>
      <c r="B2609" s="54">
        <v>1480000.0</v>
      </c>
      <c r="C2609" s="7">
        <v>4.0</v>
      </c>
      <c r="D2609" s="7">
        <v>3.0</v>
      </c>
      <c r="E2609" s="7">
        <v>2.0</v>
      </c>
      <c r="F2609" s="7" t="s">
        <v>24</v>
      </c>
      <c r="G2609" s="7" t="s">
        <v>172</v>
      </c>
      <c r="H2609" s="54">
        <v>2.0</v>
      </c>
      <c r="I2609" s="54">
        <v>1871.0</v>
      </c>
      <c r="J2609" s="55" t="s">
        <v>25</v>
      </c>
      <c r="K2609" t="str">
        <f>if(and(B2609&gt;='Desc Stats'!$C$56,B2609&lt;='Desc Stats'!$C$57),"Affordable",if(AND(B2609&gt;='Desc Stats'!$C$58,B2609&lt;='Desc Stats'!$C$59),"Luxury","None"))</f>
        <v>None</v>
      </c>
    </row>
    <row r="2610">
      <c r="A2610" s="56" t="s">
        <v>23</v>
      </c>
      <c r="B2610" s="54">
        <v>1480000.0</v>
      </c>
      <c r="C2610" s="7">
        <v>5.0</v>
      </c>
      <c r="D2610" s="7">
        <v>5.0</v>
      </c>
      <c r="E2610" s="7">
        <v>1.0</v>
      </c>
      <c r="F2610" s="7" t="s">
        <v>24</v>
      </c>
      <c r="G2610" s="7" t="s">
        <v>172</v>
      </c>
      <c r="H2610" s="54">
        <v>2.0</v>
      </c>
      <c r="I2610" s="54">
        <v>3289.0</v>
      </c>
      <c r="J2610" s="55" t="s">
        <v>27</v>
      </c>
      <c r="K2610" t="str">
        <f>if(and(B2610&gt;='Desc Stats'!$C$56,B2610&lt;='Desc Stats'!$C$57),"Affordable",if(AND(B2610&gt;='Desc Stats'!$C$58,B2610&lt;='Desc Stats'!$C$59),"Luxury","None"))</f>
        <v>None</v>
      </c>
    </row>
    <row r="2611">
      <c r="A2611" s="56" t="s">
        <v>155</v>
      </c>
      <c r="B2611" s="54">
        <v>1480000.0</v>
      </c>
      <c r="C2611" s="7">
        <v>4.0</v>
      </c>
      <c r="D2611" s="7">
        <v>3.0</v>
      </c>
      <c r="E2611" s="7">
        <v>2.0</v>
      </c>
      <c r="F2611" s="7" t="s">
        <v>182</v>
      </c>
      <c r="G2611" s="7" t="s">
        <v>179</v>
      </c>
      <c r="H2611" s="54">
        <v>1.0</v>
      </c>
      <c r="I2611" s="54">
        <f>22*100</f>
        <v>2200</v>
      </c>
      <c r="J2611" s="55" t="s">
        <v>27</v>
      </c>
      <c r="K2611" t="str">
        <f>if(and(B2611&gt;='Desc Stats'!$C$56,B2611&lt;='Desc Stats'!$C$57),"Affordable",if(AND(B2611&gt;='Desc Stats'!$C$58,B2611&lt;='Desc Stats'!$C$59),"Luxury","None"))</f>
        <v>None</v>
      </c>
    </row>
    <row r="2612">
      <c r="A2612" s="56" t="s">
        <v>140</v>
      </c>
      <c r="B2612" s="54">
        <v>1480000.0</v>
      </c>
      <c r="C2612" s="7">
        <v>4.0</v>
      </c>
      <c r="D2612" s="7">
        <v>3.0</v>
      </c>
      <c r="E2612" s="7">
        <v>1.0</v>
      </c>
      <c r="F2612" s="7" t="s">
        <v>181</v>
      </c>
      <c r="G2612" s="7" t="s">
        <v>179</v>
      </c>
      <c r="H2612" s="54">
        <v>1.0</v>
      </c>
      <c r="I2612" s="54">
        <v>1500.0</v>
      </c>
      <c r="J2612" s="55" t="s">
        <v>27</v>
      </c>
      <c r="K2612" t="str">
        <f>if(and(B2612&gt;='Desc Stats'!$C$56,B2612&lt;='Desc Stats'!$C$57),"Affordable",if(AND(B2612&gt;='Desc Stats'!$C$58,B2612&lt;='Desc Stats'!$C$59),"Luxury","None"))</f>
        <v>None</v>
      </c>
    </row>
    <row r="2613">
      <c r="A2613" s="56" t="s">
        <v>160</v>
      </c>
      <c r="B2613" s="54">
        <v>1480000.0</v>
      </c>
      <c r="C2613" s="7">
        <v>4.0</v>
      </c>
      <c r="D2613" s="7">
        <v>3.0</v>
      </c>
      <c r="E2613" s="7">
        <v>1.0</v>
      </c>
      <c r="F2613" s="7" t="s">
        <v>181</v>
      </c>
      <c r="G2613" s="7" t="s">
        <v>179</v>
      </c>
      <c r="H2613" s="54">
        <v>1.0</v>
      </c>
      <c r="I2613" s="54">
        <f>22*100</f>
        <v>2200</v>
      </c>
      <c r="J2613" t="s">
        <v>27</v>
      </c>
      <c r="K2613" t="str">
        <f>if(and(B2613&gt;='Desc Stats'!$C$56,B2613&lt;='Desc Stats'!$C$57),"Affordable",if(AND(B2613&gt;='Desc Stats'!$C$58,B2613&lt;='Desc Stats'!$C$59),"Luxury","None"))</f>
        <v>None</v>
      </c>
    </row>
    <row r="2614">
      <c r="A2614" s="56" t="s">
        <v>161</v>
      </c>
      <c r="B2614" s="54">
        <v>1480000.0</v>
      </c>
      <c r="C2614" s="7">
        <v>5.0</v>
      </c>
      <c r="D2614" s="7">
        <v>4.0</v>
      </c>
      <c r="E2614" s="7">
        <v>1.0</v>
      </c>
      <c r="F2614" s="7" t="s">
        <v>181</v>
      </c>
      <c r="G2614" s="7" t="s">
        <v>179</v>
      </c>
      <c r="H2614" s="54">
        <v>1.0</v>
      </c>
      <c r="I2614" s="54">
        <v>2720.0</v>
      </c>
      <c r="J2614" s="55" t="s">
        <v>27</v>
      </c>
      <c r="K2614" t="str">
        <f>if(and(B2614&gt;='Desc Stats'!$C$56,B2614&lt;='Desc Stats'!$C$57),"Affordable",if(AND(B2614&gt;='Desc Stats'!$C$58,B2614&lt;='Desc Stats'!$C$59),"Luxury","None"))</f>
        <v>None</v>
      </c>
    </row>
    <row r="2615">
      <c r="A2615" s="56" t="s">
        <v>162</v>
      </c>
      <c r="B2615" s="54">
        <v>1480000.0</v>
      </c>
      <c r="C2615" s="7">
        <v>3.0</v>
      </c>
      <c r="D2615" s="7">
        <v>3.0</v>
      </c>
      <c r="E2615" s="7">
        <v>5.0</v>
      </c>
      <c r="F2615" s="7" t="s">
        <v>36</v>
      </c>
      <c r="G2615" s="7" t="s">
        <v>172</v>
      </c>
      <c r="H2615" s="54">
        <v>2.0</v>
      </c>
      <c r="I2615" s="54">
        <v>1691.0</v>
      </c>
      <c r="J2615" s="55" t="s">
        <v>25</v>
      </c>
      <c r="K2615" t="str">
        <f>if(and(B2615&gt;='Desc Stats'!$C$56,B2615&lt;='Desc Stats'!$C$57),"Affordable",if(AND(B2615&gt;='Desc Stats'!$C$58,B2615&lt;='Desc Stats'!$C$59),"Luxury","None"))</f>
        <v>None</v>
      </c>
    </row>
    <row r="2616">
      <c r="A2616" s="56" t="s">
        <v>162</v>
      </c>
      <c r="B2616" s="54">
        <v>1480000.0</v>
      </c>
      <c r="C2616" s="7">
        <v>3.0</v>
      </c>
      <c r="D2616" s="7">
        <v>3.0</v>
      </c>
      <c r="E2616" s="7">
        <v>3.0</v>
      </c>
      <c r="F2616" s="7" t="s">
        <v>36</v>
      </c>
      <c r="G2616" s="7" t="s">
        <v>172</v>
      </c>
      <c r="H2616" s="54">
        <v>2.0</v>
      </c>
      <c r="I2616" s="54">
        <v>1691.0</v>
      </c>
      <c r="J2616" s="55" t="s">
        <v>25</v>
      </c>
      <c r="K2616" t="str">
        <f>if(and(B2616&gt;='Desc Stats'!$C$56,B2616&lt;='Desc Stats'!$C$57),"Affordable",if(AND(B2616&gt;='Desc Stats'!$C$58,B2616&lt;='Desc Stats'!$C$59),"Luxury","None"))</f>
        <v>None</v>
      </c>
    </row>
    <row r="2617">
      <c r="A2617" s="56" t="s">
        <v>162</v>
      </c>
      <c r="B2617" s="54">
        <v>1480000.0</v>
      </c>
      <c r="C2617" s="7">
        <v>4.0</v>
      </c>
      <c r="D2617" s="7">
        <v>3.0</v>
      </c>
      <c r="E2617" s="7">
        <v>2.0</v>
      </c>
      <c r="F2617" s="7" t="s">
        <v>181</v>
      </c>
      <c r="G2617" s="7" t="s">
        <v>179</v>
      </c>
      <c r="H2617" s="54">
        <v>1.0</v>
      </c>
      <c r="I2617" s="54">
        <v>1800.0</v>
      </c>
      <c r="J2617" s="55" t="s">
        <v>27</v>
      </c>
      <c r="K2617" t="str">
        <f>if(and(B2617&gt;='Desc Stats'!$C$56,B2617&lt;='Desc Stats'!$C$57),"Affordable",if(AND(B2617&gt;='Desc Stats'!$C$58,B2617&lt;='Desc Stats'!$C$59),"Luxury","None"))</f>
        <v>None</v>
      </c>
    </row>
    <row r="2618">
      <c r="A2618" s="56" t="s">
        <v>162</v>
      </c>
      <c r="B2618" s="54">
        <v>1480000.0</v>
      </c>
      <c r="C2618" s="7">
        <v>3.0</v>
      </c>
      <c r="D2618" s="7">
        <v>3.0</v>
      </c>
      <c r="E2618" s="7">
        <v>2.0</v>
      </c>
      <c r="F2618" s="7" t="s">
        <v>36</v>
      </c>
      <c r="G2618" s="7" t="s">
        <v>172</v>
      </c>
      <c r="H2618" s="54">
        <v>2.0</v>
      </c>
      <c r="I2618" s="54">
        <v>1691.0</v>
      </c>
      <c r="J2618" s="55" t="s">
        <v>25</v>
      </c>
      <c r="K2618" t="str">
        <f>if(and(B2618&gt;='Desc Stats'!$C$56,B2618&lt;='Desc Stats'!$C$57),"Affordable",if(AND(B2618&gt;='Desc Stats'!$C$58,B2618&lt;='Desc Stats'!$C$59),"Luxury","None"))</f>
        <v>None</v>
      </c>
    </row>
    <row r="2619">
      <c r="A2619" s="56" t="s">
        <v>162</v>
      </c>
      <c r="B2619" s="54">
        <v>1480000.0</v>
      </c>
      <c r="C2619" s="7">
        <v>3.0</v>
      </c>
      <c r="D2619" s="7">
        <v>3.0</v>
      </c>
      <c r="E2619" s="7">
        <v>2.0</v>
      </c>
      <c r="F2619" s="7" t="s">
        <v>36</v>
      </c>
      <c r="G2619" s="7" t="s">
        <v>172</v>
      </c>
      <c r="H2619" s="54">
        <v>2.0</v>
      </c>
      <c r="I2619" s="54">
        <v>1691.0</v>
      </c>
      <c r="J2619" s="55" t="s">
        <v>25</v>
      </c>
      <c r="K2619" t="str">
        <f>if(and(B2619&gt;='Desc Stats'!$C$56,B2619&lt;='Desc Stats'!$C$57),"Affordable",if(AND(B2619&gt;='Desc Stats'!$C$58,B2619&lt;='Desc Stats'!$C$59),"Luxury","None"))</f>
        <v>None</v>
      </c>
    </row>
    <row r="2620">
      <c r="A2620" s="56" t="s">
        <v>162</v>
      </c>
      <c r="B2620" s="54">
        <v>1480000.0</v>
      </c>
      <c r="C2620" s="7">
        <v>3.0</v>
      </c>
      <c r="D2620" s="7">
        <v>3.0</v>
      </c>
      <c r="E2620" s="7">
        <v>2.0</v>
      </c>
      <c r="F2620" s="7" t="s">
        <v>36</v>
      </c>
      <c r="G2620" s="7" t="s">
        <v>172</v>
      </c>
      <c r="H2620" s="54">
        <v>2.0</v>
      </c>
      <c r="I2620" s="54">
        <v>1691.0</v>
      </c>
      <c r="J2620" s="55" t="s">
        <v>25</v>
      </c>
      <c r="K2620" t="str">
        <f>if(and(B2620&gt;='Desc Stats'!$C$56,B2620&lt;='Desc Stats'!$C$57),"Affordable",if(AND(B2620&gt;='Desc Stats'!$C$58,B2620&lt;='Desc Stats'!$C$59),"Luxury","None"))</f>
        <v>None</v>
      </c>
    </row>
    <row r="2621">
      <c r="A2621" s="57" t="s">
        <v>37</v>
      </c>
      <c r="B2621" s="54">
        <v>1488000.0</v>
      </c>
      <c r="C2621" s="7">
        <v>3.0</v>
      </c>
      <c r="D2621" s="7">
        <v>2.0</v>
      </c>
      <c r="E2621" s="7">
        <v>1.0</v>
      </c>
      <c r="F2621" s="7" t="s">
        <v>24</v>
      </c>
      <c r="G2621" s="7" t="s">
        <v>172</v>
      </c>
      <c r="H2621" s="54">
        <v>2.0</v>
      </c>
      <c r="I2621" s="54">
        <v>1370.0</v>
      </c>
      <c r="J2621" s="55" t="s">
        <v>27</v>
      </c>
      <c r="K2621" t="str">
        <f>if(and(B2621&gt;='Desc Stats'!$C$56,B2621&lt;='Desc Stats'!$C$57),"Affordable",if(AND(B2621&gt;='Desc Stats'!$C$58,B2621&lt;='Desc Stats'!$C$59),"Luxury","None"))</f>
        <v>None</v>
      </c>
    </row>
    <row r="2622">
      <c r="A2622" s="56" t="s">
        <v>124</v>
      </c>
      <c r="B2622" s="54">
        <v>1490000.0</v>
      </c>
      <c r="C2622" s="7">
        <v>3.0</v>
      </c>
      <c r="D2622" s="7">
        <v>2.0</v>
      </c>
      <c r="E2622" s="7">
        <v>1.0</v>
      </c>
      <c r="F2622" s="7" t="s">
        <v>180</v>
      </c>
      <c r="G2622" s="7" t="s">
        <v>172</v>
      </c>
      <c r="H2622" s="54">
        <v>2.0</v>
      </c>
      <c r="I2622" s="54">
        <v>2250.0</v>
      </c>
      <c r="J2622" s="55" t="s">
        <v>25</v>
      </c>
      <c r="K2622" t="str">
        <f>if(and(B2622&gt;='Desc Stats'!$C$56,B2622&lt;='Desc Stats'!$C$57),"Affordable",if(AND(B2622&gt;='Desc Stats'!$C$58,B2622&lt;='Desc Stats'!$C$59),"Luxury","None"))</f>
        <v>None</v>
      </c>
    </row>
    <row r="2623">
      <c r="A2623" s="57" t="s">
        <v>37</v>
      </c>
      <c r="B2623" s="54">
        <v>1490000.0</v>
      </c>
      <c r="C2623" s="7">
        <v>2.0</v>
      </c>
      <c r="D2623" s="7">
        <v>2.0</v>
      </c>
      <c r="E2623" s="7">
        <v>2.0</v>
      </c>
      <c r="F2623" s="7" t="s">
        <v>24</v>
      </c>
      <c r="G2623" s="7" t="s">
        <v>172</v>
      </c>
      <c r="H2623" s="54">
        <v>2.0</v>
      </c>
      <c r="I2623" s="54">
        <v>1432.0</v>
      </c>
      <c r="J2623" s="55" t="s">
        <v>27</v>
      </c>
      <c r="K2623" t="str">
        <f>if(and(B2623&gt;='Desc Stats'!$C$56,B2623&lt;='Desc Stats'!$C$57),"Affordable",if(AND(B2623&gt;='Desc Stats'!$C$58,B2623&lt;='Desc Stats'!$C$59),"Luxury","None"))</f>
        <v>None</v>
      </c>
    </row>
    <row r="2624">
      <c r="A2624" s="56" t="s">
        <v>28</v>
      </c>
      <c r="B2624" s="54">
        <v>1490000.0</v>
      </c>
      <c r="C2624" s="7">
        <v>2.0</v>
      </c>
      <c r="D2624" s="7">
        <v>2.0</v>
      </c>
      <c r="E2624" s="7">
        <v>2.0</v>
      </c>
      <c r="F2624" s="7" t="s">
        <v>24</v>
      </c>
      <c r="G2624" s="7" t="s">
        <v>172</v>
      </c>
      <c r="H2624" s="54">
        <v>2.0</v>
      </c>
      <c r="I2624" s="54">
        <v>1270.0</v>
      </c>
      <c r="J2624" s="55" t="s">
        <v>25</v>
      </c>
      <c r="K2624" t="str">
        <f>if(and(B2624&gt;='Desc Stats'!$C$56,B2624&lt;='Desc Stats'!$C$57),"Affordable",if(AND(B2624&gt;='Desc Stats'!$C$58,B2624&lt;='Desc Stats'!$C$59),"Luxury","None"))</f>
        <v>None</v>
      </c>
    </row>
    <row r="2625">
      <c r="A2625" s="56" t="s">
        <v>28</v>
      </c>
      <c r="B2625" s="54">
        <v>1490000.0</v>
      </c>
      <c r="C2625" s="7">
        <v>2.0</v>
      </c>
      <c r="D2625" s="7">
        <v>2.0</v>
      </c>
      <c r="E2625" s="7">
        <v>2.0</v>
      </c>
      <c r="F2625" s="7" t="s">
        <v>24</v>
      </c>
      <c r="G2625" s="7" t="s">
        <v>172</v>
      </c>
      <c r="H2625" s="54">
        <v>2.0</v>
      </c>
      <c r="I2625" s="54">
        <v>991.0</v>
      </c>
      <c r="J2625" t="s">
        <v>27</v>
      </c>
      <c r="K2625" t="str">
        <f>if(and(B2625&gt;='Desc Stats'!$C$56,B2625&lt;='Desc Stats'!$C$57),"Affordable",if(AND(B2625&gt;='Desc Stats'!$C$58,B2625&lt;='Desc Stats'!$C$59),"Luxury","None"))</f>
        <v>None</v>
      </c>
    </row>
    <row r="2626">
      <c r="A2626" s="56" t="s">
        <v>23</v>
      </c>
      <c r="B2626" s="54">
        <v>1490000.0</v>
      </c>
      <c r="C2626" s="7">
        <v>4.0</v>
      </c>
      <c r="D2626" s="7">
        <v>3.0</v>
      </c>
      <c r="E2626" s="7">
        <v>3.0</v>
      </c>
      <c r="F2626" s="7" t="s">
        <v>24</v>
      </c>
      <c r="G2626" s="7" t="s">
        <v>172</v>
      </c>
      <c r="H2626" s="54">
        <v>2.0</v>
      </c>
      <c r="I2626" s="54">
        <v>1878.0</v>
      </c>
      <c r="J2626" s="55" t="s">
        <v>27</v>
      </c>
      <c r="K2626" t="str">
        <f>if(and(B2626&gt;='Desc Stats'!$C$56,B2626&lt;='Desc Stats'!$C$57),"Affordable",if(AND(B2626&gt;='Desc Stats'!$C$58,B2626&lt;='Desc Stats'!$C$59),"Luxury","None"))</f>
        <v>None</v>
      </c>
    </row>
    <row r="2627">
      <c r="A2627" s="56" t="s">
        <v>23</v>
      </c>
      <c r="B2627" s="54">
        <v>1496000.0</v>
      </c>
      <c r="C2627" s="7">
        <v>4.0</v>
      </c>
      <c r="D2627" s="7">
        <v>4.0</v>
      </c>
      <c r="E2627" s="7">
        <v>4.0</v>
      </c>
      <c r="F2627" s="7" t="s">
        <v>24</v>
      </c>
      <c r="G2627" s="7" t="s">
        <v>172</v>
      </c>
      <c r="H2627" s="54">
        <v>2.0</v>
      </c>
      <c r="I2627" s="54">
        <v>1496.0</v>
      </c>
      <c r="J2627" s="55" t="s">
        <v>27</v>
      </c>
      <c r="K2627" t="str">
        <f>if(and(B2627&gt;='Desc Stats'!$C$56,B2627&lt;='Desc Stats'!$C$57),"Affordable",if(AND(B2627&gt;='Desc Stats'!$C$58,B2627&lt;='Desc Stats'!$C$59),"Luxury","None"))</f>
        <v>None</v>
      </c>
    </row>
    <row r="2628">
      <c r="A2628" s="56" t="s">
        <v>162</v>
      </c>
      <c r="B2628" s="54">
        <v>1498000.0</v>
      </c>
      <c r="C2628" s="7">
        <v>4.0</v>
      </c>
      <c r="D2628" s="7">
        <v>4.0</v>
      </c>
      <c r="E2628" s="7">
        <v>3.0</v>
      </c>
      <c r="F2628" s="7" t="s">
        <v>36</v>
      </c>
      <c r="G2628" s="7" t="s">
        <v>172</v>
      </c>
      <c r="H2628" s="54">
        <v>2.0</v>
      </c>
      <c r="I2628" s="54">
        <v>1840.0</v>
      </c>
      <c r="J2628" s="55" t="s">
        <v>25</v>
      </c>
      <c r="K2628" t="str">
        <f>if(and(B2628&gt;='Desc Stats'!$C$56,B2628&lt;='Desc Stats'!$C$57),"Affordable",if(AND(B2628&gt;='Desc Stats'!$C$58,B2628&lt;='Desc Stats'!$C$59),"Luxury","None"))</f>
        <v>None</v>
      </c>
    </row>
    <row r="2629">
      <c r="A2629" s="56" t="s">
        <v>138</v>
      </c>
      <c r="B2629" s="54">
        <v>1499999.0</v>
      </c>
      <c r="C2629" s="7">
        <v>4.0</v>
      </c>
      <c r="D2629" s="7">
        <v>4.0</v>
      </c>
      <c r="E2629" s="7">
        <v>1.0</v>
      </c>
      <c r="F2629" s="7" t="s">
        <v>24</v>
      </c>
      <c r="G2629" s="7" t="s">
        <v>172</v>
      </c>
      <c r="H2629" s="54">
        <v>2.0</v>
      </c>
      <c r="I2629" s="54">
        <v>1660.0</v>
      </c>
      <c r="J2629" s="55" t="s">
        <v>27</v>
      </c>
      <c r="K2629" t="str">
        <f>if(and(B2629&gt;='Desc Stats'!$C$56,B2629&lt;='Desc Stats'!$C$57),"Affordable",if(AND(B2629&gt;='Desc Stats'!$C$58,B2629&lt;='Desc Stats'!$C$59),"Luxury","None"))</f>
        <v>None</v>
      </c>
    </row>
    <row r="2630">
      <c r="A2630" s="56" t="s">
        <v>119</v>
      </c>
      <c r="B2630" s="54">
        <v>1500000.0</v>
      </c>
      <c r="C2630" s="7">
        <v>4.0</v>
      </c>
      <c r="D2630" s="7">
        <v>4.0</v>
      </c>
      <c r="E2630" s="7">
        <v>2.0</v>
      </c>
      <c r="F2630" s="7" t="s">
        <v>24</v>
      </c>
      <c r="G2630" s="7" t="s">
        <v>172</v>
      </c>
      <c r="H2630" s="54">
        <v>2.0</v>
      </c>
      <c r="I2630" s="54">
        <v>2109.0</v>
      </c>
      <c r="J2630" s="55" t="s">
        <v>27</v>
      </c>
      <c r="K2630" t="str">
        <f>if(and(B2630&gt;='Desc Stats'!$C$56,B2630&lt;='Desc Stats'!$C$57),"Affordable",if(AND(B2630&gt;='Desc Stats'!$C$58,B2630&lt;='Desc Stats'!$C$59),"Luxury","None"))</f>
        <v>None</v>
      </c>
    </row>
    <row r="2631">
      <c r="A2631" s="56" t="s">
        <v>124</v>
      </c>
      <c r="B2631" s="54">
        <v>1500000.0</v>
      </c>
      <c r="C2631" s="7">
        <v>3.0</v>
      </c>
      <c r="D2631" s="7">
        <v>2.0</v>
      </c>
      <c r="E2631" s="7">
        <v>4.0</v>
      </c>
      <c r="F2631" s="7" t="s">
        <v>24</v>
      </c>
      <c r="G2631" s="7" t="s">
        <v>172</v>
      </c>
      <c r="H2631" s="54">
        <v>2.0</v>
      </c>
      <c r="I2631" s="54">
        <v>1511.0</v>
      </c>
      <c r="J2631" s="55" t="s">
        <v>25</v>
      </c>
      <c r="K2631" t="str">
        <f>if(and(B2631&gt;='Desc Stats'!$C$56,B2631&lt;='Desc Stats'!$C$57),"Affordable",if(AND(B2631&gt;='Desc Stats'!$C$58,B2631&lt;='Desc Stats'!$C$59),"Luxury","None"))</f>
        <v>None</v>
      </c>
    </row>
    <row r="2632">
      <c r="A2632" s="56" t="s">
        <v>124</v>
      </c>
      <c r="B2632" s="54">
        <v>1500000.0</v>
      </c>
      <c r="C2632" s="7">
        <v>3.0</v>
      </c>
      <c r="D2632" s="7">
        <v>3.0</v>
      </c>
      <c r="E2632" s="7">
        <v>1.0</v>
      </c>
      <c r="F2632" s="7" t="s">
        <v>180</v>
      </c>
      <c r="G2632" s="7" t="s">
        <v>172</v>
      </c>
      <c r="H2632" s="54">
        <v>2.0</v>
      </c>
      <c r="I2632" s="54">
        <v>1600.0</v>
      </c>
      <c r="J2632" t="s">
        <v>27</v>
      </c>
      <c r="K2632" t="str">
        <f>if(and(B2632&gt;='Desc Stats'!$C$56,B2632&lt;='Desc Stats'!$C$57),"Affordable",if(AND(B2632&gt;='Desc Stats'!$C$58,B2632&lt;='Desc Stats'!$C$59),"Luxury","None"))</f>
        <v>None</v>
      </c>
    </row>
    <row r="2633">
      <c r="A2633" s="56" t="s">
        <v>132</v>
      </c>
      <c r="B2633" s="54">
        <v>1500000.0</v>
      </c>
      <c r="C2633" s="7">
        <v>3.0</v>
      </c>
      <c r="D2633" s="7">
        <v>2.0</v>
      </c>
      <c r="E2633" s="7">
        <v>3.0</v>
      </c>
      <c r="F2633" s="7" t="s">
        <v>24</v>
      </c>
      <c r="G2633" s="7" t="s">
        <v>172</v>
      </c>
      <c r="H2633" s="54">
        <v>2.0</v>
      </c>
      <c r="I2633" s="54">
        <v>1200.0</v>
      </c>
      <c r="J2633" t="s">
        <v>27</v>
      </c>
      <c r="K2633" t="str">
        <f>if(and(B2633&gt;='Desc Stats'!$C$56,B2633&lt;='Desc Stats'!$C$57),"Affordable",if(AND(B2633&gt;='Desc Stats'!$C$58,B2633&lt;='Desc Stats'!$C$59),"Luxury","None"))</f>
        <v>None</v>
      </c>
    </row>
    <row r="2634">
      <c r="A2634" s="56" t="s">
        <v>26</v>
      </c>
      <c r="B2634" s="54">
        <v>1500000.0</v>
      </c>
      <c r="C2634" s="7">
        <v>4.0</v>
      </c>
      <c r="D2634" s="7">
        <v>2.0</v>
      </c>
      <c r="E2634" s="7">
        <v>2.0</v>
      </c>
      <c r="F2634" s="7" t="s">
        <v>24</v>
      </c>
      <c r="G2634" s="7" t="s">
        <v>172</v>
      </c>
      <c r="H2634" s="54">
        <v>2.0</v>
      </c>
      <c r="I2634" s="54">
        <v>1678.0</v>
      </c>
      <c r="J2634" s="55" t="s">
        <v>27</v>
      </c>
      <c r="K2634" t="str">
        <f>if(and(B2634&gt;='Desc Stats'!$C$56,B2634&lt;='Desc Stats'!$C$57),"Affordable",if(AND(B2634&gt;='Desc Stats'!$C$58,B2634&lt;='Desc Stats'!$C$59),"Luxury","None"))</f>
        <v>None</v>
      </c>
    </row>
    <row r="2635">
      <c r="A2635" s="56" t="s">
        <v>26</v>
      </c>
      <c r="B2635" s="54">
        <v>1500000.0</v>
      </c>
      <c r="C2635" s="7">
        <v>4.0</v>
      </c>
      <c r="D2635" s="7">
        <v>4.0</v>
      </c>
      <c r="E2635" s="7">
        <v>1.0</v>
      </c>
      <c r="F2635" s="7" t="s">
        <v>24</v>
      </c>
      <c r="G2635" s="7" t="s">
        <v>172</v>
      </c>
      <c r="H2635" s="54">
        <v>2.0</v>
      </c>
      <c r="I2635" s="54">
        <v>1700.0</v>
      </c>
      <c r="J2635" s="55" t="s">
        <v>27</v>
      </c>
      <c r="K2635" t="str">
        <f>if(and(B2635&gt;='Desc Stats'!$C$56,B2635&lt;='Desc Stats'!$C$57),"Affordable",if(AND(B2635&gt;='Desc Stats'!$C$58,B2635&lt;='Desc Stats'!$C$59),"Luxury","None"))</f>
        <v>None</v>
      </c>
    </row>
    <row r="2636">
      <c r="A2636" s="56" t="s">
        <v>125</v>
      </c>
      <c r="B2636" s="54">
        <v>1500000.0</v>
      </c>
      <c r="C2636" s="7">
        <v>6.0</v>
      </c>
      <c r="D2636" s="7">
        <v>7.0</v>
      </c>
      <c r="E2636" s="7">
        <v>2.0</v>
      </c>
      <c r="F2636" s="7" t="s">
        <v>188</v>
      </c>
      <c r="G2636" s="7" t="s">
        <v>179</v>
      </c>
      <c r="H2636" s="54">
        <v>1.0</v>
      </c>
      <c r="I2636" s="54">
        <v>2988.0</v>
      </c>
      <c r="J2636" s="55" t="s">
        <v>27</v>
      </c>
      <c r="K2636" t="str">
        <f>if(and(B2636&gt;='Desc Stats'!$C$56,B2636&lt;='Desc Stats'!$C$57),"Affordable",if(AND(B2636&gt;='Desc Stats'!$C$58,B2636&lt;='Desc Stats'!$C$59),"Luxury","None"))</f>
        <v>None</v>
      </c>
    </row>
    <row r="2637">
      <c r="A2637" s="56" t="s">
        <v>137</v>
      </c>
      <c r="B2637" s="54">
        <v>1500000.0</v>
      </c>
      <c r="C2637" s="7">
        <v>5.0</v>
      </c>
      <c r="D2637" s="7">
        <v>3.0</v>
      </c>
      <c r="E2637" s="7">
        <v>1.0</v>
      </c>
      <c r="F2637" s="7" t="s">
        <v>181</v>
      </c>
      <c r="G2637" s="7" t="s">
        <v>179</v>
      </c>
      <c r="H2637" s="54">
        <v>1.0</v>
      </c>
      <c r="I2637" s="54">
        <v>1920.0</v>
      </c>
      <c r="J2637" s="55" t="s">
        <v>175</v>
      </c>
      <c r="K2637" t="str">
        <f>if(and(B2637&gt;='Desc Stats'!$C$56,B2637&lt;='Desc Stats'!$C$57),"Affordable",if(AND(B2637&gt;='Desc Stats'!$C$58,B2637&lt;='Desc Stats'!$C$59),"Luxury","None"))</f>
        <v>None</v>
      </c>
    </row>
    <row r="2638">
      <c r="A2638" s="57" t="s">
        <v>37</v>
      </c>
      <c r="B2638" s="54">
        <v>1500000.0</v>
      </c>
      <c r="C2638" s="7">
        <v>4.0</v>
      </c>
      <c r="D2638" s="7">
        <v>3.0</v>
      </c>
      <c r="E2638" s="7">
        <v>2.0</v>
      </c>
      <c r="F2638" s="7" t="s">
        <v>24</v>
      </c>
      <c r="G2638" s="7" t="s">
        <v>172</v>
      </c>
      <c r="H2638" s="54">
        <v>2.0</v>
      </c>
      <c r="I2638" s="54">
        <v>1850.0</v>
      </c>
      <c r="J2638" s="55" t="s">
        <v>25</v>
      </c>
      <c r="K2638" t="str">
        <f>if(and(B2638&gt;='Desc Stats'!$C$56,B2638&lt;='Desc Stats'!$C$57),"Affordable",if(AND(B2638&gt;='Desc Stats'!$C$58,B2638&lt;='Desc Stats'!$C$59),"Luxury","None"))</f>
        <v>None</v>
      </c>
    </row>
    <row r="2639">
      <c r="A2639" s="57" t="s">
        <v>37</v>
      </c>
      <c r="B2639" s="54">
        <v>1500000.0</v>
      </c>
      <c r="C2639" s="7">
        <v>4.0</v>
      </c>
      <c r="D2639" s="7">
        <v>2.0</v>
      </c>
      <c r="E2639" s="7">
        <v>2.0</v>
      </c>
      <c r="F2639" s="7" t="s">
        <v>24</v>
      </c>
      <c r="G2639" s="7" t="s">
        <v>172</v>
      </c>
      <c r="H2639" s="54">
        <v>2.0</v>
      </c>
      <c r="I2639" s="54">
        <v>1346.0</v>
      </c>
      <c r="J2639" s="55" t="s">
        <v>25</v>
      </c>
      <c r="K2639" t="str">
        <f>if(and(B2639&gt;='Desc Stats'!$C$56,B2639&lt;='Desc Stats'!$C$57),"Affordable",if(AND(B2639&gt;='Desc Stats'!$C$58,B2639&lt;='Desc Stats'!$C$59),"Luxury","None"))</f>
        <v>None</v>
      </c>
    </row>
    <row r="2640">
      <c r="A2640" s="57" t="s">
        <v>37</v>
      </c>
      <c r="B2640" s="54">
        <v>1500000.0</v>
      </c>
      <c r="C2640" s="7">
        <v>5.0</v>
      </c>
      <c r="D2640" s="7">
        <v>4.0</v>
      </c>
      <c r="E2640" s="7">
        <v>1.0</v>
      </c>
      <c r="F2640" s="7" t="s">
        <v>24</v>
      </c>
      <c r="G2640" s="7" t="s">
        <v>172</v>
      </c>
      <c r="H2640" s="54">
        <v>2.0</v>
      </c>
      <c r="I2640" s="54">
        <v>1798.0</v>
      </c>
      <c r="J2640" s="55" t="s">
        <v>27</v>
      </c>
      <c r="K2640" t="str">
        <f>if(and(B2640&gt;='Desc Stats'!$C$56,B2640&lt;='Desc Stats'!$C$57),"Affordable",if(AND(B2640&gt;='Desc Stats'!$C$58,B2640&lt;='Desc Stats'!$C$59),"Luxury","None"))</f>
        <v>None</v>
      </c>
    </row>
    <row r="2641">
      <c r="A2641" s="57" t="s">
        <v>37</v>
      </c>
      <c r="B2641" s="54">
        <v>1500000.0</v>
      </c>
      <c r="C2641" s="7">
        <v>4.0</v>
      </c>
      <c r="D2641" s="7">
        <v>3.0</v>
      </c>
      <c r="E2641" s="7">
        <v>1.0</v>
      </c>
      <c r="F2641" s="7" t="s">
        <v>24</v>
      </c>
      <c r="G2641" s="7" t="s">
        <v>172</v>
      </c>
      <c r="H2641" s="54">
        <v>2.0</v>
      </c>
      <c r="I2641" s="54">
        <v>1400.0</v>
      </c>
      <c r="J2641" s="55" t="s">
        <v>27</v>
      </c>
      <c r="K2641" t="str">
        <f>if(and(B2641&gt;='Desc Stats'!$C$56,B2641&lt;='Desc Stats'!$C$57),"Affordable",if(AND(B2641&gt;='Desc Stats'!$C$58,B2641&lt;='Desc Stats'!$C$59),"Luxury","None"))</f>
        <v>None</v>
      </c>
    </row>
    <row r="2642">
      <c r="A2642" s="56" t="s">
        <v>127</v>
      </c>
      <c r="B2642" s="54">
        <v>1500000.0</v>
      </c>
      <c r="C2642" s="7">
        <v>6.0</v>
      </c>
      <c r="D2642" s="7">
        <v>5.0</v>
      </c>
      <c r="E2642" s="7">
        <v>3.0</v>
      </c>
      <c r="F2642" s="7" t="s">
        <v>24</v>
      </c>
      <c r="G2642" s="7" t="s">
        <v>172</v>
      </c>
      <c r="H2642" s="54">
        <v>2.0</v>
      </c>
      <c r="I2642" s="54">
        <v>3000.0</v>
      </c>
      <c r="J2642" s="55" t="s">
        <v>25</v>
      </c>
      <c r="K2642" t="str">
        <f>if(and(B2642&gt;='Desc Stats'!$C$56,B2642&lt;='Desc Stats'!$C$57),"Affordable",if(AND(B2642&gt;='Desc Stats'!$C$58,B2642&lt;='Desc Stats'!$C$59),"Luxury","None"))</f>
        <v>None</v>
      </c>
    </row>
    <row r="2643">
      <c r="A2643" s="56" t="s">
        <v>127</v>
      </c>
      <c r="B2643" s="54">
        <v>1500000.0</v>
      </c>
      <c r="C2643" s="7">
        <v>2.0</v>
      </c>
      <c r="D2643" s="7">
        <v>2.0</v>
      </c>
      <c r="E2643" s="7">
        <v>2.0</v>
      </c>
      <c r="F2643" s="7" t="s">
        <v>36</v>
      </c>
      <c r="G2643" s="7" t="s">
        <v>172</v>
      </c>
      <c r="H2643" s="54">
        <v>2.0</v>
      </c>
      <c r="I2643" s="54">
        <v>1236.0</v>
      </c>
      <c r="J2643" s="55" t="s">
        <v>27</v>
      </c>
      <c r="K2643" t="str">
        <f>if(and(B2643&gt;='Desc Stats'!$C$56,B2643&lt;='Desc Stats'!$C$57),"Affordable",if(AND(B2643&gt;='Desc Stats'!$C$58,B2643&lt;='Desc Stats'!$C$59),"Luxury","None"))</f>
        <v>None</v>
      </c>
    </row>
    <row r="2644">
      <c r="A2644" s="56" t="s">
        <v>127</v>
      </c>
      <c r="B2644" s="54">
        <v>1500000.0</v>
      </c>
      <c r="C2644" s="7">
        <v>4.0</v>
      </c>
      <c r="D2644" s="7">
        <v>3.0</v>
      </c>
      <c r="E2644" s="7">
        <v>1.0</v>
      </c>
      <c r="F2644" s="7" t="s">
        <v>24</v>
      </c>
      <c r="G2644" s="7" t="s">
        <v>172</v>
      </c>
      <c r="H2644" s="54">
        <v>2.0</v>
      </c>
      <c r="I2644" s="54">
        <v>2412.0</v>
      </c>
      <c r="J2644" s="55" t="s">
        <v>27</v>
      </c>
      <c r="K2644" t="str">
        <f>if(and(B2644&gt;='Desc Stats'!$C$56,B2644&lt;='Desc Stats'!$C$57),"Affordable",if(AND(B2644&gt;='Desc Stats'!$C$58,B2644&lt;='Desc Stats'!$C$59),"Luxury","None"))</f>
        <v>None</v>
      </c>
    </row>
    <row r="2645">
      <c r="A2645" s="56" t="s">
        <v>133</v>
      </c>
      <c r="B2645" s="54">
        <v>1500000.0</v>
      </c>
      <c r="C2645" s="7">
        <v>4.0</v>
      </c>
      <c r="D2645" s="7">
        <v>4.0</v>
      </c>
      <c r="E2645" s="7">
        <v>2.0</v>
      </c>
      <c r="F2645" s="7" t="s">
        <v>24</v>
      </c>
      <c r="G2645" s="7" t="s">
        <v>172</v>
      </c>
      <c r="H2645" s="54">
        <v>2.0</v>
      </c>
      <c r="I2645" s="54">
        <v>2638.0</v>
      </c>
      <c r="J2645" s="55" t="s">
        <v>25</v>
      </c>
      <c r="K2645" t="str">
        <f>if(and(B2645&gt;='Desc Stats'!$C$56,B2645&lt;='Desc Stats'!$C$57),"Affordable",if(AND(B2645&gt;='Desc Stats'!$C$58,B2645&lt;='Desc Stats'!$C$59),"Luxury","None"))</f>
        <v>None</v>
      </c>
    </row>
    <row r="2646">
      <c r="A2646" s="56" t="s">
        <v>178</v>
      </c>
      <c r="B2646" s="54">
        <v>1500000.0</v>
      </c>
      <c r="C2646" s="7">
        <v>5.0</v>
      </c>
      <c r="D2646" s="7">
        <v>3.0</v>
      </c>
      <c r="E2646" s="7">
        <v>2.0</v>
      </c>
      <c r="F2646" s="7" t="s">
        <v>181</v>
      </c>
      <c r="G2646" s="7" t="s">
        <v>179</v>
      </c>
      <c r="H2646" s="54">
        <v>1.0</v>
      </c>
      <c r="I2646" s="54">
        <v>4500.0</v>
      </c>
      <c r="J2646" t="s">
        <v>27</v>
      </c>
      <c r="K2646" t="str">
        <f>if(and(B2646&gt;='Desc Stats'!$C$56,B2646&lt;='Desc Stats'!$C$57),"Affordable",if(AND(B2646&gt;='Desc Stats'!$C$58,B2646&lt;='Desc Stats'!$C$59),"Luxury","None"))</f>
        <v>None</v>
      </c>
    </row>
    <row r="2647">
      <c r="A2647" s="56" t="s">
        <v>131</v>
      </c>
      <c r="B2647" s="54">
        <v>1500000.0</v>
      </c>
      <c r="C2647" s="7">
        <v>4.0</v>
      </c>
      <c r="D2647" s="7">
        <v>3.0</v>
      </c>
      <c r="E2647" s="7">
        <v>2.0</v>
      </c>
      <c r="F2647" s="7" t="s">
        <v>181</v>
      </c>
      <c r="G2647" s="7" t="s">
        <v>179</v>
      </c>
      <c r="H2647" s="54">
        <v>1.0</v>
      </c>
      <c r="I2647" s="54">
        <v>3600.0</v>
      </c>
      <c r="J2647" s="55" t="s">
        <v>27</v>
      </c>
      <c r="K2647" t="str">
        <f>if(and(B2647&gt;='Desc Stats'!$C$56,B2647&lt;='Desc Stats'!$C$57),"Affordable",if(AND(B2647&gt;='Desc Stats'!$C$58,B2647&lt;='Desc Stats'!$C$59),"Luxury","None"))</f>
        <v>None</v>
      </c>
    </row>
    <row r="2648">
      <c r="A2648" s="56" t="s">
        <v>144</v>
      </c>
      <c r="B2648" s="54">
        <v>1500000.0</v>
      </c>
      <c r="C2648" s="7">
        <v>16.0</v>
      </c>
      <c r="D2648" s="7">
        <v>9.0</v>
      </c>
      <c r="E2648" s="7">
        <v>6.0</v>
      </c>
      <c r="F2648" s="7" t="s">
        <v>192</v>
      </c>
      <c r="G2648" s="7" t="s">
        <v>179</v>
      </c>
      <c r="H2648" s="54">
        <v>1.0</v>
      </c>
      <c r="I2648" s="54">
        <v>4700.0</v>
      </c>
      <c r="J2648" s="55" t="s">
        <v>175</v>
      </c>
      <c r="K2648" t="str">
        <f>if(and(B2648&gt;='Desc Stats'!$C$56,B2648&lt;='Desc Stats'!$C$57),"Affordable",if(AND(B2648&gt;='Desc Stats'!$C$58,B2648&lt;='Desc Stats'!$C$59),"Luxury","None"))</f>
        <v>None</v>
      </c>
    </row>
    <row r="2649">
      <c r="A2649" s="56" t="s">
        <v>147</v>
      </c>
      <c r="B2649" s="54">
        <v>1500000.0</v>
      </c>
      <c r="C2649" s="7">
        <v>4.0</v>
      </c>
      <c r="D2649" s="7">
        <v>3.0</v>
      </c>
      <c r="E2649" s="7">
        <v>3.0</v>
      </c>
      <c r="F2649" s="7" t="s">
        <v>24</v>
      </c>
      <c r="G2649" s="7" t="s">
        <v>172</v>
      </c>
      <c r="H2649" s="54">
        <v>2.0</v>
      </c>
      <c r="I2649" s="54">
        <v>1544.0</v>
      </c>
      <c r="J2649" s="55" t="s">
        <v>27</v>
      </c>
      <c r="K2649" t="str">
        <f>if(and(B2649&gt;='Desc Stats'!$C$56,B2649&lt;='Desc Stats'!$C$57),"Affordable",if(AND(B2649&gt;='Desc Stats'!$C$58,B2649&lt;='Desc Stats'!$C$59),"Luxury","None"))</f>
        <v>None</v>
      </c>
    </row>
    <row r="2650">
      <c r="A2650" s="56" t="s">
        <v>147</v>
      </c>
      <c r="B2650" s="54">
        <v>1500000.0</v>
      </c>
      <c r="C2650" s="7">
        <v>2.0</v>
      </c>
      <c r="D2650" s="7">
        <v>2.0</v>
      </c>
      <c r="E2650" s="7">
        <v>2.0</v>
      </c>
      <c r="F2650" s="7" t="s">
        <v>36</v>
      </c>
      <c r="G2650" s="7" t="s">
        <v>172</v>
      </c>
      <c r="H2650" s="54">
        <v>2.0</v>
      </c>
      <c r="I2650" s="54">
        <v>1259.0</v>
      </c>
      <c r="J2650" s="55" t="s">
        <v>25</v>
      </c>
      <c r="K2650" t="str">
        <f>if(and(B2650&gt;='Desc Stats'!$C$56,B2650&lt;='Desc Stats'!$C$57),"Affordable",if(AND(B2650&gt;='Desc Stats'!$C$58,B2650&lt;='Desc Stats'!$C$59),"Luxury","None"))</f>
        <v>None</v>
      </c>
    </row>
    <row r="2651">
      <c r="A2651" s="56" t="s">
        <v>28</v>
      </c>
      <c r="B2651" s="54">
        <v>1500000.0</v>
      </c>
      <c r="C2651" s="7">
        <v>4.0</v>
      </c>
      <c r="D2651" s="7">
        <v>5.0</v>
      </c>
      <c r="E2651" s="7">
        <v>3.0</v>
      </c>
      <c r="F2651" s="7" t="s">
        <v>24</v>
      </c>
      <c r="G2651" s="7" t="s">
        <v>179</v>
      </c>
      <c r="H2651" s="54">
        <v>1.0</v>
      </c>
      <c r="I2651" s="54">
        <v>2098.0</v>
      </c>
      <c r="J2651" s="55" t="s">
        <v>25</v>
      </c>
      <c r="K2651" t="str">
        <f>if(and(B2651&gt;='Desc Stats'!$C$56,B2651&lt;='Desc Stats'!$C$57),"Affordable",if(AND(B2651&gt;='Desc Stats'!$C$58,B2651&lt;='Desc Stats'!$C$59),"Luxury","None"))</f>
        <v>None</v>
      </c>
    </row>
    <row r="2652">
      <c r="A2652" s="56" t="s">
        <v>28</v>
      </c>
      <c r="B2652" s="54">
        <v>1500000.0</v>
      </c>
      <c r="C2652" s="7">
        <v>4.0</v>
      </c>
      <c r="D2652" s="7">
        <v>4.0</v>
      </c>
      <c r="E2652" s="7">
        <v>3.0</v>
      </c>
      <c r="F2652" s="7" t="s">
        <v>24</v>
      </c>
      <c r="G2652" s="7" t="s">
        <v>172</v>
      </c>
      <c r="H2652" s="54">
        <v>2.0</v>
      </c>
      <c r="I2652" s="54">
        <v>2098.0</v>
      </c>
      <c r="J2652" s="55" t="s">
        <v>25</v>
      </c>
      <c r="K2652" t="str">
        <f>if(and(B2652&gt;='Desc Stats'!$C$56,B2652&lt;='Desc Stats'!$C$57),"Affordable",if(AND(B2652&gt;='Desc Stats'!$C$58,B2652&lt;='Desc Stats'!$C$59),"Luxury","None"))</f>
        <v>None</v>
      </c>
    </row>
    <row r="2653">
      <c r="A2653" s="56" t="s">
        <v>28</v>
      </c>
      <c r="B2653" s="54">
        <v>1500000.0</v>
      </c>
      <c r="C2653" s="7">
        <v>2.0</v>
      </c>
      <c r="D2653" s="7">
        <v>2.0</v>
      </c>
      <c r="E2653" s="7">
        <v>2.0</v>
      </c>
      <c r="F2653" s="7" t="s">
        <v>36</v>
      </c>
      <c r="G2653" s="7" t="s">
        <v>172</v>
      </c>
      <c r="H2653" s="54">
        <v>2.0</v>
      </c>
      <c r="I2653" s="54">
        <v>1022.0</v>
      </c>
      <c r="J2653" s="55" t="s">
        <v>25</v>
      </c>
      <c r="K2653" t="str">
        <f>if(and(B2653&gt;='Desc Stats'!$C$56,B2653&lt;='Desc Stats'!$C$57),"Affordable",if(AND(B2653&gt;='Desc Stats'!$C$58,B2653&lt;='Desc Stats'!$C$59),"Luxury","None"))</f>
        <v>None</v>
      </c>
    </row>
    <row r="2654">
      <c r="A2654" s="56" t="s">
        <v>28</v>
      </c>
      <c r="B2654" s="54">
        <v>1500000.0</v>
      </c>
      <c r="C2654" s="7">
        <v>4.0</v>
      </c>
      <c r="D2654" s="7">
        <v>4.0</v>
      </c>
      <c r="E2654" s="7">
        <v>1.0</v>
      </c>
      <c r="F2654" s="7" t="s">
        <v>24</v>
      </c>
      <c r="G2654" s="7" t="s">
        <v>172</v>
      </c>
      <c r="H2654" s="54">
        <v>2.0</v>
      </c>
      <c r="I2654" s="54">
        <v>2098.0</v>
      </c>
      <c r="J2654" s="55" t="s">
        <v>27</v>
      </c>
      <c r="K2654" t="str">
        <f>if(and(B2654&gt;='Desc Stats'!$C$56,B2654&lt;='Desc Stats'!$C$57),"Affordable",if(AND(B2654&gt;='Desc Stats'!$C$58,B2654&lt;='Desc Stats'!$C$59),"Luxury","None"))</f>
        <v>None</v>
      </c>
    </row>
    <row r="2655">
      <c r="A2655" s="56" t="s">
        <v>28</v>
      </c>
      <c r="B2655" s="54">
        <v>1500000.0</v>
      </c>
      <c r="C2655" s="7">
        <v>3.0</v>
      </c>
      <c r="D2655" s="7">
        <v>2.0</v>
      </c>
      <c r="E2655" s="7">
        <v>1.0</v>
      </c>
      <c r="F2655" s="7" t="s">
        <v>24</v>
      </c>
      <c r="G2655" s="7" t="s">
        <v>172</v>
      </c>
      <c r="H2655" s="54">
        <v>2.0</v>
      </c>
      <c r="I2655" s="54">
        <v>1830.0</v>
      </c>
      <c r="J2655" s="55" t="s">
        <v>27</v>
      </c>
      <c r="K2655" t="str">
        <f>if(and(B2655&gt;='Desc Stats'!$C$56,B2655&lt;='Desc Stats'!$C$57),"Affordable",if(AND(B2655&gt;='Desc Stats'!$C$58,B2655&lt;='Desc Stats'!$C$59),"Luxury","None"))</f>
        <v>None</v>
      </c>
    </row>
    <row r="2656">
      <c r="A2656" s="56" t="s">
        <v>28</v>
      </c>
      <c r="B2656" s="54">
        <v>1500000.0</v>
      </c>
      <c r="C2656" s="7">
        <v>2.0</v>
      </c>
      <c r="D2656" s="7">
        <v>1.0</v>
      </c>
      <c r="E2656" s="7">
        <v>1.0</v>
      </c>
      <c r="F2656" s="7" t="s">
        <v>36</v>
      </c>
      <c r="G2656" s="7" t="s">
        <v>172</v>
      </c>
      <c r="H2656" s="54">
        <v>2.0</v>
      </c>
      <c r="I2656" s="54">
        <v>635.0</v>
      </c>
      <c r="J2656" s="55" t="s">
        <v>27</v>
      </c>
      <c r="K2656" t="str">
        <f>if(and(B2656&gt;='Desc Stats'!$C$56,B2656&lt;='Desc Stats'!$C$57),"Affordable",if(AND(B2656&gt;='Desc Stats'!$C$58,B2656&lt;='Desc Stats'!$C$59),"Luxury","None"))</f>
        <v>None</v>
      </c>
    </row>
    <row r="2657">
      <c r="A2657" s="56" t="s">
        <v>23</v>
      </c>
      <c r="B2657" s="54">
        <v>1500000.0</v>
      </c>
      <c r="C2657" s="7">
        <v>4.0</v>
      </c>
      <c r="D2657" s="7">
        <v>5.0</v>
      </c>
      <c r="E2657" s="7">
        <v>4.0</v>
      </c>
      <c r="F2657" s="7" t="s">
        <v>24</v>
      </c>
      <c r="G2657" s="7" t="s">
        <v>172</v>
      </c>
      <c r="H2657" s="54">
        <v>2.0</v>
      </c>
      <c r="I2657" s="54">
        <v>2257.0</v>
      </c>
      <c r="J2657" s="55" t="s">
        <v>25</v>
      </c>
      <c r="K2657" t="str">
        <f>if(and(B2657&gt;='Desc Stats'!$C$56,B2657&lt;='Desc Stats'!$C$57),"Affordable",if(AND(B2657&gt;='Desc Stats'!$C$58,B2657&lt;='Desc Stats'!$C$59),"Luxury","None"))</f>
        <v>None</v>
      </c>
    </row>
    <row r="2658">
      <c r="A2658" s="56" t="s">
        <v>23</v>
      </c>
      <c r="B2658" s="54">
        <v>1500000.0</v>
      </c>
      <c r="C2658" s="7">
        <v>4.0</v>
      </c>
      <c r="D2658" s="7">
        <v>4.0</v>
      </c>
      <c r="E2658" s="7">
        <v>4.0</v>
      </c>
      <c r="F2658" s="7" t="s">
        <v>24</v>
      </c>
      <c r="G2658" s="7" t="s">
        <v>172</v>
      </c>
      <c r="H2658" s="54">
        <v>2.0</v>
      </c>
      <c r="I2658" s="54">
        <v>2163.0</v>
      </c>
      <c r="J2658" s="55" t="s">
        <v>25</v>
      </c>
      <c r="K2658" t="str">
        <f>if(and(B2658&gt;='Desc Stats'!$C$56,B2658&lt;='Desc Stats'!$C$57),"Affordable",if(AND(B2658&gt;='Desc Stats'!$C$58,B2658&lt;='Desc Stats'!$C$59),"Luxury","None"))</f>
        <v>None</v>
      </c>
    </row>
    <row r="2659">
      <c r="A2659" s="56" t="s">
        <v>23</v>
      </c>
      <c r="B2659" s="54">
        <v>1500000.0</v>
      </c>
      <c r="C2659" s="7">
        <v>6.0</v>
      </c>
      <c r="D2659" s="7">
        <v>4.0</v>
      </c>
      <c r="E2659" s="7">
        <v>3.0</v>
      </c>
      <c r="F2659" s="7" t="s">
        <v>24</v>
      </c>
      <c r="G2659" s="7" t="s">
        <v>172</v>
      </c>
      <c r="H2659" s="54">
        <v>2.0</v>
      </c>
      <c r="I2659" s="54">
        <v>3000.0</v>
      </c>
      <c r="J2659" s="55" t="s">
        <v>25</v>
      </c>
      <c r="K2659" t="str">
        <f>if(and(B2659&gt;='Desc Stats'!$C$56,B2659&lt;='Desc Stats'!$C$57),"Affordable",if(AND(B2659&gt;='Desc Stats'!$C$58,B2659&lt;='Desc Stats'!$C$59),"Luxury","None"))</f>
        <v>None</v>
      </c>
    </row>
    <row r="2660">
      <c r="A2660" s="56" t="s">
        <v>23</v>
      </c>
      <c r="B2660" s="54">
        <v>1500000.0</v>
      </c>
      <c r="C2660" s="7">
        <v>4.0</v>
      </c>
      <c r="D2660" s="7">
        <v>4.0</v>
      </c>
      <c r="E2660" s="7">
        <v>2.0</v>
      </c>
      <c r="F2660" s="7" t="s">
        <v>24</v>
      </c>
      <c r="G2660" s="7" t="s">
        <v>172</v>
      </c>
      <c r="H2660" s="54">
        <v>2.0</v>
      </c>
      <c r="I2660" s="54">
        <v>2163.0</v>
      </c>
      <c r="J2660" s="55" t="s">
        <v>25</v>
      </c>
      <c r="K2660" t="str">
        <f>if(and(B2660&gt;='Desc Stats'!$C$56,B2660&lt;='Desc Stats'!$C$57),"Affordable",if(AND(B2660&gt;='Desc Stats'!$C$58,B2660&lt;='Desc Stats'!$C$59),"Luxury","None"))</f>
        <v>None</v>
      </c>
    </row>
    <row r="2661">
      <c r="A2661" s="56" t="s">
        <v>23</v>
      </c>
      <c r="B2661" s="54">
        <v>1500000.0</v>
      </c>
      <c r="C2661" s="7">
        <v>4.0</v>
      </c>
      <c r="D2661" s="7">
        <v>4.0</v>
      </c>
      <c r="E2661" s="7">
        <v>2.0</v>
      </c>
      <c r="F2661" s="7" t="s">
        <v>24</v>
      </c>
      <c r="G2661" s="7" t="s">
        <v>172</v>
      </c>
      <c r="H2661" s="54">
        <v>2.0</v>
      </c>
      <c r="I2661" s="54">
        <v>1496.0</v>
      </c>
      <c r="J2661" s="55" t="s">
        <v>27</v>
      </c>
      <c r="K2661" t="str">
        <f>if(and(B2661&gt;='Desc Stats'!$C$56,B2661&lt;='Desc Stats'!$C$57),"Affordable",if(AND(B2661&gt;='Desc Stats'!$C$58,B2661&lt;='Desc Stats'!$C$59),"Luxury","None"))</f>
        <v>None</v>
      </c>
    </row>
    <row r="2662">
      <c r="A2662" s="56" t="s">
        <v>23</v>
      </c>
      <c r="B2662" s="54">
        <v>1500000.0</v>
      </c>
      <c r="C2662" s="7">
        <v>3.0</v>
      </c>
      <c r="D2662" s="7">
        <v>2.0</v>
      </c>
      <c r="E2662" s="7">
        <v>2.0</v>
      </c>
      <c r="F2662" s="7" t="s">
        <v>24</v>
      </c>
      <c r="G2662" s="7" t="s">
        <v>172</v>
      </c>
      <c r="H2662" s="54">
        <v>2.0</v>
      </c>
      <c r="I2662" s="54">
        <v>1200.0</v>
      </c>
      <c r="J2662" s="55" t="s">
        <v>25</v>
      </c>
      <c r="K2662" t="str">
        <f>if(and(B2662&gt;='Desc Stats'!$C$56,B2662&lt;='Desc Stats'!$C$57),"Affordable",if(AND(B2662&gt;='Desc Stats'!$C$58,B2662&lt;='Desc Stats'!$C$59),"Luxury","None"))</f>
        <v>None</v>
      </c>
    </row>
    <row r="2663">
      <c r="A2663" s="56" t="s">
        <v>23</v>
      </c>
      <c r="B2663" s="54">
        <v>1500000.0</v>
      </c>
      <c r="C2663" s="7">
        <v>4.0</v>
      </c>
      <c r="D2663" s="7">
        <v>4.0</v>
      </c>
      <c r="E2663" s="7">
        <v>1.0</v>
      </c>
      <c r="F2663" s="7" t="s">
        <v>24</v>
      </c>
      <c r="G2663" s="7" t="s">
        <v>172</v>
      </c>
      <c r="H2663" s="54">
        <v>2.0</v>
      </c>
      <c r="I2663" s="54">
        <v>2163.0</v>
      </c>
      <c r="J2663" s="55" t="s">
        <v>25</v>
      </c>
      <c r="K2663" t="str">
        <f>if(and(B2663&gt;='Desc Stats'!$C$56,B2663&lt;='Desc Stats'!$C$57),"Affordable",if(AND(B2663&gt;='Desc Stats'!$C$58,B2663&lt;='Desc Stats'!$C$59),"Luxury","None"))</f>
        <v>None</v>
      </c>
    </row>
    <row r="2664">
      <c r="A2664" s="56" t="s">
        <v>160</v>
      </c>
      <c r="B2664" s="54">
        <v>1500000.0</v>
      </c>
      <c r="C2664" s="7">
        <v>4.0</v>
      </c>
      <c r="D2664" s="7">
        <v>5.0</v>
      </c>
      <c r="E2664" s="7">
        <v>2.0</v>
      </c>
      <c r="F2664" s="7" t="s">
        <v>24</v>
      </c>
      <c r="G2664" s="7" t="s">
        <v>172</v>
      </c>
      <c r="H2664" s="54">
        <v>2.0</v>
      </c>
      <c r="I2664" s="54">
        <v>2500.0</v>
      </c>
      <c r="J2664" s="55" t="s">
        <v>25</v>
      </c>
      <c r="K2664" t="str">
        <f>if(and(B2664&gt;='Desc Stats'!$C$56,B2664&lt;='Desc Stats'!$C$57),"Affordable",if(AND(B2664&gt;='Desc Stats'!$C$58,B2664&lt;='Desc Stats'!$C$59),"Luxury","None"))</f>
        <v>None</v>
      </c>
    </row>
    <row r="2665">
      <c r="A2665" s="56" t="s">
        <v>160</v>
      </c>
      <c r="B2665" s="54">
        <v>1500000.0</v>
      </c>
      <c r="C2665" s="7">
        <v>6.0</v>
      </c>
      <c r="D2665" s="7">
        <v>4.0</v>
      </c>
      <c r="E2665" s="7">
        <v>2.0</v>
      </c>
      <c r="F2665" s="7" t="s">
        <v>24</v>
      </c>
      <c r="G2665" s="7" t="s">
        <v>172</v>
      </c>
      <c r="H2665" s="54">
        <v>2.0</v>
      </c>
      <c r="I2665" s="54">
        <v>2500.0</v>
      </c>
      <c r="J2665" s="55" t="s">
        <v>25</v>
      </c>
      <c r="K2665" t="str">
        <f>if(and(B2665&gt;='Desc Stats'!$C$56,B2665&lt;='Desc Stats'!$C$57),"Affordable",if(AND(B2665&gt;='Desc Stats'!$C$58,B2665&lt;='Desc Stats'!$C$59),"Luxury","None"))</f>
        <v>None</v>
      </c>
    </row>
    <row r="2666">
      <c r="A2666" s="56" t="s">
        <v>161</v>
      </c>
      <c r="B2666" s="54">
        <v>1500000.0</v>
      </c>
      <c r="C2666" s="7">
        <v>5.0</v>
      </c>
      <c r="D2666" s="7">
        <v>4.0</v>
      </c>
      <c r="E2666" s="7">
        <v>2.0</v>
      </c>
      <c r="F2666" s="7" t="s">
        <v>181</v>
      </c>
      <c r="G2666" s="7" t="s">
        <v>179</v>
      </c>
      <c r="H2666" s="54">
        <v>1.0</v>
      </c>
      <c r="I2666" s="54">
        <v>2720.0</v>
      </c>
      <c r="J2666" s="55" t="s">
        <v>27</v>
      </c>
      <c r="K2666" t="str">
        <f>if(and(B2666&gt;='Desc Stats'!$C$56,B2666&lt;='Desc Stats'!$C$57),"Affordable",if(AND(B2666&gt;='Desc Stats'!$C$58,B2666&lt;='Desc Stats'!$C$59),"Luxury","None"))</f>
        <v>None</v>
      </c>
    </row>
    <row r="2667">
      <c r="A2667" s="56" t="s">
        <v>161</v>
      </c>
      <c r="B2667" s="54">
        <v>1500000.0</v>
      </c>
      <c r="C2667" s="7">
        <v>4.0</v>
      </c>
      <c r="D2667" s="7">
        <v>4.0</v>
      </c>
      <c r="E2667" s="7">
        <v>2.0</v>
      </c>
      <c r="F2667" s="7" t="s">
        <v>181</v>
      </c>
      <c r="G2667" s="7" t="s">
        <v>172</v>
      </c>
      <c r="H2667" s="54">
        <v>2.0</v>
      </c>
      <c r="I2667" s="54">
        <v>2500.0</v>
      </c>
      <c r="J2667" s="55" t="s">
        <v>175</v>
      </c>
      <c r="K2667" t="str">
        <f>if(and(B2667&gt;='Desc Stats'!$C$56,B2667&lt;='Desc Stats'!$C$57),"Affordable",if(AND(B2667&gt;='Desc Stats'!$C$58,B2667&lt;='Desc Stats'!$C$59),"Luxury","None"))</f>
        <v>None</v>
      </c>
    </row>
    <row r="2668">
      <c r="A2668" s="56" t="s">
        <v>162</v>
      </c>
      <c r="B2668" s="54">
        <v>1500000.0</v>
      </c>
      <c r="C2668" s="7">
        <v>5.0</v>
      </c>
      <c r="D2668" s="7">
        <v>3.0</v>
      </c>
      <c r="E2668" s="7">
        <v>2.0</v>
      </c>
      <c r="F2668" s="7" t="s">
        <v>24</v>
      </c>
      <c r="G2668" s="7" t="s">
        <v>172</v>
      </c>
      <c r="H2668" s="54">
        <v>2.0</v>
      </c>
      <c r="I2668" s="54">
        <v>2000.0</v>
      </c>
      <c r="J2668" s="55" t="s">
        <v>27</v>
      </c>
      <c r="K2668" t="str">
        <f>if(and(B2668&gt;='Desc Stats'!$C$56,B2668&lt;='Desc Stats'!$C$57),"Affordable",if(AND(B2668&gt;='Desc Stats'!$C$58,B2668&lt;='Desc Stats'!$C$59),"Luxury","None"))</f>
        <v>None</v>
      </c>
    </row>
    <row r="2669">
      <c r="A2669" s="56" t="s">
        <v>162</v>
      </c>
      <c r="B2669" s="54">
        <v>1500000.0</v>
      </c>
      <c r="C2669" s="7">
        <v>5.0</v>
      </c>
      <c r="D2669" s="7">
        <v>3.0</v>
      </c>
      <c r="E2669" s="7">
        <v>2.0</v>
      </c>
      <c r="F2669" s="7" t="s">
        <v>24</v>
      </c>
      <c r="G2669" s="7" t="s">
        <v>172</v>
      </c>
      <c r="H2669" s="54">
        <v>2.0</v>
      </c>
      <c r="I2669" s="54">
        <v>2000.0</v>
      </c>
      <c r="J2669" s="55" t="s">
        <v>27</v>
      </c>
      <c r="K2669" t="str">
        <f>if(and(B2669&gt;='Desc Stats'!$C$56,B2669&lt;='Desc Stats'!$C$57),"Affordable",if(AND(B2669&gt;='Desc Stats'!$C$58,B2669&lt;='Desc Stats'!$C$59),"Luxury","None"))</f>
        <v>None</v>
      </c>
    </row>
    <row r="2670">
      <c r="A2670" s="56" t="s">
        <v>162</v>
      </c>
      <c r="B2670" s="54">
        <v>1500000.0</v>
      </c>
      <c r="C2670" s="7">
        <v>4.0</v>
      </c>
      <c r="D2670" s="7">
        <v>3.0</v>
      </c>
      <c r="E2670" s="7">
        <v>2.0</v>
      </c>
      <c r="F2670" s="7" t="s">
        <v>181</v>
      </c>
      <c r="G2670" s="7" t="s">
        <v>179</v>
      </c>
      <c r="H2670" s="54">
        <v>1.0</v>
      </c>
      <c r="I2670" s="54">
        <v>1800.0</v>
      </c>
      <c r="J2670" s="55" t="s">
        <v>27</v>
      </c>
      <c r="K2670" t="str">
        <f>if(and(B2670&gt;='Desc Stats'!$C$56,B2670&lt;='Desc Stats'!$C$57),"Affordable",if(AND(B2670&gt;='Desc Stats'!$C$58,B2670&lt;='Desc Stats'!$C$59),"Luxury","None"))</f>
        <v>None</v>
      </c>
    </row>
    <row r="2671">
      <c r="A2671" s="56" t="s">
        <v>162</v>
      </c>
      <c r="B2671" s="54">
        <v>1500000.0</v>
      </c>
      <c r="C2671" s="7">
        <v>4.0</v>
      </c>
      <c r="D2671" s="7">
        <v>2.0</v>
      </c>
      <c r="E2671" s="7">
        <v>2.0</v>
      </c>
      <c r="F2671" s="7" t="s">
        <v>36</v>
      </c>
      <c r="G2671" s="7" t="s">
        <v>172</v>
      </c>
      <c r="H2671" s="54">
        <v>2.0</v>
      </c>
      <c r="I2671" s="54">
        <v>1840.0</v>
      </c>
      <c r="J2671" t="s">
        <v>25</v>
      </c>
      <c r="K2671" t="str">
        <f>if(and(B2671&gt;='Desc Stats'!$C$56,B2671&lt;='Desc Stats'!$C$57),"Affordable",if(AND(B2671&gt;='Desc Stats'!$C$58,B2671&lt;='Desc Stats'!$C$59),"Luxury","None"))</f>
        <v>None</v>
      </c>
    </row>
    <row r="2672">
      <c r="A2672" s="56" t="s">
        <v>23</v>
      </c>
      <c r="B2672" s="54">
        <v>1502400.0</v>
      </c>
      <c r="C2672" s="7">
        <v>4.0</v>
      </c>
      <c r="D2672" s="7">
        <v>4.0</v>
      </c>
      <c r="E2672" s="7">
        <v>28.0</v>
      </c>
      <c r="F2672" s="7" t="s">
        <v>24</v>
      </c>
      <c r="G2672" s="7" t="s">
        <v>172</v>
      </c>
      <c r="H2672" s="54">
        <v>2.0</v>
      </c>
      <c r="I2672" s="54">
        <v>1878.0</v>
      </c>
      <c r="J2672" s="55" t="s">
        <v>27</v>
      </c>
      <c r="K2672" t="str">
        <f>if(and(B2672&gt;='Desc Stats'!$C$56,B2672&lt;='Desc Stats'!$C$57),"Affordable",if(AND(B2672&gt;='Desc Stats'!$C$58,B2672&lt;='Desc Stats'!$C$59),"Luxury","None"))</f>
        <v>None</v>
      </c>
    </row>
    <row r="2673">
      <c r="A2673" s="56" t="s">
        <v>28</v>
      </c>
      <c r="B2673" s="54">
        <v>1506300.0</v>
      </c>
      <c r="C2673" s="7">
        <v>2.0</v>
      </c>
      <c r="D2673" s="7">
        <v>1.0</v>
      </c>
      <c r="E2673" s="7">
        <v>6.0</v>
      </c>
      <c r="F2673" s="7" t="s">
        <v>36</v>
      </c>
      <c r="G2673" s="7" t="s">
        <v>172</v>
      </c>
      <c r="H2673" s="54">
        <v>2.0</v>
      </c>
      <c r="I2673" s="54">
        <v>1020.0</v>
      </c>
      <c r="J2673" s="55" t="s">
        <v>25</v>
      </c>
      <c r="K2673" t="str">
        <f>if(and(B2673&gt;='Desc Stats'!$C$56,B2673&lt;='Desc Stats'!$C$57),"Affordable",if(AND(B2673&gt;='Desc Stats'!$C$58,B2673&lt;='Desc Stats'!$C$59),"Luxury","None"))</f>
        <v>None</v>
      </c>
    </row>
    <row r="2674">
      <c r="A2674" s="56" t="s">
        <v>28</v>
      </c>
      <c r="B2674" s="54">
        <v>1506300.0</v>
      </c>
      <c r="C2674" s="7">
        <v>2.0</v>
      </c>
      <c r="D2674" s="7">
        <v>1.0</v>
      </c>
      <c r="E2674" s="7">
        <v>2.0</v>
      </c>
      <c r="F2674" s="7" t="s">
        <v>36</v>
      </c>
      <c r="G2674" s="7" t="s">
        <v>172</v>
      </c>
      <c r="H2674" s="54">
        <v>2.0</v>
      </c>
      <c r="I2674" s="54">
        <v>1020.0</v>
      </c>
      <c r="J2674" s="55" t="s">
        <v>25</v>
      </c>
      <c r="K2674" t="str">
        <f>if(and(B2674&gt;='Desc Stats'!$C$56,B2674&lt;='Desc Stats'!$C$57),"Affordable",if(AND(B2674&gt;='Desc Stats'!$C$58,B2674&lt;='Desc Stats'!$C$59),"Luxury","None"))</f>
        <v>None</v>
      </c>
    </row>
    <row r="2675">
      <c r="A2675" s="56" t="s">
        <v>23</v>
      </c>
      <c r="B2675" s="54">
        <v>1510000.0</v>
      </c>
      <c r="C2675" s="7">
        <v>4.0</v>
      </c>
      <c r="D2675" s="7">
        <v>4.0</v>
      </c>
      <c r="E2675" s="7">
        <v>2.0</v>
      </c>
      <c r="F2675" s="7" t="s">
        <v>24</v>
      </c>
      <c r="G2675" s="7" t="s">
        <v>172</v>
      </c>
      <c r="H2675" s="54">
        <v>2.0</v>
      </c>
      <c r="I2675" s="54">
        <v>2648.0</v>
      </c>
      <c r="J2675" s="55" t="s">
        <v>25</v>
      </c>
      <c r="K2675" t="str">
        <f>if(and(B2675&gt;='Desc Stats'!$C$56,B2675&lt;='Desc Stats'!$C$57),"Affordable",if(AND(B2675&gt;='Desc Stats'!$C$58,B2675&lt;='Desc Stats'!$C$59),"Luxury","None"))</f>
        <v>None</v>
      </c>
    </row>
    <row r="2676">
      <c r="A2676" s="56" t="s">
        <v>23</v>
      </c>
      <c r="B2676" s="54">
        <v>1518000.0</v>
      </c>
      <c r="C2676" s="7">
        <v>4.0</v>
      </c>
      <c r="D2676" s="7">
        <v>3.0</v>
      </c>
      <c r="E2676" s="7">
        <v>2.0</v>
      </c>
      <c r="F2676" s="7" t="s">
        <v>24</v>
      </c>
      <c r="G2676" s="7" t="s">
        <v>172</v>
      </c>
      <c r="H2676" s="54">
        <v>2.0</v>
      </c>
      <c r="I2676" s="54">
        <v>2648.0</v>
      </c>
      <c r="J2676" s="55" t="s">
        <v>27</v>
      </c>
      <c r="K2676" t="str">
        <f>if(and(B2676&gt;='Desc Stats'!$C$56,B2676&lt;='Desc Stats'!$C$57),"Affordable",if(AND(B2676&gt;='Desc Stats'!$C$58,B2676&lt;='Desc Stats'!$C$59),"Luxury","None"))</f>
        <v>None</v>
      </c>
    </row>
    <row r="2677">
      <c r="A2677" s="57" t="s">
        <v>37</v>
      </c>
      <c r="B2677" s="54">
        <v>1520000.0</v>
      </c>
      <c r="C2677" s="7">
        <v>4.0</v>
      </c>
      <c r="D2677" s="7">
        <v>3.0</v>
      </c>
      <c r="E2677" s="7">
        <v>2.0</v>
      </c>
      <c r="F2677" s="7" t="s">
        <v>38</v>
      </c>
      <c r="G2677" s="7" t="s">
        <v>172</v>
      </c>
      <c r="H2677" s="54">
        <v>2.0</v>
      </c>
      <c r="I2677" s="54">
        <v>1900.0</v>
      </c>
      <c r="J2677" s="55" t="s">
        <v>27</v>
      </c>
      <c r="K2677" t="str">
        <f>if(and(B2677&gt;='Desc Stats'!$C$56,B2677&lt;='Desc Stats'!$C$57),"Affordable",if(AND(B2677&gt;='Desc Stats'!$C$58,B2677&lt;='Desc Stats'!$C$59),"Luxury","None"))</f>
        <v>None</v>
      </c>
    </row>
    <row r="2678">
      <c r="A2678" s="56" t="s">
        <v>145</v>
      </c>
      <c r="B2678" s="54">
        <v>1520000.0</v>
      </c>
      <c r="C2678" s="7">
        <v>2.0</v>
      </c>
      <c r="D2678" s="7">
        <v>2.0</v>
      </c>
      <c r="E2678" s="7">
        <v>2.0</v>
      </c>
      <c r="F2678" s="7" t="s">
        <v>36</v>
      </c>
      <c r="G2678" s="7" t="s">
        <v>172</v>
      </c>
      <c r="H2678" s="54">
        <v>2.0</v>
      </c>
      <c r="I2678" s="54">
        <v>907.0</v>
      </c>
      <c r="J2678" t="s">
        <v>27</v>
      </c>
      <c r="K2678" t="str">
        <f>if(and(B2678&gt;='Desc Stats'!$C$56,B2678&lt;='Desc Stats'!$C$57),"Affordable",if(AND(B2678&gt;='Desc Stats'!$C$58,B2678&lt;='Desc Stats'!$C$59),"Luxury","None"))</f>
        <v>None</v>
      </c>
    </row>
    <row r="2679">
      <c r="A2679" s="56" t="s">
        <v>28</v>
      </c>
      <c r="B2679" s="54">
        <v>1521000.0</v>
      </c>
      <c r="C2679" s="7">
        <v>2.0</v>
      </c>
      <c r="D2679" s="7">
        <v>2.0</v>
      </c>
      <c r="E2679" s="7">
        <v>2.0</v>
      </c>
      <c r="F2679" s="7" t="s">
        <v>24</v>
      </c>
      <c r="G2679" s="7" t="s">
        <v>172</v>
      </c>
      <c r="H2679" s="54">
        <v>2.0</v>
      </c>
      <c r="I2679" s="54">
        <v>871.0</v>
      </c>
      <c r="J2679" s="55" t="s">
        <v>25</v>
      </c>
      <c r="K2679" t="str">
        <f>if(and(B2679&gt;='Desc Stats'!$C$56,B2679&lt;='Desc Stats'!$C$57),"Affordable",if(AND(B2679&gt;='Desc Stats'!$C$58,B2679&lt;='Desc Stats'!$C$59),"Luxury","None"))</f>
        <v>None</v>
      </c>
    </row>
    <row r="2680">
      <c r="A2680" s="56" t="s">
        <v>124</v>
      </c>
      <c r="B2680" s="54">
        <v>1530000.0</v>
      </c>
      <c r="C2680" s="7">
        <v>4.0</v>
      </c>
      <c r="D2680" s="7">
        <v>3.0</v>
      </c>
      <c r="E2680" s="7">
        <v>6.0</v>
      </c>
      <c r="F2680" s="7" t="s">
        <v>24</v>
      </c>
      <c r="G2680" s="7" t="s">
        <v>172</v>
      </c>
      <c r="H2680" s="54">
        <v>2.0</v>
      </c>
      <c r="I2680" s="54">
        <v>2095.0</v>
      </c>
      <c r="J2680" s="55" t="s">
        <v>25</v>
      </c>
      <c r="K2680" t="str">
        <f>if(and(B2680&gt;='Desc Stats'!$C$56,B2680&lt;='Desc Stats'!$C$57),"Affordable",if(AND(B2680&gt;='Desc Stats'!$C$58,B2680&lt;='Desc Stats'!$C$59),"Luxury","None"))</f>
        <v>None</v>
      </c>
    </row>
    <row r="2681">
      <c r="A2681" s="56" t="s">
        <v>126</v>
      </c>
      <c r="B2681" s="54">
        <v>1530000.0</v>
      </c>
      <c r="C2681" s="7">
        <v>4.0</v>
      </c>
      <c r="D2681" s="7">
        <v>3.0</v>
      </c>
      <c r="E2681" s="7">
        <v>2.0</v>
      </c>
      <c r="F2681" s="7" t="s">
        <v>24</v>
      </c>
      <c r="G2681" s="7" t="s">
        <v>172</v>
      </c>
      <c r="H2681" s="54">
        <v>2.0</v>
      </c>
      <c r="I2681" s="54">
        <v>2068.0</v>
      </c>
      <c r="J2681" s="55" t="s">
        <v>25</v>
      </c>
      <c r="K2681" t="str">
        <f>if(and(B2681&gt;='Desc Stats'!$C$56,B2681&lt;='Desc Stats'!$C$57),"Affordable",if(AND(B2681&gt;='Desc Stats'!$C$58,B2681&lt;='Desc Stats'!$C$59),"Luxury","None"))</f>
        <v>None</v>
      </c>
    </row>
    <row r="2682">
      <c r="A2682" s="57" t="s">
        <v>37</v>
      </c>
      <c r="B2682" s="54">
        <v>1530000.0</v>
      </c>
      <c r="C2682" s="7">
        <v>4.0</v>
      </c>
      <c r="D2682" s="7">
        <v>3.0</v>
      </c>
      <c r="E2682" s="7">
        <v>5.0</v>
      </c>
      <c r="F2682" s="7" t="s">
        <v>24</v>
      </c>
      <c r="G2682" s="7" t="s">
        <v>172</v>
      </c>
      <c r="H2682" s="54">
        <v>2.0</v>
      </c>
      <c r="I2682" s="54">
        <v>1777.0</v>
      </c>
      <c r="J2682" s="55" t="s">
        <v>27</v>
      </c>
      <c r="K2682" t="str">
        <f>if(and(B2682&gt;='Desc Stats'!$C$56,B2682&lt;='Desc Stats'!$C$57),"Affordable",if(AND(B2682&gt;='Desc Stats'!$C$58,B2682&lt;='Desc Stats'!$C$59),"Luxury","None"))</f>
        <v>None</v>
      </c>
    </row>
    <row r="2683">
      <c r="A2683" s="57" t="s">
        <v>37</v>
      </c>
      <c r="B2683" s="54">
        <v>1530000.0</v>
      </c>
      <c r="C2683" s="7">
        <v>4.0</v>
      </c>
      <c r="D2683" s="7">
        <v>4.0</v>
      </c>
      <c r="E2683" s="7">
        <v>2.0</v>
      </c>
      <c r="F2683" s="7" t="s">
        <v>24</v>
      </c>
      <c r="G2683" s="7" t="s">
        <v>172</v>
      </c>
      <c r="H2683" s="54">
        <v>2.0</v>
      </c>
      <c r="I2683" s="54">
        <v>2066.0</v>
      </c>
      <c r="J2683" s="55" t="s">
        <v>27</v>
      </c>
      <c r="K2683" t="str">
        <f>if(and(B2683&gt;='Desc Stats'!$C$56,B2683&lt;='Desc Stats'!$C$57),"Affordable",if(AND(B2683&gt;='Desc Stats'!$C$58,B2683&lt;='Desc Stats'!$C$59),"Luxury","None"))</f>
        <v>None</v>
      </c>
    </row>
    <row r="2684">
      <c r="A2684" s="56" t="s">
        <v>23</v>
      </c>
      <c r="B2684" s="54">
        <v>1530000.0</v>
      </c>
      <c r="C2684" s="7">
        <v>4.0</v>
      </c>
      <c r="D2684" s="7">
        <v>4.0</v>
      </c>
      <c r="E2684" s="7">
        <v>2.0</v>
      </c>
      <c r="F2684" s="7" t="s">
        <v>24</v>
      </c>
      <c r="G2684" s="7" t="s">
        <v>172</v>
      </c>
      <c r="H2684" s="54">
        <v>2.0</v>
      </c>
      <c r="I2684" s="54">
        <v>1496.0</v>
      </c>
      <c r="J2684" s="55" t="s">
        <v>27</v>
      </c>
      <c r="K2684" t="str">
        <f>if(and(B2684&gt;='Desc Stats'!$C$56,B2684&lt;='Desc Stats'!$C$57),"Affordable",if(AND(B2684&gt;='Desc Stats'!$C$58,B2684&lt;='Desc Stats'!$C$59),"Luxury","None"))</f>
        <v>None</v>
      </c>
    </row>
    <row r="2685">
      <c r="A2685" s="56" t="s">
        <v>156</v>
      </c>
      <c r="B2685" s="54">
        <v>1532576.0</v>
      </c>
      <c r="C2685" s="7">
        <v>6.0</v>
      </c>
      <c r="D2685" s="7">
        <v>6.0</v>
      </c>
      <c r="E2685" s="7">
        <v>2.0</v>
      </c>
      <c r="F2685" s="7" t="s">
        <v>24</v>
      </c>
      <c r="G2685" s="7" t="s">
        <v>172</v>
      </c>
      <c r="H2685" s="54">
        <v>2.0</v>
      </c>
      <c r="I2685" s="54">
        <v>2685.0</v>
      </c>
      <c r="J2685" s="55" t="s">
        <v>175</v>
      </c>
      <c r="K2685" t="str">
        <f>if(and(B2685&gt;='Desc Stats'!$C$56,B2685&lt;='Desc Stats'!$C$57),"Affordable",if(AND(B2685&gt;='Desc Stats'!$C$58,B2685&lt;='Desc Stats'!$C$59),"Luxury","None"))</f>
        <v>None</v>
      </c>
    </row>
    <row r="2686">
      <c r="A2686" s="56" t="s">
        <v>23</v>
      </c>
      <c r="B2686" s="54">
        <v>1540000.0</v>
      </c>
      <c r="C2686" s="7">
        <v>4.0</v>
      </c>
      <c r="D2686" s="7">
        <v>4.0</v>
      </c>
      <c r="E2686" s="7">
        <v>2.0</v>
      </c>
      <c r="F2686" s="7" t="s">
        <v>24</v>
      </c>
      <c r="G2686" s="7" t="s">
        <v>172</v>
      </c>
      <c r="H2686" s="54">
        <v>2.0</v>
      </c>
      <c r="I2686" s="54">
        <v>2272.0</v>
      </c>
      <c r="J2686" t="s">
        <v>27</v>
      </c>
      <c r="K2686" t="str">
        <f>if(and(B2686&gt;='Desc Stats'!$C$56,B2686&lt;='Desc Stats'!$C$57),"Affordable",if(AND(B2686&gt;='Desc Stats'!$C$58,B2686&lt;='Desc Stats'!$C$59),"Luxury","None"))</f>
        <v>None</v>
      </c>
    </row>
    <row r="2687">
      <c r="A2687" s="56" t="s">
        <v>124</v>
      </c>
      <c r="B2687" s="54">
        <v>1550000.0</v>
      </c>
      <c r="C2687" s="7">
        <v>4.0</v>
      </c>
      <c r="D2687" s="7">
        <v>4.0</v>
      </c>
      <c r="E2687" s="7">
        <v>2.0</v>
      </c>
      <c r="F2687" s="7" t="s">
        <v>24</v>
      </c>
      <c r="G2687" s="7" t="s">
        <v>172</v>
      </c>
      <c r="H2687" s="54">
        <v>2.0</v>
      </c>
      <c r="I2687" s="54">
        <v>1869.0</v>
      </c>
      <c r="J2687" s="55" t="s">
        <v>25</v>
      </c>
      <c r="K2687" t="str">
        <f>if(and(B2687&gt;='Desc Stats'!$C$56,B2687&lt;='Desc Stats'!$C$57),"Affordable",if(AND(B2687&gt;='Desc Stats'!$C$58,B2687&lt;='Desc Stats'!$C$59),"Luxury","None"))</f>
        <v>None</v>
      </c>
    </row>
    <row r="2688">
      <c r="A2688" s="56" t="s">
        <v>124</v>
      </c>
      <c r="B2688" s="54">
        <v>1550000.0</v>
      </c>
      <c r="C2688" s="7">
        <v>3.0</v>
      </c>
      <c r="D2688" s="7">
        <v>3.0</v>
      </c>
      <c r="E2688" s="7">
        <v>2.0</v>
      </c>
      <c r="F2688" s="7" t="s">
        <v>24</v>
      </c>
      <c r="G2688" s="7" t="s">
        <v>172</v>
      </c>
      <c r="H2688" s="54">
        <v>2.0</v>
      </c>
      <c r="I2688" s="54">
        <v>1905.0</v>
      </c>
      <c r="J2688" s="55" t="s">
        <v>27</v>
      </c>
      <c r="K2688" t="str">
        <f>if(and(B2688&gt;='Desc Stats'!$C$56,B2688&lt;='Desc Stats'!$C$57),"Affordable",if(AND(B2688&gt;='Desc Stats'!$C$58,B2688&lt;='Desc Stats'!$C$59),"Luxury","None"))</f>
        <v>None</v>
      </c>
    </row>
    <row r="2689">
      <c r="A2689" s="56" t="s">
        <v>124</v>
      </c>
      <c r="B2689" s="54">
        <v>1550000.0</v>
      </c>
      <c r="C2689" s="7">
        <v>3.0</v>
      </c>
      <c r="D2689" s="7">
        <v>2.0</v>
      </c>
      <c r="E2689" s="7">
        <v>2.0</v>
      </c>
      <c r="F2689" s="7" t="s">
        <v>180</v>
      </c>
      <c r="G2689" s="7" t="s">
        <v>172</v>
      </c>
      <c r="H2689" s="54">
        <v>2.0</v>
      </c>
      <c r="I2689" s="54">
        <v>2400.0</v>
      </c>
      <c r="J2689" s="55" t="s">
        <v>25</v>
      </c>
      <c r="K2689" t="str">
        <f>if(and(B2689&gt;='Desc Stats'!$C$56,B2689&lt;='Desc Stats'!$C$57),"Affordable",if(AND(B2689&gt;='Desc Stats'!$C$58,B2689&lt;='Desc Stats'!$C$59),"Luxury","None"))</f>
        <v>None</v>
      </c>
    </row>
    <row r="2690">
      <c r="A2690" s="56" t="s">
        <v>124</v>
      </c>
      <c r="B2690" s="54">
        <v>1550000.0</v>
      </c>
      <c r="C2690" s="7">
        <v>4.0</v>
      </c>
      <c r="D2690" s="7">
        <v>3.0</v>
      </c>
      <c r="E2690" s="7">
        <v>1.0</v>
      </c>
      <c r="F2690" s="7" t="s">
        <v>180</v>
      </c>
      <c r="G2690" s="7" t="s">
        <v>172</v>
      </c>
      <c r="H2690" s="54">
        <v>2.0</v>
      </c>
      <c r="I2690" s="54">
        <v>2400.0</v>
      </c>
      <c r="J2690" s="55" t="s">
        <v>27</v>
      </c>
      <c r="K2690" t="str">
        <f>if(and(B2690&gt;='Desc Stats'!$C$56,B2690&lt;='Desc Stats'!$C$57),"Affordable",if(AND(B2690&gt;='Desc Stats'!$C$58,B2690&lt;='Desc Stats'!$C$59),"Luxury","None"))</f>
        <v>None</v>
      </c>
    </row>
    <row r="2691">
      <c r="A2691" s="56" t="s">
        <v>134</v>
      </c>
      <c r="B2691" s="54">
        <v>1550000.0</v>
      </c>
      <c r="C2691" s="7">
        <v>4.0</v>
      </c>
      <c r="D2691" s="7">
        <v>4.0</v>
      </c>
      <c r="E2691" s="7">
        <v>1.0</v>
      </c>
      <c r="F2691" s="7" t="s">
        <v>24</v>
      </c>
      <c r="G2691" s="7" t="s">
        <v>172</v>
      </c>
      <c r="H2691" s="54">
        <v>2.0</v>
      </c>
      <c r="I2691" s="54">
        <v>2100.0</v>
      </c>
      <c r="J2691" s="55" t="s">
        <v>25</v>
      </c>
      <c r="K2691" t="str">
        <f>if(and(B2691&gt;='Desc Stats'!$C$56,B2691&lt;='Desc Stats'!$C$57),"Affordable",if(AND(B2691&gt;='Desc Stats'!$C$58,B2691&lt;='Desc Stats'!$C$59),"Luxury","None"))</f>
        <v>None</v>
      </c>
    </row>
    <row r="2692">
      <c r="A2692" s="56" t="s">
        <v>125</v>
      </c>
      <c r="B2692" s="54">
        <v>1550000.0</v>
      </c>
      <c r="C2692" s="7">
        <v>5.0</v>
      </c>
      <c r="D2692" s="7">
        <v>4.0</v>
      </c>
      <c r="E2692" s="7">
        <v>2.0</v>
      </c>
      <c r="F2692" s="7" t="s">
        <v>188</v>
      </c>
      <c r="G2692" s="7" t="s">
        <v>179</v>
      </c>
      <c r="H2692" s="54">
        <v>1.0</v>
      </c>
      <c r="I2692" s="54">
        <v>3200.0</v>
      </c>
      <c r="J2692" s="55" t="s">
        <v>27</v>
      </c>
      <c r="K2692" t="str">
        <f>if(and(B2692&gt;='Desc Stats'!$C$56,B2692&lt;='Desc Stats'!$C$57),"Affordable",if(AND(B2692&gt;='Desc Stats'!$C$58,B2692&lt;='Desc Stats'!$C$59),"Luxury","None"))</f>
        <v>None</v>
      </c>
    </row>
    <row r="2693">
      <c r="A2693" s="56" t="s">
        <v>136</v>
      </c>
      <c r="B2693" s="54">
        <v>1550000.0</v>
      </c>
      <c r="C2693" s="7">
        <v>3.0</v>
      </c>
      <c r="D2693" s="7">
        <v>3.0</v>
      </c>
      <c r="E2693" s="7">
        <v>2.0</v>
      </c>
      <c r="F2693" s="7" t="s">
        <v>36</v>
      </c>
      <c r="G2693" s="7" t="s">
        <v>172</v>
      </c>
      <c r="H2693" s="54">
        <v>2.0</v>
      </c>
      <c r="I2693" s="54">
        <v>1453.0</v>
      </c>
      <c r="J2693" s="55" t="s">
        <v>25</v>
      </c>
      <c r="K2693" t="str">
        <f>if(and(B2693&gt;='Desc Stats'!$C$56,B2693&lt;='Desc Stats'!$C$57),"Affordable",if(AND(B2693&gt;='Desc Stats'!$C$58,B2693&lt;='Desc Stats'!$C$59),"Luxury","None"))</f>
        <v>None</v>
      </c>
    </row>
    <row r="2694">
      <c r="A2694" s="56" t="s">
        <v>138</v>
      </c>
      <c r="B2694" s="54">
        <v>1550000.0</v>
      </c>
      <c r="C2694" s="7">
        <v>4.0</v>
      </c>
      <c r="D2694" s="7">
        <v>3.0</v>
      </c>
      <c r="E2694" s="7">
        <v>3.0</v>
      </c>
      <c r="F2694" s="7" t="s">
        <v>181</v>
      </c>
      <c r="G2694" s="7" t="s">
        <v>179</v>
      </c>
      <c r="H2694" s="54">
        <v>1.0</v>
      </c>
      <c r="I2694" s="54">
        <v>1920.0</v>
      </c>
      <c r="J2694" s="55" t="s">
        <v>175</v>
      </c>
      <c r="K2694" t="str">
        <f>if(and(B2694&gt;='Desc Stats'!$C$56,B2694&lt;='Desc Stats'!$C$57),"Affordable",if(AND(B2694&gt;='Desc Stats'!$C$58,B2694&lt;='Desc Stats'!$C$59),"Luxury","None"))</f>
        <v>None</v>
      </c>
    </row>
    <row r="2695">
      <c r="A2695" s="56" t="s">
        <v>138</v>
      </c>
      <c r="B2695" s="54">
        <v>1550000.0</v>
      </c>
      <c r="C2695" s="7">
        <v>1.0</v>
      </c>
      <c r="D2695" s="7">
        <v>1.0</v>
      </c>
      <c r="E2695" s="7">
        <v>2.0</v>
      </c>
      <c r="F2695" s="7" t="s">
        <v>36</v>
      </c>
      <c r="G2695" s="7" t="s">
        <v>172</v>
      </c>
      <c r="H2695" s="54">
        <v>2.0</v>
      </c>
      <c r="I2695" s="54">
        <v>904.0</v>
      </c>
      <c r="J2695" s="55" t="s">
        <v>25</v>
      </c>
      <c r="K2695" t="str">
        <f>if(and(B2695&gt;='Desc Stats'!$C$56,B2695&lt;='Desc Stats'!$C$57),"Affordable",if(AND(B2695&gt;='Desc Stats'!$C$58,B2695&lt;='Desc Stats'!$C$59),"Luxury","None"))</f>
        <v>None</v>
      </c>
    </row>
    <row r="2696">
      <c r="A2696" s="56" t="s">
        <v>139</v>
      </c>
      <c r="B2696" s="54">
        <v>1550000.0</v>
      </c>
      <c r="C2696" s="7">
        <v>4.0</v>
      </c>
      <c r="D2696" s="7">
        <v>4.0</v>
      </c>
      <c r="E2696" s="7">
        <v>2.0</v>
      </c>
      <c r="F2696" s="7" t="s">
        <v>36</v>
      </c>
      <c r="G2696" s="7" t="s">
        <v>172</v>
      </c>
      <c r="H2696" s="54">
        <v>2.0</v>
      </c>
      <c r="I2696" s="54">
        <v>1539.0</v>
      </c>
      <c r="J2696" s="55" t="s">
        <v>25</v>
      </c>
      <c r="K2696" t="str">
        <f>if(and(B2696&gt;='Desc Stats'!$C$56,B2696&lt;='Desc Stats'!$C$57),"Affordable",if(AND(B2696&gt;='Desc Stats'!$C$58,B2696&lt;='Desc Stats'!$C$59),"Luxury","None"))</f>
        <v>None</v>
      </c>
    </row>
    <row r="2697">
      <c r="A2697" s="57" t="s">
        <v>37</v>
      </c>
      <c r="B2697" s="54">
        <v>1550000.0</v>
      </c>
      <c r="C2697" s="7">
        <v>4.0</v>
      </c>
      <c r="D2697" s="7">
        <v>3.0</v>
      </c>
      <c r="E2697" s="7">
        <v>3.0</v>
      </c>
      <c r="F2697" s="7" t="s">
        <v>24</v>
      </c>
      <c r="G2697" s="7" t="s">
        <v>172</v>
      </c>
      <c r="H2697" s="54">
        <v>2.0</v>
      </c>
      <c r="I2697" s="54">
        <v>1357.0</v>
      </c>
      <c r="J2697" s="55" t="s">
        <v>27</v>
      </c>
      <c r="K2697" t="str">
        <f>if(and(B2697&gt;='Desc Stats'!$C$56,B2697&lt;='Desc Stats'!$C$57),"Affordable",if(AND(B2697&gt;='Desc Stats'!$C$58,B2697&lt;='Desc Stats'!$C$59),"Luxury","None"))</f>
        <v>None</v>
      </c>
    </row>
    <row r="2698">
      <c r="A2698" s="57" t="s">
        <v>37</v>
      </c>
      <c r="B2698" s="54">
        <v>1550000.0</v>
      </c>
      <c r="C2698" s="7">
        <v>4.0</v>
      </c>
      <c r="D2698" s="7">
        <v>4.0</v>
      </c>
      <c r="E2698" s="7">
        <v>2.0</v>
      </c>
      <c r="F2698" s="7" t="s">
        <v>38</v>
      </c>
      <c r="G2698" s="7" t="s">
        <v>172</v>
      </c>
      <c r="H2698" s="54">
        <v>2.0</v>
      </c>
      <c r="I2698" s="54">
        <v>1800.0</v>
      </c>
      <c r="J2698" s="55" t="s">
        <v>27</v>
      </c>
      <c r="K2698" t="str">
        <f>if(and(B2698&gt;='Desc Stats'!$C$56,B2698&lt;='Desc Stats'!$C$57),"Affordable",if(AND(B2698&gt;='Desc Stats'!$C$58,B2698&lt;='Desc Stats'!$C$59),"Luxury","None"))</f>
        <v>None</v>
      </c>
    </row>
    <row r="2699">
      <c r="A2699" s="57" t="s">
        <v>37</v>
      </c>
      <c r="B2699" s="54">
        <v>1550000.0</v>
      </c>
      <c r="C2699" s="7">
        <v>3.0</v>
      </c>
      <c r="D2699" s="7">
        <v>4.0</v>
      </c>
      <c r="E2699" s="7">
        <v>2.0</v>
      </c>
      <c r="F2699" s="7" t="s">
        <v>24</v>
      </c>
      <c r="G2699" s="7" t="s">
        <v>172</v>
      </c>
      <c r="H2699" s="54">
        <v>2.0</v>
      </c>
      <c r="I2699" s="54">
        <v>2066.0</v>
      </c>
      <c r="J2699" s="55" t="s">
        <v>27</v>
      </c>
      <c r="K2699" t="str">
        <f>if(and(B2699&gt;='Desc Stats'!$C$56,B2699&lt;='Desc Stats'!$C$57),"Affordable",if(AND(B2699&gt;='Desc Stats'!$C$58,B2699&lt;='Desc Stats'!$C$59),"Luxury","None"))</f>
        <v>None</v>
      </c>
    </row>
    <row r="2700">
      <c r="A2700" s="57" t="s">
        <v>37</v>
      </c>
      <c r="B2700" s="54">
        <v>1550000.0</v>
      </c>
      <c r="C2700" s="7">
        <v>3.0</v>
      </c>
      <c r="D2700" s="7">
        <v>4.0</v>
      </c>
      <c r="E2700" s="7">
        <v>2.0</v>
      </c>
      <c r="F2700" s="7" t="s">
        <v>24</v>
      </c>
      <c r="G2700" s="7" t="s">
        <v>172</v>
      </c>
      <c r="H2700" s="54">
        <v>2.0</v>
      </c>
      <c r="I2700" s="54">
        <v>2066.0</v>
      </c>
      <c r="J2700" s="55" t="s">
        <v>27</v>
      </c>
      <c r="K2700" t="str">
        <f>if(and(B2700&gt;='Desc Stats'!$C$56,B2700&lt;='Desc Stats'!$C$57),"Affordable",if(AND(B2700&gt;='Desc Stats'!$C$58,B2700&lt;='Desc Stats'!$C$59),"Luxury","None"))</f>
        <v>None</v>
      </c>
    </row>
    <row r="2701">
      <c r="A2701" s="57" t="s">
        <v>37</v>
      </c>
      <c r="B2701" s="54">
        <v>1550000.0</v>
      </c>
      <c r="C2701" s="7">
        <v>3.0</v>
      </c>
      <c r="D2701" s="7">
        <v>4.0</v>
      </c>
      <c r="E2701" s="7">
        <v>2.0</v>
      </c>
      <c r="F2701" s="7" t="s">
        <v>24</v>
      </c>
      <c r="G2701" s="7" t="s">
        <v>172</v>
      </c>
      <c r="H2701" s="54">
        <v>2.0</v>
      </c>
      <c r="I2701" s="54">
        <v>1798.0</v>
      </c>
      <c r="J2701" s="55" t="s">
        <v>175</v>
      </c>
      <c r="K2701" t="str">
        <f>if(and(B2701&gt;='Desc Stats'!$C$56,B2701&lt;='Desc Stats'!$C$57),"Affordable",if(AND(B2701&gt;='Desc Stats'!$C$58,B2701&lt;='Desc Stats'!$C$59),"Luxury","None"))</f>
        <v>None</v>
      </c>
    </row>
    <row r="2702">
      <c r="A2702" s="57" t="s">
        <v>37</v>
      </c>
      <c r="B2702" s="54">
        <v>1550000.0</v>
      </c>
      <c r="C2702" s="7">
        <v>4.0</v>
      </c>
      <c r="D2702" s="7">
        <v>3.0</v>
      </c>
      <c r="E2702" s="7">
        <v>2.0</v>
      </c>
      <c r="F2702" s="7" t="s">
        <v>24</v>
      </c>
      <c r="G2702" s="7" t="s">
        <v>172</v>
      </c>
      <c r="H2702" s="54">
        <v>2.0</v>
      </c>
      <c r="I2702" s="54">
        <v>1850.0</v>
      </c>
      <c r="J2702" s="55" t="s">
        <v>25</v>
      </c>
      <c r="K2702" t="str">
        <f>if(and(B2702&gt;='Desc Stats'!$C$56,B2702&lt;='Desc Stats'!$C$57),"Affordable",if(AND(B2702&gt;='Desc Stats'!$C$58,B2702&lt;='Desc Stats'!$C$59),"Luxury","None"))</f>
        <v>None</v>
      </c>
    </row>
    <row r="2703">
      <c r="A2703" s="57" t="s">
        <v>37</v>
      </c>
      <c r="B2703" s="54">
        <v>1550000.0</v>
      </c>
      <c r="C2703" s="7">
        <v>3.0</v>
      </c>
      <c r="D2703" s="7">
        <v>3.0</v>
      </c>
      <c r="E2703" s="7">
        <v>2.0</v>
      </c>
      <c r="F2703" s="7" t="s">
        <v>24</v>
      </c>
      <c r="G2703" s="7" t="s">
        <v>172</v>
      </c>
      <c r="H2703" s="54">
        <v>2.0</v>
      </c>
      <c r="I2703" s="54">
        <v>1346.0</v>
      </c>
      <c r="J2703" s="55" t="s">
        <v>25</v>
      </c>
      <c r="K2703" t="str">
        <f>if(and(B2703&gt;='Desc Stats'!$C$56,B2703&lt;='Desc Stats'!$C$57),"Affordable",if(AND(B2703&gt;='Desc Stats'!$C$58,B2703&lt;='Desc Stats'!$C$59),"Luxury","None"))</f>
        <v>None</v>
      </c>
    </row>
    <row r="2704">
      <c r="A2704" s="57" t="s">
        <v>37</v>
      </c>
      <c r="B2704" s="54">
        <v>1550000.0</v>
      </c>
      <c r="C2704" s="7">
        <v>4.0</v>
      </c>
      <c r="D2704" s="7">
        <v>3.0</v>
      </c>
      <c r="E2704" s="7">
        <v>1.0</v>
      </c>
      <c r="F2704" s="7" t="s">
        <v>24</v>
      </c>
      <c r="G2704" s="7" t="s">
        <v>172</v>
      </c>
      <c r="H2704" s="54">
        <v>2.0</v>
      </c>
      <c r="I2704" s="54">
        <v>1852.0</v>
      </c>
      <c r="J2704" s="55" t="s">
        <v>25</v>
      </c>
      <c r="K2704" t="str">
        <f>if(and(B2704&gt;='Desc Stats'!$C$56,B2704&lt;='Desc Stats'!$C$57),"Affordable",if(AND(B2704&gt;='Desc Stats'!$C$58,B2704&lt;='Desc Stats'!$C$59),"Luxury","None"))</f>
        <v>None</v>
      </c>
    </row>
    <row r="2705">
      <c r="A2705" s="57" t="s">
        <v>37</v>
      </c>
      <c r="B2705" s="54">
        <v>1550000.0</v>
      </c>
      <c r="C2705" s="7">
        <v>3.0</v>
      </c>
      <c r="D2705" s="7">
        <v>3.0</v>
      </c>
      <c r="E2705" s="7">
        <v>1.0</v>
      </c>
      <c r="F2705" s="7" t="s">
        <v>38</v>
      </c>
      <c r="G2705" s="7" t="s">
        <v>172</v>
      </c>
      <c r="H2705" s="54">
        <v>2.0</v>
      </c>
      <c r="I2705" s="54">
        <v>1900.0</v>
      </c>
      <c r="J2705" s="55" t="s">
        <v>175</v>
      </c>
      <c r="K2705" t="str">
        <f>if(and(B2705&gt;='Desc Stats'!$C$56,B2705&lt;='Desc Stats'!$C$57),"Affordable",if(AND(B2705&gt;='Desc Stats'!$C$58,B2705&lt;='Desc Stats'!$C$59),"Luxury","None"))</f>
        <v>None</v>
      </c>
    </row>
    <row r="2706">
      <c r="A2706" s="56" t="s">
        <v>127</v>
      </c>
      <c r="B2706" s="54">
        <v>1550000.0</v>
      </c>
      <c r="C2706" s="7">
        <v>6.0</v>
      </c>
      <c r="D2706" s="7">
        <v>6.0</v>
      </c>
      <c r="E2706" s="7">
        <v>3.0</v>
      </c>
      <c r="F2706" s="7" t="s">
        <v>24</v>
      </c>
      <c r="G2706" s="7" t="s">
        <v>179</v>
      </c>
      <c r="H2706" s="54">
        <v>1.0</v>
      </c>
      <c r="I2706" s="54">
        <v>4740.0</v>
      </c>
      <c r="J2706" s="55" t="s">
        <v>27</v>
      </c>
      <c r="K2706" t="str">
        <f>if(and(B2706&gt;='Desc Stats'!$C$56,B2706&lt;='Desc Stats'!$C$57),"Affordable",if(AND(B2706&gt;='Desc Stats'!$C$58,B2706&lt;='Desc Stats'!$C$59),"Luxury","None"))</f>
        <v>None</v>
      </c>
    </row>
    <row r="2707">
      <c r="A2707" s="56" t="s">
        <v>127</v>
      </c>
      <c r="B2707" s="54">
        <v>1550000.0</v>
      </c>
      <c r="C2707" s="7">
        <v>6.0</v>
      </c>
      <c r="D2707" s="7">
        <v>4.0</v>
      </c>
      <c r="E2707" s="7">
        <v>2.0</v>
      </c>
      <c r="F2707" s="7" t="s">
        <v>24</v>
      </c>
      <c r="G2707" s="7" t="s">
        <v>172</v>
      </c>
      <c r="H2707" s="54">
        <v>2.0</v>
      </c>
      <c r="I2707" s="54">
        <v>2412.0</v>
      </c>
      <c r="J2707" s="55" t="s">
        <v>25</v>
      </c>
      <c r="K2707" t="str">
        <f>if(and(B2707&gt;='Desc Stats'!$C$56,B2707&lt;='Desc Stats'!$C$57),"Affordable",if(AND(B2707&gt;='Desc Stats'!$C$58,B2707&lt;='Desc Stats'!$C$59),"Luxury","None"))</f>
        <v>None</v>
      </c>
    </row>
    <row r="2708">
      <c r="A2708" s="56" t="s">
        <v>127</v>
      </c>
      <c r="B2708" s="54">
        <v>1550000.0</v>
      </c>
      <c r="C2708" s="7">
        <v>5.0</v>
      </c>
      <c r="D2708" s="7">
        <v>5.0</v>
      </c>
      <c r="E2708" s="7">
        <v>1.0</v>
      </c>
      <c r="F2708" s="7" t="s">
        <v>24</v>
      </c>
      <c r="G2708" s="7" t="s">
        <v>172</v>
      </c>
      <c r="H2708" s="54">
        <v>2.0</v>
      </c>
      <c r="I2708" s="54">
        <v>3020.0</v>
      </c>
      <c r="J2708" s="55" t="s">
        <v>27</v>
      </c>
      <c r="K2708" t="str">
        <f>if(and(B2708&gt;='Desc Stats'!$C$56,B2708&lt;='Desc Stats'!$C$57),"Affordable",if(AND(B2708&gt;='Desc Stats'!$C$58,B2708&lt;='Desc Stats'!$C$59),"Luxury","None"))</f>
        <v>None</v>
      </c>
    </row>
    <row r="2709">
      <c r="A2709" s="56" t="s">
        <v>133</v>
      </c>
      <c r="B2709" s="54">
        <v>1550000.0</v>
      </c>
      <c r="C2709" s="7">
        <v>4.0</v>
      </c>
      <c r="D2709" s="7">
        <v>4.0</v>
      </c>
      <c r="E2709" s="7">
        <v>6.0</v>
      </c>
      <c r="F2709" s="7" t="s">
        <v>24</v>
      </c>
      <c r="G2709" s="7" t="s">
        <v>172</v>
      </c>
      <c r="H2709" s="54">
        <v>2.0</v>
      </c>
      <c r="I2709" s="54">
        <v>2638.0</v>
      </c>
      <c r="J2709" s="55" t="s">
        <v>27</v>
      </c>
      <c r="K2709" t="str">
        <f>if(and(B2709&gt;='Desc Stats'!$C$56,B2709&lt;='Desc Stats'!$C$57),"Affordable",if(AND(B2709&gt;='Desc Stats'!$C$58,B2709&lt;='Desc Stats'!$C$59),"Luxury","None"))</f>
        <v>None</v>
      </c>
    </row>
    <row r="2710">
      <c r="A2710" s="56" t="s">
        <v>131</v>
      </c>
      <c r="B2710" s="54">
        <v>1550000.0</v>
      </c>
      <c r="C2710" s="7">
        <v>5.0</v>
      </c>
      <c r="D2710" s="7">
        <v>4.0</v>
      </c>
      <c r="E2710" s="7">
        <v>3.0</v>
      </c>
      <c r="F2710" s="7" t="s">
        <v>38</v>
      </c>
      <c r="G2710" s="7" t="s">
        <v>179</v>
      </c>
      <c r="H2710" s="54">
        <v>1.0</v>
      </c>
      <c r="I2710" s="54">
        <v>1870.0</v>
      </c>
      <c r="J2710" s="55" t="s">
        <v>27</v>
      </c>
      <c r="K2710" t="str">
        <f>if(and(B2710&gt;='Desc Stats'!$C$56,B2710&lt;='Desc Stats'!$C$57),"Affordable",if(AND(B2710&gt;='Desc Stats'!$C$58,B2710&lt;='Desc Stats'!$C$59),"Luxury","None"))</f>
        <v>None</v>
      </c>
    </row>
    <row r="2711">
      <c r="A2711" s="56" t="s">
        <v>147</v>
      </c>
      <c r="B2711" s="54">
        <v>1550000.0</v>
      </c>
      <c r="C2711" s="7">
        <v>4.0</v>
      </c>
      <c r="D2711" s="7">
        <v>2.0</v>
      </c>
      <c r="E2711" s="7">
        <v>6.0</v>
      </c>
      <c r="F2711" s="7" t="s">
        <v>24</v>
      </c>
      <c r="G2711" s="7" t="s">
        <v>172</v>
      </c>
      <c r="H2711" s="54">
        <v>2.0</v>
      </c>
      <c r="I2711" s="54">
        <v>1584.0</v>
      </c>
      <c r="J2711" s="55" t="s">
        <v>25</v>
      </c>
      <c r="K2711" t="str">
        <f>if(and(B2711&gt;='Desc Stats'!$C$56,B2711&lt;='Desc Stats'!$C$57),"Affordable",if(AND(B2711&gt;='Desc Stats'!$C$58,B2711&lt;='Desc Stats'!$C$59),"Luxury","None"))</f>
        <v>None</v>
      </c>
    </row>
    <row r="2712">
      <c r="A2712" s="56" t="s">
        <v>28</v>
      </c>
      <c r="B2712" s="54">
        <v>1550000.0</v>
      </c>
      <c r="C2712" s="7">
        <v>2.0</v>
      </c>
      <c r="D2712" s="7">
        <v>2.0</v>
      </c>
      <c r="E2712" s="7">
        <v>6.0</v>
      </c>
      <c r="F2712" s="7" t="s">
        <v>24</v>
      </c>
      <c r="G2712" s="7" t="s">
        <v>172</v>
      </c>
      <c r="H2712" s="54">
        <v>2.0</v>
      </c>
      <c r="I2712" s="54">
        <v>1766.0</v>
      </c>
      <c r="J2712" s="55" t="s">
        <v>25</v>
      </c>
      <c r="K2712" t="str">
        <f>if(and(B2712&gt;='Desc Stats'!$C$56,B2712&lt;='Desc Stats'!$C$57),"Affordable",if(AND(B2712&gt;='Desc Stats'!$C$58,B2712&lt;='Desc Stats'!$C$59),"Luxury","None"))</f>
        <v>None</v>
      </c>
    </row>
    <row r="2713">
      <c r="A2713" s="56" t="s">
        <v>28</v>
      </c>
      <c r="B2713" s="54">
        <v>1550000.0</v>
      </c>
      <c r="C2713" s="7">
        <v>2.0</v>
      </c>
      <c r="D2713" s="7">
        <v>2.0</v>
      </c>
      <c r="E2713" s="7">
        <v>5.0</v>
      </c>
      <c r="F2713" s="7" t="s">
        <v>36</v>
      </c>
      <c r="G2713" s="7" t="s">
        <v>172</v>
      </c>
      <c r="H2713" s="54">
        <v>2.0</v>
      </c>
      <c r="I2713" s="54">
        <v>711.0</v>
      </c>
      <c r="J2713" s="55" t="s">
        <v>27</v>
      </c>
      <c r="K2713" t="str">
        <f>if(and(B2713&gt;='Desc Stats'!$C$56,B2713&lt;='Desc Stats'!$C$57),"Affordable",if(AND(B2713&gt;='Desc Stats'!$C$58,B2713&lt;='Desc Stats'!$C$59),"Luxury","None"))</f>
        <v>None</v>
      </c>
    </row>
    <row r="2714">
      <c r="A2714" s="56" t="s">
        <v>28</v>
      </c>
      <c r="B2714" s="54">
        <v>1550000.0</v>
      </c>
      <c r="C2714" s="7">
        <v>2.0</v>
      </c>
      <c r="D2714" s="7">
        <v>2.0</v>
      </c>
      <c r="E2714" s="7">
        <v>4.0</v>
      </c>
      <c r="F2714" s="7" t="s">
        <v>36</v>
      </c>
      <c r="G2714" s="7" t="s">
        <v>179</v>
      </c>
      <c r="H2714" s="54">
        <v>1.0</v>
      </c>
      <c r="I2714" s="54">
        <v>910.0</v>
      </c>
      <c r="J2714" s="55" t="s">
        <v>25</v>
      </c>
      <c r="K2714" t="str">
        <f>if(and(B2714&gt;='Desc Stats'!$C$56,B2714&lt;='Desc Stats'!$C$57),"Affordable",if(AND(B2714&gt;='Desc Stats'!$C$58,B2714&lt;='Desc Stats'!$C$59),"Luxury","None"))</f>
        <v>None</v>
      </c>
    </row>
    <row r="2715">
      <c r="A2715" s="56" t="s">
        <v>28</v>
      </c>
      <c r="B2715" s="54">
        <v>1550000.0</v>
      </c>
      <c r="C2715" s="7">
        <v>3.0</v>
      </c>
      <c r="D2715" s="7">
        <v>3.0</v>
      </c>
      <c r="E2715" s="7">
        <v>2.0</v>
      </c>
      <c r="F2715" s="7" t="s">
        <v>24</v>
      </c>
      <c r="G2715" s="7" t="s">
        <v>172</v>
      </c>
      <c r="H2715" s="54">
        <v>2.0</v>
      </c>
      <c r="I2715" s="54">
        <v>2195.0</v>
      </c>
      <c r="J2715" s="55" t="s">
        <v>25</v>
      </c>
      <c r="K2715" t="str">
        <f>if(and(B2715&gt;='Desc Stats'!$C$56,B2715&lt;='Desc Stats'!$C$57),"Affordable",if(AND(B2715&gt;='Desc Stats'!$C$58,B2715&lt;='Desc Stats'!$C$59),"Luxury","None"))</f>
        <v>None</v>
      </c>
    </row>
    <row r="2716">
      <c r="A2716" s="56" t="s">
        <v>28</v>
      </c>
      <c r="B2716" s="54">
        <v>1550000.0</v>
      </c>
      <c r="C2716" s="7">
        <v>4.0</v>
      </c>
      <c r="D2716" s="7">
        <v>5.0</v>
      </c>
      <c r="E2716" s="7">
        <v>1.0</v>
      </c>
      <c r="F2716" s="7" t="s">
        <v>24</v>
      </c>
      <c r="G2716" s="7" t="s">
        <v>172</v>
      </c>
      <c r="H2716" s="54">
        <v>2.0</v>
      </c>
      <c r="I2716" s="54">
        <v>2098.0</v>
      </c>
      <c r="J2716" s="55" t="s">
        <v>25</v>
      </c>
      <c r="K2716" t="str">
        <f>if(and(B2716&gt;='Desc Stats'!$C$56,B2716&lt;='Desc Stats'!$C$57),"Affordable",if(AND(B2716&gt;='Desc Stats'!$C$58,B2716&lt;='Desc Stats'!$C$59),"Luxury","None"))</f>
        <v>None</v>
      </c>
    </row>
    <row r="2717">
      <c r="A2717" s="56" t="s">
        <v>23</v>
      </c>
      <c r="B2717" s="54">
        <v>1550000.0</v>
      </c>
      <c r="C2717" s="7">
        <v>4.0</v>
      </c>
      <c r="D2717" s="7">
        <v>5.0</v>
      </c>
      <c r="E2717" s="7">
        <v>2.0</v>
      </c>
      <c r="F2717" s="7" t="s">
        <v>24</v>
      </c>
      <c r="G2717" s="7" t="s">
        <v>172</v>
      </c>
      <c r="H2717" s="54">
        <v>2.0</v>
      </c>
      <c r="I2717" s="54">
        <v>2257.0</v>
      </c>
      <c r="J2717" s="55" t="s">
        <v>25</v>
      </c>
      <c r="K2717" t="str">
        <f>if(and(B2717&gt;='Desc Stats'!$C$56,B2717&lt;='Desc Stats'!$C$57),"Affordable",if(AND(B2717&gt;='Desc Stats'!$C$58,B2717&lt;='Desc Stats'!$C$59),"Luxury","None"))</f>
        <v>None</v>
      </c>
    </row>
    <row r="2718">
      <c r="A2718" s="56" t="s">
        <v>23</v>
      </c>
      <c r="B2718" s="54">
        <v>1550000.0</v>
      </c>
      <c r="C2718" s="7">
        <v>5.0</v>
      </c>
      <c r="D2718" s="7">
        <v>4.0</v>
      </c>
      <c r="E2718" s="7">
        <v>2.0</v>
      </c>
      <c r="F2718" s="7" t="s">
        <v>24</v>
      </c>
      <c r="G2718" s="7" t="s">
        <v>172</v>
      </c>
      <c r="H2718" s="54">
        <v>2.0</v>
      </c>
      <c r="I2718" s="54">
        <v>2487.0</v>
      </c>
      <c r="J2718" s="55" t="s">
        <v>27</v>
      </c>
      <c r="K2718" t="str">
        <f>if(and(B2718&gt;='Desc Stats'!$C$56,B2718&lt;='Desc Stats'!$C$57),"Affordable",if(AND(B2718&gt;='Desc Stats'!$C$58,B2718&lt;='Desc Stats'!$C$59),"Luxury","None"))</f>
        <v>None</v>
      </c>
    </row>
    <row r="2719">
      <c r="A2719" s="56" t="s">
        <v>23</v>
      </c>
      <c r="B2719" s="54">
        <v>1550000.0</v>
      </c>
      <c r="C2719" s="7">
        <v>4.0</v>
      </c>
      <c r="D2719" s="7">
        <v>4.0</v>
      </c>
      <c r="E2719" s="7">
        <v>2.0</v>
      </c>
      <c r="F2719" s="7" t="s">
        <v>24</v>
      </c>
      <c r="G2719" s="7" t="s">
        <v>172</v>
      </c>
      <c r="H2719" s="54">
        <v>2.0</v>
      </c>
      <c r="I2719" s="54">
        <v>3139.0</v>
      </c>
      <c r="J2719" s="55" t="s">
        <v>25</v>
      </c>
      <c r="K2719" t="str">
        <f>if(and(B2719&gt;='Desc Stats'!$C$56,B2719&lt;='Desc Stats'!$C$57),"Affordable",if(AND(B2719&gt;='Desc Stats'!$C$58,B2719&lt;='Desc Stats'!$C$59),"Luxury","None"))</f>
        <v>None</v>
      </c>
    </row>
    <row r="2720">
      <c r="A2720" s="56" t="s">
        <v>23</v>
      </c>
      <c r="B2720" s="54">
        <v>1550000.0</v>
      </c>
      <c r="C2720" s="7">
        <v>4.0</v>
      </c>
      <c r="D2720" s="7">
        <v>4.0</v>
      </c>
      <c r="E2720" s="7">
        <v>2.0</v>
      </c>
      <c r="F2720" s="7" t="s">
        <v>24</v>
      </c>
      <c r="G2720" s="7" t="s">
        <v>172</v>
      </c>
      <c r="H2720" s="54">
        <v>2.0</v>
      </c>
      <c r="I2720" s="54">
        <v>2163.0</v>
      </c>
      <c r="J2720" s="55" t="s">
        <v>25</v>
      </c>
      <c r="K2720" t="str">
        <f>if(and(B2720&gt;='Desc Stats'!$C$56,B2720&lt;='Desc Stats'!$C$57),"Affordable",if(AND(B2720&gt;='Desc Stats'!$C$58,B2720&lt;='Desc Stats'!$C$59),"Luxury","None"))</f>
        <v>None</v>
      </c>
    </row>
    <row r="2721">
      <c r="A2721" s="56" t="s">
        <v>23</v>
      </c>
      <c r="B2721" s="54">
        <v>1550000.0</v>
      </c>
      <c r="C2721" s="7">
        <v>4.0</v>
      </c>
      <c r="D2721" s="7">
        <v>4.0</v>
      </c>
      <c r="E2721" s="7">
        <v>2.0</v>
      </c>
      <c r="F2721" s="7" t="s">
        <v>24</v>
      </c>
      <c r="G2721" s="7" t="s">
        <v>172</v>
      </c>
      <c r="H2721" s="54">
        <v>2.0</v>
      </c>
      <c r="I2721" s="54">
        <v>1603.0</v>
      </c>
      <c r="J2721" s="55" t="s">
        <v>27</v>
      </c>
      <c r="K2721" t="str">
        <f>if(and(B2721&gt;='Desc Stats'!$C$56,B2721&lt;='Desc Stats'!$C$57),"Affordable",if(AND(B2721&gt;='Desc Stats'!$C$58,B2721&lt;='Desc Stats'!$C$59),"Luxury","None"))</f>
        <v>None</v>
      </c>
    </row>
    <row r="2722">
      <c r="A2722" s="56" t="s">
        <v>23</v>
      </c>
      <c r="B2722" s="54">
        <v>1550000.0</v>
      </c>
      <c r="C2722" s="7">
        <v>4.0</v>
      </c>
      <c r="D2722" s="7">
        <v>4.0</v>
      </c>
      <c r="E2722" s="7">
        <v>2.0</v>
      </c>
      <c r="F2722" s="7" t="s">
        <v>24</v>
      </c>
      <c r="G2722" s="7" t="s">
        <v>172</v>
      </c>
      <c r="H2722" s="54">
        <v>2.0</v>
      </c>
      <c r="I2722" s="54">
        <v>1496.0</v>
      </c>
      <c r="J2722" s="55" t="s">
        <v>27</v>
      </c>
      <c r="K2722" t="str">
        <f>if(and(B2722&gt;='Desc Stats'!$C$56,B2722&lt;='Desc Stats'!$C$57),"Affordable",if(AND(B2722&gt;='Desc Stats'!$C$58,B2722&lt;='Desc Stats'!$C$59),"Luxury","None"))</f>
        <v>None</v>
      </c>
    </row>
    <row r="2723">
      <c r="A2723" s="56" t="s">
        <v>23</v>
      </c>
      <c r="B2723" s="54">
        <v>1550000.0</v>
      </c>
      <c r="C2723" s="7">
        <v>4.0</v>
      </c>
      <c r="D2723" s="7">
        <v>3.0</v>
      </c>
      <c r="E2723" s="7">
        <v>2.0</v>
      </c>
      <c r="F2723" s="7" t="s">
        <v>24</v>
      </c>
      <c r="G2723" s="7" t="s">
        <v>172</v>
      </c>
      <c r="H2723" s="54">
        <v>2.0</v>
      </c>
      <c r="I2723" s="54">
        <v>2092.0</v>
      </c>
      <c r="J2723" s="55" t="s">
        <v>27</v>
      </c>
      <c r="K2723" t="str">
        <f>if(and(B2723&gt;='Desc Stats'!$C$56,B2723&lt;='Desc Stats'!$C$57),"Affordable",if(AND(B2723&gt;='Desc Stats'!$C$58,B2723&lt;='Desc Stats'!$C$59),"Luxury","None"))</f>
        <v>None</v>
      </c>
    </row>
    <row r="2724">
      <c r="A2724" s="56" t="s">
        <v>23</v>
      </c>
      <c r="B2724" s="54">
        <v>1550000.0</v>
      </c>
      <c r="C2724" s="7">
        <v>4.0</v>
      </c>
      <c r="D2724" s="7">
        <v>3.0</v>
      </c>
      <c r="E2724" s="7">
        <v>2.0</v>
      </c>
      <c r="F2724" s="7" t="s">
        <v>24</v>
      </c>
      <c r="G2724" s="7" t="s">
        <v>179</v>
      </c>
      <c r="H2724" s="54">
        <v>1.0</v>
      </c>
      <c r="I2724" s="54">
        <v>1871.0</v>
      </c>
      <c r="J2724" s="55" t="s">
        <v>25</v>
      </c>
      <c r="K2724" t="str">
        <f>if(and(B2724&gt;='Desc Stats'!$C$56,B2724&lt;='Desc Stats'!$C$57),"Affordable",if(AND(B2724&gt;='Desc Stats'!$C$58,B2724&lt;='Desc Stats'!$C$59),"Luxury","None"))</f>
        <v>None</v>
      </c>
    </row>
    <row r="2725">
      <c r="A2725" s="56" t="s">
        <v>23</v>
      </c>
      <c r="B2725" s="54">
        <v>1550000.0</v>
      </c>
      <c r="C2725" s="7">
        <v>4.0</v>
      </c>
      <c r="D2725" s="7">
        <v>4.0</v>
      </c>
      <c r="E2725" s="7">
        <v>1.0</v>
      </c>
      <c r="F2725" s="7" t="s">
        <v>24</v>
      </c>
      <c r="G2725" s="7" t="s">
        <v>172</v>
      </c>
      <c r="H2725" s="54">
        <v>2.0</v>
      </c>
      <c r="I2725" s="54">
        <v>1496.0</v>
      </c>
      <c r="J2725" s="55" t="s">
        <v>27</v>
      </c>
      <c r="K2725" t="str">
        <f>if(and(B2725&gt;='Desc Stats'!$C$56,B2725&lt;='Desc Stats'!$C$57),"Affordable",if(AND(B2725&gt;='Desc Stats'!$C$58,B2725&lt;='Desc Stats'!$C$59),"Luxury","None"))</f>
        <v>None</v>
      </c>
    </row>
    <row r="2726">
      <c r="A2726" s="56" t="s">
        <v>161</v>
      </c>
      <c r="B2726" s="54">
        <v>1550000.0</v>
      </c>
      <c r="C2726" s="7">
        <v>3.0</v>
      </c>
      <c r="D2726" s="7">
        <v>3.0</v>
      </c>
      <c r="E2726" s="7">
        <v>2.0</v>
      </c>
      <c r="F2726" s="7" t="s">
        <v>180</v>
      </c>
      <c r="G2726" s="7" t="s">
        <v>172</v>
      </c>
      <c r="H2726" s="54">
        <v>2.0</v>
      </c>
      <c r="I2726" s="54">
        <v>2400.0</v>
      </c>
      <c r="J2726" s="55" t="s">
        <v>175</v>
      </c>
      <c r="K2726" t="str">
        <f>if(and(B2726&gt;='Desc Stats'!$C$56,B2726&lt;='Desc Stats'!$C$57),"Affordable",if(AND(B2726&gt;='Desc Stats'!$C$58,B2726&lt;='Desc Stats'!$C$59),"Luxury","None"))</f>
        <v>None</v>
      </c>
    </row>
    <row r="2727">
      <c r="A2727" s="56" t="s">
        <v>161</v>
      </c>
      <c r="B2727" s="54">
        <v>1550000.0</v>
      </c>
      <c r="C2727" s="7">
        <v>4.0</v>
      </c>
      <c r="D2727" s="7">
        <v>4.0</v>
      </c>
      <c r="E2727" s="7">
        <v>1.0</v>
      </c>
      <c r="F2727" s="7" t="s">
        <v>180</v>
      </c>
      <c r="G2727" s="7" t="s">
        <v>172</v>
      </c>
      <c r="H2727" s="54">
        <v>2.0</v>
      </c>
      <c r="I2727" s="54">
        <v>2400.0</v>
      </c>
      <c r="J2727" s="55" t="s">
        <v>27</v>
      </c>
      <c r="K2727" t="str">
        <f>if(and(B2727&gt;='Desc Stats'!$C$56,B2727&lt;='Desc Stats'!$C$57),"Affordable",if(AND(B2727&gt;='Desc Stats'!$C$58,B2727&lt;='Desc Stats'!$C$59),"Luxury","None"))</f>
        <v>None</v>
      </c>
    </row>
    <row r="2728">
      <c r="A2728" s="56" t="s">
        <v>162</v>
      </c>
      <c r="B2728" s="54">
        <v>1550000.0</v>
      </c>
      <c r="C2728" s="7">
        <v>5.0</v>
      </c>
      <c r="D2728" s="7">
        <v>4.0</v>
      </c>
      <c r="E2728" s="7">
        <v>2.0</v>
      </c>
      <c r="F2728" s="7" t="s">
        <v>24</v>
      </c>
      <c r="G2728" s="7" t="s">
        <v>172</v>
      </c>
      <c r="H2728" s="54">
        <v>2.0</v>
      </c>
      <c r="I2728" s="54">
        <v>2740.0</v>
      </c>
      <c r="J2728" s="55" t="s">
        <v>27</v>
      </c>
      <c r="K2728" t="str">
        <f>if(and(B2728&gt;='Desc Stats'!$C$56,B2728&lt;='Desc Stats'!$C$57),"Affordable",if(AND(B2728&gt;='Desc Stats'!$C$58,B2728&lt;='Desc Stats'!$C$59),"Luxury","None"))</f>
        <v>None</v>
      </c>
    </row>
    <row r="2729">
      <c r="A2729" s="56" t="s">
        <v>162</v>
      </c>
      <c r="B2729" s="54">
        <v>1550000.0</v>
      </c>
      <c r="C2729" s="7">
        <v>3.0</v>
      </c>
      <c r="D2729" s="7">
        <v>3.0</v>
      </c>
      <c r="E2729" s="7">
        <v>2.0</v>
      </c>
      <c r="F2729" s="7" t="s">
        <v>36</v>
      </c>
      <c r="G2729" s="7" t="s">
        <v>172</v>
      </c>
      <c r="H2729" s="54">
        <v>2.0</v>
      </c>
      <c r="I2729" s="54">
        <v>1445.0</v>
      </c>
      <c r="J2729" s="55" t="s">
        <v>25</v>
      </c>
      <c r="K2729" t="str">
        <f>if(and(B2729&gt;='Desc Stats'!$C$56,B2729&lt;='Desc Stats'!$C$57),"Affordable",if(AND(B2729&gt;='Desc Stats'!$C$58,B2729&lt;='Desc Stats'!$C$59),"Luxury","None"))</f>
        <v>None</v>
      </c>
    </row>
    <row r="2730">
      <c r="A2730" s="56" t="s">
        <v>162</v>
      </c>
      <c r="B2730" s="54">
        <v>1550000.0</v>
      </c>
      <c r="C2730" s="7">
        <v>3.0</v>
      </c>
      <c r="D2730" s="7">
        <v>3.0</v>
      </c>
      <c r="E2730" s="7">
        <v>2.0</v>
      </c>
      <c r="F2730" s="7" t="s">
        <v>36</v>
      </c>
      <c r="G2730" s="7" t="s">
        <v>172</v>
      </c>
      <c r="H2730" s="54">
        <v>2.0</v>
      </c>
      <c r="I2730" s="54">
        <v>1444.0</v>
      </c>
      <c r="J2730" t="s">
        <v>25</v>
      </c>
      <c r="K2730" t="str">
        <f>if(and(B2730&gt;='Desc Stats'!$C$56,B2730&lt;='Desc Stats'!$C$57),"Affordable",if(AND(B2730&gt;='Desc Stats'!$C$58,B2730&lt;='Desc Stats'!$C$59),"Luxury","None"))</f>
        <v>None</v>
      </c>
    </row>
    <row r="2731">
      <c r="A2731" s="56" t="s">
        <v>162</v>
      </c>
      <c r="B2731" s="54">
        <v>1550000.0</v>
      </c>
      <c r="C2731" s="7">
        <v>3.0</v>
      </c>
      <c r="D2731" s="7">
        <v>3.0</v>
      </c>
      <c r="E2731" s="7">
        <v>2.0</v>
      </c>
      <c r="F2731" s="7" t="s">
        <v>36</v>
      </c>
      <c r="G2731" s="7" t="s">
        <v>172</v>
      </c>
      <c r="H2731" s="54">
        <v>2.0</v>
      </c>
      <c r="I2731" s="54">
        <v>1442.0</v>
      </c>
      <c r="J2731" t="s">
        <v>25</v>
      </c>
      <c r="K2731" t="str">
        <f>if(and(B2731&gt;='Desc Stats'!$C$56,B2731&lt;='Desc Stats'!$C$57),"Affordable",if(AND(B2731&gt;='Desc Stats'!$C$58,B2731&lt;='Desc Stats'!$C$59),"Luxury","None"))</f>
        <v>None</v>
      </c>
    </row>
    <row r="2732">
      <c r="A2732" s="56" t="s">
        <v>121</v>
      </c>
      <c r="B2732" s="54">
        <v>1560000.0</v>
      </c>
      <c r="C2732" s="7">
        <v>4.0</v>
      </c>
      <c r="D2732" s="7">
        <v>4.0</v>
      </c>
      <c r="E2732" s="7">
        <v>2.0</v>
      </c>
      <c r="F2732" s="7" t="s">
        <v>24</v>
      </c>
      <c r="G2732" s="7" t="s">
        <v>172</v>
      </c>
      <c r="H2732" s="54">
        <v>2.0</v>
      </c>
      <c r="I2732" s="54">
        <v>2700.0</v>
      </c>
      <c r="J2732" s="55" t="s">
        <v>25</v>
      </c>
      <c r="K2732" t="str">
        <f>if(and(B2732&gt;='Desc Stats'!$C$56,B2732&lt;='Desc Stats'!$C$57),"Affordable",if(AND(B2732&gt;='Desc Stats'!$C$58,B2732&lt;='Desc Stats'!$C$59),"Luxury","None"))</f>
        <v>None</v>
      </c>
    </row>
    <row r="2733">
      <c r="A2733" s="56" t="s">
        <v>127</v>
      </c>
      <c r="B2733" s="54">
        <v>1560000.0</v>
      </c>
      <c r="C2733" s="7">
        <v>5.0</v>
      </c>
      <c r="D2733" s="7">
        <v>5.0</v>
      </c>
      <c r="E2733" s="7">
        <v>2.0</v>
      </c>
      <c r="F2733" s="7" t="s">
        <v>24</v>
      </c>
      <c r="G2733" s="7" t="s">
        <v>172</v>
      </c>
      <c r="H2733" s="54">
        <v>2.0</v>
      </c>
      <c r="I2733" s="54">
        <v>3020.0</v>
      </c>
      <c r="J2733" s="55" t="s">
        <v>27</v>
      </c>
      <c r="K2733" t="str">
        <f>if(and(B2733&gt;='Desc Stats'!$C$56,B2733&lt;='Desc Stats'!$C$57),"Affordable",if(AND(B2733&gt;='Desc Stats'!$C$58,B2733&lt;='Desc Stats'!$C$59),"Luxury","None"))</f>
        <v>None</v>
      </c>
    </row>
    <row r="2734">
      <c r="A2734" s="56" t="s">
        <v>28</v>
      </c>
      <c r="B2734" s="54">
        <v>1560000.0</v>
      </c>
      <c r="C2734" s="7">
        <v>2.0</v>
      </c>
      <c r="D2734" s="7">
        <v>2.0</v>
      </c>
      <c r="E2734" s="7">
        <v>2.0</v>
      </c>
      <c r="F2734" s="7" t="s">
        <v>24</v>
      </c>
      <c r="G2734" s="7" t="s">
        <v>172</v>
      </c>
      <c r="H2734" s="54">
        <v>2.0</v>
      </c>
      <c r="I2734" s="54">
        <v>1270.0</v>
      </c>
      <c r="J2734" s="55" t="s">
        <v>25</v>
      </c>
      <c r="K2734" t="str">
        <f>if(and(B2734&gt;='Desc Stats'!$C$56,B2734&lt;='Desc Stats'!$C$57),"Affordable",if(AND(B2734&gt;='Desc Stats'!$C$58,B2734&lt;='Desc Stats'!$C$59),"Luxury","None"))</f>
        <v>None</v>
      </c>
    </row>
    <row r="2735">
      <c r="A2735" s="56" t="s">
        <v>121</v>
      </c>
      <c r="B2735" s="54">
        <v>1570000.0</v>
      </c>
      <c r="C2735" s="7">
        <v>4.0</v>
      </c>
      <c r="D2735" s="7">
        <v>4.0</v>
      </c>
      <c r="E2735" s="7">
        <v>1.0</v>
      </c>
      <c r="F2735" s="7" t="s">
        <v>24</v>
      </c>
      <c r="G2735" s="7" t="s">
        <v>172</v>
      </c>
      <c r="H2735" s="54">
        <v>2.0</v>
      </c>
      <c r="I2735" s="54">
        <v>2700.0</v>
      </c>
      <c r="J2735" s="55" t="s">
        <v>27</v>
      </c>
      <c r="K2735" t="str">
        <f>if(and(B2735&gt;='Desc Stats'!$C$56,B2735&lt;='Desc Stats'!$C$57),"Affordable",if(AND(B2735&gt;='Desc Stats'!$C$58,B2735&lt;='Desc Stats'!$C$59),"Luxury","None"))</f>
        <v>None</v>
      </c>
    </row>
    <row r="2736">
      <c r="A2736" s="56" t="s">
        <v>124</v>
      </c>
      <c r="B2736" s="54">
        <v>1570000.0</v>
      </c>
      <c r="C2736" s="7">
        <v>4.0</v>
      </c>
      <c r="D2736" s="7">
        <v>3.0</v>
      </c>
      <c r="E2736" s="7">
        <v>1.0</v>
      </c>
      <c r="F2736" s="7" t="s">
        <v>181</v>
      </c>
      <c r="G2736" s="7" t="s">
        <v>179</v>
      </c>
      <c r="H2736" s="54">
        <v>1.0</v>
      </c>
      <c r="I2736" s="54">
        <v>1875.0</v>
      </c>
      <c r="J2736" s="55" t="s">
        <v>27</v>
      </c>
      <c r="K2736" t="str">
        <f>if(and(B2736&gt;='Desc Stats'!$C$56,B2736&lt;='Desc Stats'!$C$57),"Affordable",if(AND(B2736&gt;='Desc Stats'!$C$58,B2736&lt;='Desc Stats'!$C$59),"Luxury","None"))</f>
        <v>None</v>
      </c>
    </row>
    <row r="2737">
      <c r="A2737" s="56" t="s">
        <v>28</v>
      </c>
      <c r="B2737" s="54">
        <v>1570000.0</v>
      </c>
      <c r="C2737" s="7">
        <v>2.0</v>
      </c>
      <c r="D2737" s="7">
        <v>2.0</v>
      </c>
      <c r="E2737" s="7">
        <v>2.0</v>
      </c>
      <c r="F2737" s="7" t="s">
        <v>24</v>
      </c>
      <c r="G2737" s="7" t="s">
        <v>172</v>
      </c>
      <c r="H2737" s="54">
        <v>2.0</v>
      </c>
      <c r="I2737" s="54">
        <v>1281.0</v>
      </c>
      <c r="J2737" s="55" t="s">
        <v>25</v>
      </c>
      <c r="K2737" t="str">
        <f>if(and(B2737&gt;='Desc Stats'!$C$56,B2737&lt;='Desc Stats'!$C$57),"Affordable",if(AND(B2737&gt;='Desc Stats'!$C$58,B2737&lt;='Desc Stats'!$C$59),"Luxury","None"))</f>
        <v>None</v>
      </c>
    </row>
    <row r="2738">
      <c r="A2738" s="56" t="s">
        <v>28</v>
      </c>
      <c r="B2738" s="54">
        <v>1570000.0</v>
      </c>
      <c r="C2738" s="7">
        <v>1.0</v>
      </c>
      <c r="D2738" s="7">
        <v>1.0</v>
      </c>
      <c r="E2738" s="7">
        <v>2.0</v>
      </c>
      <c r="F2738" s="7" t="s">
        <v>36</v>
      </c>
      <c r="G2738" s="7" t="s">
        <v>172</v>
      </c>
      <c r="H2738" s="54">
        <v>2.0</v>
      </c>
      <c r="I2738" s="54">
        <v>923.0</v>
      </c>
      <c r="J2738" s="55" t="s">
        <v>25</v>
      </c>
      <c r="K2738" t="str">
        <f>if(and(B2738&gt;='Desc Stats'!$C$56,B2738&lt;='Desc Stats'!$C$57),"Affordable",if(AND(B2738&gt;='Desc Stats'!$C$58,B2738&lt;='Desc Stats'!$C$59),"Luxury","None"))</f>
        <v>None</v>
      </c>
    </row>
    <row r="2739">
      <c r="A2739" s="56" t="s">
        <v>23</v>
      </c>
      <c r="B2739" s="54">
        <v>1570800.0</v>
      </c>
      <c r="C2739" s="7">
        <v>4.0</v>
      </c>
      <c r="D2739" s="7">
        <v>3.0</v>
      </c>
      <c r="E2739" s="7">
        <v>2.0</v>
      </c>
      <c r="F2739" s="7" t="s">
        <v>24</v>
      </c>
      <c r="G2739" s="7" t="s">
        <v>172</v>
      </c>
      <c r="H2739" s="54">
        <v>2.0</v>
      </c>
      <c r="I2739" s="54">
        <v>1496.0</v>
      </c>
      <c r="J2739" t="s">
        <v>27</v>
      </c>
      <c r="K2739" t="str">
        <f>if(and(B2739&gt;='Desc Stats'!$C$56,B2739&lt;='Desc Stats'!$C$57),"Affordable",if(AND(B2739&gt;='Desc Stats'!$C$58,B2739&lt;='Desc Stats'!$C$59),"Luxury","None"))</f>
        <v>None</v>
      </c>
    </row>
    <row r="2740">
      <c r="A2740" s="57" t="s">
        <v>37</v>
      </c>
      <c r="B2740" s="54">
        <v>1580000.0</v>
      </c>
      <c r="C2740" s="7">
        <v>4.0</v>
      </c>
      <c r="D2740" s="7">
        <v>3.0</v>
      </c>
      <c r="E2740" s="7">
        <v>2.0</v>
      </c>
      <c r="F2740" s="7" t="s">
        <v>38</v>
      </c>
      <c r="G2740" s="7" t="s">
        <v>172</v>
      </c>
      <c r="H2740" s="54">
        <v>2.0</v>
      </c>
      <c r="I2740" s="54">
        <v>1900.0</v>
      </c>
      <c r="J2740" s="55" t="s">
        <v>27</v>
      </c>
      <c r="K2740" t="str">
        <f>if(and(B2740&gt;='Desc Stats'!$C$56,B2740&lt;='Desc Stats'!$C$57),"Affordable",if(AND(B2740&gt;='Desc Stats'!$C$58,B2740&lt;='Desc Stats'!$C$59),"Luxury","None"))</f>
        <v>None</v>
      </c>
    </row>
    <row r="2741">
      <c r="A2741" s="57" t="s">
        <v>37</v>
      </c>
      <c r="B2741" s="54">
        <v>1580000.0</v>
      </c>
      <c r="C2741" s="7">
        <v>3.0</v>
      </c>
      <c r="D2741" s="7">
        <v>3.0</v>
      </c>
      <c r="E2741" s="7">
        <v>2.0</v>
      </c>
      <c r="F2741" s="7" t="s">
        <v>182</v>
      </c>
      <c r="G2741" s="7" t="s">
        <v>172</v>
      </c>
      <c r="H2741" s="54">
        <v>2.0</v>
      </c>
      <c r="I2741" s="54">
        <v>1900.0</v>
      </c>
      <c r="J2741" s="55" t="s">
        <v>27</v>
      </c>
      <c r="K2741" t="str">
        <f>if(and(B2741&gt;='Desc Stats'!$C$56,B2741&lt;='Desc Stats'!$C$57),"Affordable",if(AND(B2741&gt;='Desc Stats'!$C$58,B2741&lt;='Desc Stats'!$C$59),"Luxury","None"))</f>
        <v>None</v>
      </c>
    </row>
    <row r="2742">
      <c r="A2742" s="57" t="s">
        <v>37</v>
      </c>
      <c r="B2742" s="54">
        <v>1580000.0</v>
      </c>
      <c r="C2742" s="7">
        <v>3.0</v>
      </c>
      <c r="D2742" s="7">
        <v>3.0</v>
      </c>
      <c r="E2742" s="7">
        <v>2.0</v>
      </c>
      <c r="F2742" s="7" t="s">
        <v>38</v>
      </c>
      <c r="G2742" s="7" t="s">
        <v>172</v>
      </c>
      <c r="H2742" s="54">
        <v>2.0</v>
      </c>
      <c r="I2742" s="54">
        <v>1900.0</v>
      </c>
      <c r="J2742" s="55" t="s">
        <v>27</v>
      </c>
      <c r="K2742" t="str">
        <f>if(and(B2742&gt;='Desc Stats'!$C$56,B2742&lt;='Desc Stats'!$C$57),"Affordable",if(AND(B2742&gt;='Desc Stats'!$C$58,B2742&lt;='Desc Stats'!$C$59),"Luxury","None"))</f>
        <v>None</v>
      </c>
    </row>
    <row r="2743">
      <c r="A2743" s="57" t="s">
        <v>37</v>
      </c>
      <c r="B2743" s="54">
        <v>1580000.0</v>
      </c>
      <c r="C2743" s="7">
        <v>5.0</v>
      </c>
      <c r="D2743" s="7">
        <v>4.0</v>
      </c>
      <c r="E2743" s="7">
        <v>1.0</v>
      </c>
      <c r="F2743" s="7" t="s">
        <v>182</v>
      </c>
      <c r="G2743" s="7" t="s">
        <v>179</v>
      </c>
      <c r="H2743" s="54">
        <v>1.0</v>
      </c>
      <c r="I2743" s="54">
        <v>1650.0</v>
      </c>
      <c r="J2743" s="55" t="s">
        <v>27</v>
      </c>
      <c r="K2743" t="str">
        <f>if(and(B2743&gt;='Desc Stats'!$C$56,B2743&lt;='Desc Stats'!$C$57),"Affordable",if(AND(B2743&gt;='Desc Stats'!$C$58,B2743&lt;='Desc Stats'!$C$59),"Luxury","None"))</f>
        <v>None</v>
      </c>
    </row>
    <row r="2744">
      <c r="A2744" s="56" t="s">
        <v>131</v>
      </c>
      <c r="B2744" s="54">
        <v>1580000.0</v>
      </c>
      <c r="C2744" s="7">
        <v>4.0</v>
      </c>
      <c r="D2744" s="7">
        <v>3.0</v>
      </c>
      <c r="E2744" s="7">
        <v>4.0</v>
      </c>
      <c r="F2744" s="7" t="s">
        <v>181</v>
      </c>
      <c r="G2744" s="7" t="s">
        <v>179</v>
      </c>
      <c r="H2744" s="54">
        <v>1.0</v>
      </c>
      <c r="I2744" s="54">
        <v>1650.0</v>
      </c>
      <c r="J2744" s="55" t="s">
        <v>25</v>
      </c>
      <c r="K2744" t="str">
        <f>if(and(B2744&gt;='Desc Stats'!$C$56,B2744&lt;='Desc Stats'!$C$57),"Affordable",if(AND(B2744&gt;='Desc Stats'!$C$58,B2744&lt;='Desc Stats'!$C$59),"Luxury","None"))</f>
        <v>None</v>
      </c>
    </row>
    <row r="2745">
      <c r="A2745" s="56" t="s">
        <v>147</v>
      </c>
      <c r="B2745" s="54">
        <v>1580000.0</v>
      </c>
      <c r="C2745" s="7">
        <v>2.0</v>
      </c>
      <c r="D2745" s="7">
        <v>2.0</v>
      </c>
      <c r="E2745" s="7">
        <v>2.0</v>
      </c>
      <c r="F2745" s="7" t="s">
        <v>36</v>
      </c>
      <c r="G2745" s="7" t="s">
        <v>172</v>
      </c>
      <c r="H2745" s="54">
        <v>2.0</v>
      </c>
      <c r="I2745" s="54">
        <v>1399.0</v>
      </c>
      <c r="J2745" t="s">
        <v>25</v>
      </c>
      <c r="K2745" t="str">
        <f>if(and(B2745&gt;='Desc Stats'!$C$56,B2745&lt;='Desc Stats'!$C$57),"Affordable",if(AND(B2745&gt;='Desc Stats'!$C$58,B2745&lt;='Desc Stats'!$C$59),"Luxury","None"))</f>
        <v>None</v>
      </c>
    </row>
    <row r="2746">
      <c r="A2746" s="56" t="s">
        <v>28</v>
      </c>
      <c r="B2746" s="54">
        <v>1580000.0</v>
      </c>
      <c r="C2746" s="7">
        <v>2.0</v>
      </c>
      <c r="D2746" s="7">
        <v>2.0</v>
      </c>
      <c r="E2746" s="7">
        <v>2.0</v>
      </c>
      <c r="F2746" s="7" t="s">
        <v>36</v>
      </c>
      <c r="G2746" s="7" t="s">
        <v>172</v>
      </c>
      <c r="H2746" s="54">
        <v>2.0</v>
      </c>
      <c r="I2746" s="54">
        <v>1206.0</v>
      </c>
      <c r="J2746" s="55" t="s">
        <v>27</v>
      </c>
      <c r="K2746" t="str">
        <f>if(and(B2746&gt;='Desc Stats'!$C$56,B2746&lt;='Desc Stats'!$C$57),"Affordable",if(AND(B2746&gt;='Desc Stats'!$C$58,B2746&lt;='Desc Stats'!$C$59),"Luxury","None"))</f>
        <v>None</v>
      </c>
    </row>
    <row r="2747">
      <c r="A2747" s="56" t="s">
        <v>23</v>
      </c>
      <c r="B2747" s="54">
        <v>1580000.0</v>
      </c>
      <c r="C2747" s="7">
        <v>4.0</v>
      </c>
      <c r="D2747" s="7">
        <v>4.0</v>
      </c>
      <c r="E2747" s="7">
        <v>2.0</v>
      </c>
      <c r="F2747" s="7" t="s">
        <v>24</v>
      </c>
      <c r="G2747" s="7" t="s">
        <v>172</v>
      </c>
      <c r="H2747" s="54">
        <v>2.0</v>
      </c>
      <c r="I2747" s="54">
        <v>2648.0</v>
      </c>
      <c r="J2747" s="55" t="s">
        <v>25</v>
      </c>
      <c r="K2747" t="str">
        <f>if(and(B2747&gt;='Desc Stats'!$C$56,B2747&lt;='Desc Stats'!$C$57),"Affordable",if(AND(B2747&gt;='Desc Stats'!$C$58,B2747&lt;='Desc Stats'!$C$59),"Luxury","None"))</f>
        <v>None</v>
      </c>
    </row>
    <row r="2748">
      <c r="A2748" s="56" t="s">
        <v>23</v>
      </c>
      <c r="B2748" s="54">
        <v>1580000.0</v>
      </c>
      <c r="C2748" s="7">
        <v>4.0</v>
      </c>
      <c r="D2748" s="7">
        <v>4.0</v>
      </c>
      <c r="E2748" s="7">
        <v>2.0</v>
      </c>
      <c r="F2748" s="7" t="s">
        <v>24</v>
      </c>
      <c r="G2748" s="7" t="s">
        <v>172</v>
      </c>
      <c r="H2748" s="54">
        <v>2.0</v>
      </c>
      <c r="I2748" s="54">
        <v>1878.0</v>
      </c>
      <c r="J2748" s="55" t="s">
        <v>27</v>
      </c>
      <c r="K2748" t="str">
        <f>if(and(B2748&gt;='Desc Stats'!$C$56,B2748&lt;='Desc Stats'!$C$57),"Affordable",if(AND(B2748&gt;='Desc Stats'!$C$58,B2748&lt;='Desc Stats'!$C$59),"Luxury","None"))</f>
        <v>None</v>
      </c>
    </row>
    <row r="2749">
      <c r="A2749" s="56" t="s">
        <v>124</v>
      </c>
      <c r="B2749" s="54">
        <v>1589000.0</v>
      </c>
      <c r="C2749" s="7">
        <v>4.0</v>
      </c>
      <c r="D2749" s="7">
        <v>3.0</v>
      </c>
      <c r="E2749" s="7">
        <v>2.0</v>
      </c>
      <c r="F2749" s="7" t="s">
        <v>181</v>
      </c>
      <c r="G2749" s="7" t="s">
        <v>179</v>
      </c>
      <c r="H2749" s="54">
        <v>1.0</v>
      </c>
      <c r="I2749" s="54">
        <v>1870.0</v>
      </c>
      <c r="J2749" s="55" t="s">
        <v>175</v>
      </c>
      <c r="K2749" t="str">
        <f>if(and(B2749&gt;='Desc Stats'!$C$56,B2749&lt;='Desc Stats'!$C$57),"Affordable",if(AND(B2749&gt;='Desc Stats'!$C$58,B2749&lt;='Desc Stats'!$C$59),"Luxury","None"))</f>
        <v>None</v>
      </c>
    </row>
    <row r="2750">
      <c r="A2750" s="56" t="s">
        <v>124</v>
      </c>
      <c r="B2750" s="54">
        <v>1590000.0</v>
      </c>
      <c r="C2750" s="7">
        <v>5.0</v>
      </c>
      <c r="D2750" s="7">
        <v>3.0</v>
      </c>
      <c r="E2750" s="7">
        <v>6.0</v>
      </c>
      <c r="F2750" s="7" t="s">
        <v>181</v>
      </c>
      <c r="G2750" s="7" t="s">
        <v>179</v>
      </c>
      <c r="H2750" s="54">
        <v>1.0</v>
      </c>
      <c r="I2750" s="54">
        <v>1900.0</v>
      </c>
      <c r="J2750" s="55" t="s">
        <v>175</v>
      </c>
      <c r="K2750" t="str">
        <f>if(and(B2750&gt;='Desc Stats'!$C$56,B2750&lt;='Desc Stats'!$C$57),"Affordable",if(AND(B2750&gt;='Desc Stats'!$C$58,B2750&lt;='Desc Stats'!$C$59),"Luxury","None"))</f>
        <v>None</v>
      </c>
    </row>
    <row r="2751">
      <c r="A2751" s="57" t="s">
        <v>37</v>
      </c>
      <c r="B2751" s="54">
        <v>1590000.0</v>
      </c>
      <c r="C2751" s="7">
        <v>3.0</v>
      </c>
      <c r="D2751" s="7">
        <v>3.0</v>
      </c>
      <c r="E2751" s="7">
        <v>2.0</v>
      </c>
      <c r="F2751" s="7" t="s">
        <v>38</v>
      </c>
      <c r="G2751" s="7" t="s">
        <v>172</v>
      </c>
      <c r="H2751" s="54">
        <v>2.0</v>
      </c>
      <c r="I2751" s="54">
        <v>1900.0</v>
      </c>
      <c r="J2751" s="55" t="s">
        <v>27</v>
      </c>
      <c r="K2751" t="str">
        <f>if(and(B2751&gt;='Desc Stats'!$C$56,B2751&lt;='Desc Stats'!$C$57),"Affordable",if(AND(B2751&gt;='Desc Stats'!$C$58,B2751&lt;='Desc Stats'!$C$59),"Luxury","None"))</f>
        <v>None</v>
      </c>
    </row>
    <row r="2752">
      <c r="A2752" s="56" t="s">
        <v>23</v>
      </c>
      <c r="B2752" s="54">
        <v>1590000.0</v>
      </c>
      <c r="C2752" s="7">
        <v>5.0</v>
      </c>
      <c r="D2752" s="7">
        <v>4.0</v>
      </c>
      <c r="E2752" s="7">
        <v>2.0</v>
      </c>
      <c r="F2752" s="7" t="s">
        <v>24</v>
      </c>
      <c r="G2752" s="7" t="s">
        <v>172</v>
      </c>
      <c r="H2752" s="54">
        <v>2.0</v>
      </c>
      <c r="I2752" s="54">
        <v>2648.0</v>
      </c>
      <c r="J2752" s="55" t="s">
        <v>25</v>
      </c>
      <c r="K2752" t="str">
        <f>if(and(B2752&gt;='Desc Stats'!$C$56,B2752&lt;='Desc Stats'!$C$57),"Affordable",if(AND(B2752&gt;='Desc Stats'!$C$58,B2752&lt;='Desc Stats'!$C$59),"Luxury","None"))</f>
        <v>None</v>
      </c>
    </row>
    <row r="2753">
      <c r="A2753" s="56" t="s">
        <v>23</v>
      </c>
      <c r="B2753" s="54">
        <v>1590000.0</v>
      </c>
      <c r="C2753" s="7">
        <v>4.0</v>
      </c>
      <c r="D2753" s="7">
        <v>4.0</v>
      </c>
      <c r="E2753" s="7">
        <v>2.0</v>
      </c>
      <c r="F2753" s="7" t="s">
        <v>24</v>
      </c>
      <c r="G2753" s="7" t="s">
        <v>172</v>
      </c>
      <c r="H2753" s="54">
        <v>2.0</v>
      </c>
      <c r="I2753" s="54">
        <v>1878.0</v>
      </c>
      <c r="J2753" s="55" t="s">
        <v>27</v>
      </c>
      <c r="K2753" t="str">
        <f>if(and(B2753&gt;='Desc Stats'!$C$56,B2753&lt;='Desc Stats'!$C$57),"Affordable",if(AND(B2753&gt;='Desc Stats'!$C$58,B2753&lt;='Desc Stats'!$C$59),"Luxury","None"))</f>
        <v>None</v>
      </c>
    </row>
    <row r="2754">
      <c r="A2754" s="56" t="s">
        <v>23</v>
      </c>
      <c r="B2754" s="54">
        <v>1590000.0</v>
      </c>
      <c r="C2754" s="7">
        <v>4.0</v>
      </c>
      <c r="D2754" s="7">
        <v>3.0</v>
      </c>
      <c r="E2754" s="7">
        <v>2.0</v>
      </c>
      <c r="F2754" s="7" t="s">
        <v>24</v>
      </c>
      <c r="G2754" s="7" t="s">
        <v>172</v>
      </c>
      <c r="H2754" s="54">
        <v>2.0</v>
      </c>
      <c r="I2754" s="54">
        <v>2201.0</v>
      </c>
      <c r="J2754" s="55" t="s">
        <v>27</v>
      </c>
      <c r="K2754" t="str">
        <f>if(and(B2754&gt;='Desc Stats'!$C$56,B2754&lt;='Desc Stats'!$C$57),"Affordable",if(AND(B2754&gt;='Desc Stats'!$C$58,B2754&lt;='Desc Stats'!$C$59),"Luxury","None"))</f>
        <v>None</v>
      </c>
    </row>
    <row r="2755">
      <c r="A2755" s="56" t="s">
        <v>162</v>
      </c>
      <c r="B2755" s="54">
        <v>1590000.0</v>
      </c>
      <c r="C2755" s="7">
        <v>4.0</v>
      </c>
      <c r="D2755" s="7">
        <v>3.0</v>
      </c>
      <c r="E2755" s="7">
        <v>1.0</v>
      </c>
      <c r="F2755" s="7" t="s">
        <v>181</v>
      </c>
      <c r="G2755" s="7" t="s">
        <v>179</v>
      </c>
      <c r="H2755" s="54">
        <v>1.0</v>
      </c>
      <c r="I2755" s="54">
        <v>1700.0</v>
      </c>
      <c r="J2755" s="55" t="s">
        <v>175</v>
      </c>
      <c r="K2755" t="str">
        <f>if(and(B2755&gt;='Desc Stats'!$C$56,B2755&lt;='Desc Stats'!$C$57),"Affordable",if(AND(B2755&gt;='Desc Stats'!$C$58,B2755&lt;='Desc Stats'!$C$59),"Luxury","None"))</f>
        <v>None</v>
      </c>
    </row>
    <row r="2756">
      <c r="A2756" s="56" t="s">
        <v>23</v>
      </c>
      <c r="B2756" s="54">
        <v>1599000.0</v>
      </c>
      <c r="C2756" s="7">
        <v>4.0</v>
      </c>
      <c r="D2756" s="7">
        <v>4.0</v>
      </c>
      <c r="E2756" s="7">
        <v>2.0</v>
      </c>
      <c r="F2756" s="7" t="s">
        <v>24</v>
      </c>
      <c r="G2756" s="7" t="s">
        <v>172</v>
      </c>
      <c r="H2756" s="54">
        <v>2.0</v>
      </c>
      <c r="I2756" s="54">
        <v>1878.0</v>
      </c>
      <c r="J2756" s="55" t="s">
        <v>25</v>
      </c>
      <c r="K2756" t="str">
        <f>if(and(B2756&gt;='Desc Stats'!$C$56,B2756&lt;='Desc Stats'!$C$57),"Affordable",if(AND(B2756&gt;='Desc Stats'!$C$58,B2756&lt;='Desc Stats'!$C$59),"Luxury","None"))</f>
        <v>None</v>
      </c>
    </row>
    <row r="2757">
      <c r="A2757" s="56" t="s">
        <v>119</v>
      </c>
      <c r="B2757" s="54">
        <v>1600000.0</v>
      </c>
      <c r="C2757" s="7">
        <v>4.0</v>
      </c>
      <c r="D2757" s="7">
        <v>3.0</v>
      </c>
      <c r="E2757" s="7">
        <v>2.0</v>
      </c>
      <c r="F2757" s="7" t="s">
        <v>24</v>
      </c>
      <c r="G2757" s="7" t="s">
        <v>172</v>
      </c>
      <c r="H2757" s="54">
        <v>2.0</v>
      </c>
      <c r="I2757" s="54">
        <v>1876.0</v>
      </c>
      <c r="J2757" t="s">
        <v>27</v>
      </c>
      <c r="K2757" t="str">
        <f>if(and(B2757&gt;='Desc Stats'!$C$56,B2757&lt;='Desc Stats'!$C$57),"Affordable",if(AND(B2757&gt;='Desc Stats'!$C$58,B2757&lt;='Desc Stats'!$C$59),"Luxury","None"))</f>
        <v>None</v>
      </c>
    </row>
    <row r="2758">
      <c r="A2758" s="56" t="s">
        <v>123</v>
      </c>
      <c r="B2758" s="54">
        <v>1600000.0</v>
      </c>
      <c r="C2758" s="7">
        <v>5.0</v>
      </c>
      <c r="D2758" s="7">
        <v>5.0</v>
      </c>
      <c r="E2758" s="7">
        <v>2.0</v>
      </c>
      <c r="F2758" s="7" t="s">
        <v>182</v>
      </c>
      <c r="G2758" s="7" t="s">
        <v>179</v>
      </c>
      <c r="H2758" s="54">
        <v>1.0</v>
      </c>
      <c r="I2758" s="54">
        <v>1650.0</v>
      </c>
      <c r="J2758" s="55" t="s">
        <v>27</v>
      </c>
      <c r="K2758" t="str">
        <f>if(and(B2758&gt;='Desc Stats'!$C$56,B2758&lt;='Desc Stats'!$C$57),"Affordable",if(AND(B2758&gt;='Desc Stats'!$C$58,B2758&lt;='Desc Stats'!$C$59),"Luxury","None"))</f>
        <v>None</v>
      </c>
    </row>
    <row r="2759">
      <c r="A2759" s="56" t="s">
        <v>124</v>
      </c>
      <c r="B2759" s="54">
        <v>1600000.0</v>
      </c>
      <c r="C2759" s="7">
        <v>3.0</v>
      </c>
      <c r="D2759" s="7">
        <v>2.0</v>
      </c>
      <c r="E2759" s="7">
        <v>1.0</v>
      </c>
      <c r="F2759" s="7" t="s">
        <v>180</v>
      </c>
      <c r="G2759" s="7" t="s">
        <v>172</v>
      </c>
      <c r="H2759" s="54">
        <v>2.0</v>
      </c>
      <c r="I2759" s="54">
        <v>2400.0</v>
      </c>
      <c r="J2759" s="55" t="s">
        <v>27</v>
      </c>
      <c r="K2759" t="str">
        <f>if(and(B2759&gt;='Desc Stats'!$C$56,B2759&lt;='Desc Stats'!$C$57),"Affordable",if(AND(B2759&gt;='Desc Stats'!$C$58,B2759&lt;='Desc Stats'!$C$59),"Luxury","None"))</f>
        <v>None</v>
      </c>
    </row>
    <row r="2760">
      <c r="A2760" s="56" t="s">
        <v>126</v>
      </c>
      <c r="B2760" s="54">
        <v>1600000.0</v>
      </c>
      <c r="C2760" s="7">
        <v>3.0</v>
      </c>
      <c r="D2760" s="7">
        <v>3.0</v>
      </c>
      <c r="E2760" s="7">
        <v>2.0</v>
      </c>
      <c r="F2760" s="7" t="s">
        <v>24</v>
      </c>
      <c r="G2760" s="7" t="s">
        <v>172</v>
      </c>
      <c r="H2760" s="54">
        <v>2.0</v>
      </c>
      <c r="I2760" s="54">
        <v>2068.0</v>
      </c>
      <c r="J2760" s="55" t="s">
        <v>25</v>
      </c>
      <c r="K2760" t="str">
        <f>if(and(B2760&gt;='Desc Stats'!$C$56,B2760&lt;='Desc Stats'!$C$57),"Affordable",if(AND(B2760&gt;='Desc Stats'!$C$58,B2760&lt;='Desc Stats'!$C$59),"Luxury","None"))</f>
        <v>None</v>
      </c>
    </row>
    <row r="2761">
      <c r="A2761" s="56" t="s">
        <v>132</v>
      </c>
      <c r="B2761" s="54">
        <v>1600000.0</v>
      </c>
      <c r="C2761" s="7">
        <v>3.0</v>
      </c>
      <c r="D2761" s="7">
        <v>3.0</v>
      </c>
      <c r="E2761" s="7">
        <v>1.0</v>
      </c>
      <c r="F2761" s="7" t="s">
        <v>24</v>
      </c>
      <c r="G2761" s="7" t="s">
        <v>172</v>
      </c>
      <c r="H2761" s="54">
        <v>2.0</v>
      </c>
      <c r="I2761" s="54">
        <v>1822.0</v>
      </c>
      <c r="J2761" s="55" t="s">
        <v>27</v>
      </c>
      <c r="K2761" t="str">
        <f>if(and(B2761&gt;='Desc Stats'!$C$56,B2761&lt;='Desc Stats'!$C$57),"Affordable",if(AND(B2761&gt;='Desc Stats'!$C$58,B2761&lt;='Desc Stats'!$C$59),"Luxury","None"))</f>
        <v>None</v>
      </c>
    </row>
    <row r="2762">
      <c r="A2762" s="56" t="s">
        <v>26</v>
      </c>
      <c r="B2762" s="54">
        <v>1600000.0</v>
      </c>
      <c r="C2762" s="7">
        <v>5.0</v>
      </c>
      <c r="D2762" s="7">
        <v>4.0</v>
      </c>
      <c r="E2762" s="7">
        <v>2.0</v>
      </c>
      <c r="F2762" s="7" t="s">
        <v>182</v>
      </c>
      <c r="G2762" s="7" t="s">
        <v>179</v>
      </c>
      <c r="H2762" s="54">
        <v>1.0</v>
      </c>
      <c r="I2762" s="54">
        <v>1840.0</v>
      </c>
      <c r="J2762" s="55" t="s">
        <v>25</v>
      </c>
      <c r="K2762" t="str">
        <f>if(and(B2762&gt;='Desc Stats'!$C$56,B2762&lt;='Desc Stats'!$C$57),"Affordable",if(AND(B2762&gt;='Desc Stats'!$C$58,B2762&lt;='Desc Stats'!$C$59),"Luxury","None"))</f>
        <v>None</v>
      </c>
    </row>
    <row r="2763">
      <c r="A2763" s="56" t="s">
        <v>125</v>
      </c>
      <c r="B2763" s="54">
        <v>1600000.0</v>
      </c>
      <c r="C2763" s="7">
        <v>5.0</v>
      </c>
      <c r="D2763" s="7">
        <v>5.0</v>
      </c>
      <c r="E2763" s="7">
        <v>3.0</v>
      </c>
      <c r="F2763" s="7" t="s">
        <v>181</v>
      </c>
      <c r="G2763" s="7" t="s">
        <v>179</v>
      </c>
      <c r="H2763" s="54">
        <v>1.0</v>
      </c>
      <c r="I2763" s="54">
        <v>2720.0</v>
      </c>
      <c r="J2763" s="55" t="s">
        <v>175</v>
      </c>
      <c r="K2763" t="str">
        <f>if(and(B2763&gt;='Desc Stats'!$C$56,B2763&lt;='Desc Stats'!$C$57),"Affordable",if(AND(B2763&gt;='Desc Stats'!$C$58,B2763&lt;='Desc Stats'!$C$59),"Luxury","None"))</f>
        <v>None</v>
      </c>
    </row>
    <row r="2764">
      <c r="A2764" s="56" t="s">
        <v>136</v>
      </c>
      <c r="B2764" s="54">
        <v>1600000.0</v>
      </c>
      <c r="C2764" s="7">
        <v>3.0</v>
      </c>
      <c r="D2764" s="7">
        <v>3.0</v>
      </c>
      <c r="E2764" s="7">
        <v>2.0</v>
      </c>
      <c r="F2764" s="7" t="s">
        <v>36</v>
      </c>
      <c r="G2764" s="7" t="s">
        <v>172</v>
      </c>
      <c r="H2764" s="54">
        <v>2.0</v>
      </c>
      <c r="I2764" s="54">
        <v>1442.0</v>
      </c>
      <c r="J2764" s="55" t="s">
        <v>27</v>
      </c>
      <c r="K2764" t="str">
        <f>if(and(B2764&gt;='Desc Stats'!$C$56,B2764&lt;='Desc Stats'!$C$57),"Affordable",if(AND(B2764&gt;='Desc Stats'!$C$58,B2764&lt;='Desc Stats'!$C$59),"Luxury","None"))</f>
        <v>None</v>
      </c>
    </row>
    <row r="2765">
      <c r="A2765" s="56" t="s">
        <v>136</v>
      </c>
      <c r="B2765" s="54">
        <v>1600000.0</v>
      </c>
      <c r="C2765" s="7">
        <v>1.0</v>
      </c>
      <c r="D2765" s="7">
        <v>2.0</v>
      </c>
      <c r="E2765" s="7">
        <v>1.0</v>
      </c>
      <c r="F2765" s="7" t="s">
        <v>36</v>
      </c>
      <c r="G2765" s="7" t="s">
        <v>172</v>
      </c>
      <c r="H2765" s="54">
        <v>2.0</v>
      </c>
      <c r="I2765" s="54">
        <v>1130.0</v>
      </c>
      <c r="J2765" s="55" t="s">
        <v>25</v>
      </c>
      <c r="K2765" t="str">
        <f>if(and(B2765&gt;='Desc Stats'!$C$56,B2765&lt;='Desc Stats'!$C$57),"Affordable",if(AND(B2765&gt;='Desc Stats'!$C$58,B2765&lt;='Desc Stats'!$C$59),"Luxury","None"))</f>
        <v>None</v>
      </c>
    </row>
    <row r="2766">
      <c r="A2766" s="56" t="s">
        <v>138</v>
      </c>
      <c r="B2766" s="54">
        <v>1600000.0</v>
      </c>
      <c r="C2766" s="7">
        <v>5.0</v>
      </c>
      <c r="D2766" s="7">
        <v>3.0</v>
      </c>
      <c r="E2766" s="7">
        <v>2.0</v>
      </c>
      <c r="F2766" s="7" t="s">
        <v>181</v>
      </c>
      <c r="G2766" s="7" t="s">
        <v>179</v>
      </c>
      <c r="H2766" s="54">
        <v>1.0</v>
      </c>
      <c r="I2766" s="54">
        <v>1716.0</v>
      </c>
      <c r="J2766" t="s">
        <v>27</v>
      </c>
      <c r="K2766" t="str">
        <f>if(and(B2766&gt;='Desc Stats'!$C$56,B2766&lt;='Desc Stats'!$C$57),"Affordable",if(AND(B2766&gt;='Desc Stats'!$C$58,B2766&lt;='Desc Stats'!$C$59),"Luxury","None"))</f>
        <v>None</v>
      </c>
    </row>
    <row r="2767">
      <c r="A2767" s="56" t="s">
        <v>138</v>
      </c>
      <c r="B2767" s="54">
        <v>1600000.0</v>
      </c>
      <c r="C2767" s="7">
        <v>2.0</v>
      </c>
      <c r="D2767" s="7">
        <v>2.0</v>
      </c>
      <c r="E2767" s="7">
        <v>1.0</v>
      </c>
      <c r="F2767" s="7" t="s">
        <v>36</v>
      </c>
      <c r="G2767" s="7" t="s">
        <v>172</v>
      </c>
      <c r="H2767" s="54">
        <v>2.0</v>
      </c>
      <c r="I2767" s="54">
        <v>1152.0</v>
      </c>
      <c r="J2767" s="55" t="s">
        <v>25</v>
      </c>
      <c r="K2767" t="str">
        <f>if(and(B2767&gt;='Desc Stats'!$C$56,B2767&lt;='Desc Stats'!$C$57),"Affordable",if(AND(B2767&gt;='Desc Stats'!$C$58,B2767&lt;='Desc Stats'!$C$59),"Luxury","None"))</f>
        <v>None</v>
      </c>
    </row>
    <row r="2768">
      <c r="A2768" s="57" t="s">
        <v>37</v>
      </c>
      <c r="B2768" s="54">
        <v>1600000.0</v>
      </c>
      <c r="C2768" s="7">
        <v>6.0</v>
      </c>
      <c r="D2768" s="7">
        <v>4.0</v>
      </c>
      <c r="E2768" s="7">
        <v>4.0</v>
      </c>
      <c r="F2768" s="7" t="s">
        <v>182</v>
      </c>
      <c r="G2768" s="7" t="s">
        <v>179</v>
      </c>
      <c r="H2768" s="54">
        <v>1.0</v>
      </c>
      <c r="I2768" s="54">
        <v>1650.0</v>
      </c>
      <c r="J2768" s="55" t="s">
        <v>27</v>
      </c>
      <c r="K2768" t="str">
        <f>if(and(B2768&gt;='Desc Stats'!$C$56,B2768&lt;='Desc Stats'!$C$57),"Affordable",if(AND(B2768&gt;='Desc Stats'!$C$58,B2768&lt;='Desc Stats'!$C$59),"Luxury","None"))</f>
        <v>None</v>
      </c>
    </row>
    <row r="2769">
      <c r="A2769" s="57" t="s">
        <v>37</v>
      </c>
      <c r="B2769" s="54">
        <v>1600000.0</v>
      </c>
      <c r="C2769" s="7">
        <v>4.0</v>
      </c>
      <c r="D2769" s="7">
        <v>3.0</v>
      </c>
      <c r="E2769" s="7">
        <v>2.0</v>
      </c>
      <c r="F2769" s="7" t="s">
        <v>38</v>
      </c>
      <c r="G2769" s="7" t="s">
        <v>172</v>
      </c>
      <c r="H2769" s="54">
        <v>2.0</v>
      </c>
      <c r="I2769" s="54">
        <v>1900.0</v>
      </c>
      <c r="J2769" s="55" t="s">
        <v>27</v>
      </c>
      <c r="K2769" t="str">
        <f>if(and(B2769&gt;='Desc Stats'!$C$56,B2769&lt;='Desc Stats'!$C$57),"Affordable",if(AND(B2769&gt;='Desc Stats'!$C$58,B2769&lt;='Desc Stats'!$C$59),"Luxury","None"))</f>
        <v>None</v>
      </c>
    </row>
    <row r="2770">
      <c r="A2770" s="57" t="s">
        <v>37</v>
      </c>
      <c r="B2770" s="54">
        <v>1600000.0</v>
      </c>
      <c r="C2770" s="7">
        <v>3.0</v>
      </c>
      <c r="D2770" s="7">
        <v>3.0</v>
      </c>
      <c r="E2770" s="7">
        <v>2.0</v>
      </c>
      <c r="F2770" s="7" t="s">
        <v>38</v>
      </c>
      <c r="G2770" s="7" t="s">
        <v>172</v>
      </c>
      <c r="H2770" s="54">
        <v>2.0</v>
      </c>
      <c r="I2770" s="54">
        <v>1900.0</v>
      </c>
      <c r="J2770" s="55" t="s">
        <v>25</v>
      </c>
      <c r="K2770" t="str">
        <f>if(and(B2770&gt;='Desc Stats'!$C$56,B2770&lt;='Desc Stats'!$C$57),"Affordable",if(AND(B2770&gt;='Desc Stats'!$C$58,B2770&lt;='Desc Stats'!$C$59),"Luxury","None"))</f>
        <v>None</v>
      </c>
    </row>
    <row r="2771">
      <c r="A2771" s="57" t="s">
        <v>37</v>
      </c>
      <c r="B2771" s="54">
        <v>1600000.0</v>
      </c>
      <c r="C2771" s="7">
        <v>3.0</v>
      </c>
      <c r="D2771" s="7">
        <v>2.0</v>
      </c>
      <c r="E2771" s="7">
        <v>2.0</v>
      </c>
      <c r="F2771" s="7" t="s">
        <v>24</v>
      </c>
      <c r="G2771" s="7" t="s">
        <v>172</v>
      </c>
      <c r="H2771" s="54">
        <v>2.0</v>
      </c>
      <c r="I2771" s="54">
        <v>1400.0</v>
      </c>
      <c r="J2771" s="55" t="s">
        <v>27</v>
      </c>
      <c r="K2771" t="str">
        <f>if(and(B2771&gt;='Desc Stats'!$C$56,B2771&lt;='Desc Stats'!$C$57),"Affordable",if(AND(B2771&gt;='Desc Stats'!$C$58,B2771&lt;='Desc Stats'!$C$59),"Luxury","None"))</f>
        <v>None</v>
      </c>
    </row>
    <row r="2772">
      <c r="A2772" s="56" t="s">
        <v>141</v>
      </c>
      <c r="B2772" s="54">
        <v>1600000.0</v>
      </c>
      <c r="C2772" s="7">
        <v>6.0</v>
      </c>
      <c r="D2772" s="7">
        <v>5.0</v>
      </c>
      <c r="E2772" s="7">
        <v>2.0</v>
      </c>
      <c r="F2772" s="7" t="s">
        <v>38</v>
      </c>
      <c r="G2772" s="7" t="s">
        <v>179</v>
      </c>
      <c r="H2772" s="54">
        <v>1.0</v>
      </c>
      <c r="I2772" s="54">
        <v>1920.0</v>
      </c>
      <c r="J2772" s="55" t="s">
        <v>27</v>
      </c>
      <c r="K2772" t="str">
        <f>if(and(B2772&gt;='Desc Stats'!$C$56,B2772&lt;='Desc Stats'!$C$57),"Affordable",if(AND(B2772&gt;='Desc Stats'!$C$58,B2772&lt;='Desc Stats'!$C$59),"Luxury","None"))</f>
        <v>None</v>
      </c>
    </row>
    <row r="2773">
      <c r="A2773" s="56" t="s">
        <v>131</v>
      </c>
      <c r="B2773" s="54">
        <v>1600000.0</v>
      </c>
      <c r="C2773" s="7">
        <v>5.0</v>
      </c>
      <c r="D2773" s="7">
        <v>4.0</v>
      </c>
      <c r="E2773" s="7">
        <v>2.0</v>
      </c>
      <c r="F2773" s="7" t="s">
        <v>181</v>
      </c>
      <c r="G2773" s="7" t="s">
        <v>179</v>
      </c>
      <c r="H2773" s="54">
        <v>1.0</v>
      </c>
      <c r="I2773" s="54">
        <v>3570.0</v>
      </c>
      <c r="J2773" s="55" t="s">
        <v>27</v>
      </c>
      <c r="K2773" t="str">
        <f>if(and(B2773&gt;='Desc Stats'!$C$56,B2773&lt;='Desc Stats'!$C$57),"Affordable",if(AND(B2773&gt;='Desc Stats'!$C$58,B2773&lt;='Desc Stats'!$C$59),"Luxury","None"))</f>
        <v>None</v>
      </c>
    </row>
    <row r="2774">
      <c r="A2774" s="56" t="s">
        <v>147</v>
      </c>
      <c r="B2774" s="54">
        <v>1600000.0</v>
      </c>
      <c r="C2774" s="7">
        <v>3.0</v>
      </c>
      <c r="D2774" s="7">
        <v>3.0</v>
      </c>
      <c r="E2774" s="7">
        <v>2.0</v>
      </c>
      <c r="F2774" s="7" t="s">
        <v>36</v>
      </c>
      <c r="G2774" s="7" t="s">
        <v>172</v>
      </c>
      <c r="H2774" s="54">
        <v>2.0</v>
      </c>
      <c r="I2774" s="54">
        <v>1399.0</v>
      </c>
      <c r="J2774" t="s">
        <v>25</v>
      </c>
      <c r="K2774" t="str">
        <f>if(and(B2774&gt;='Desc Stats'!$C$56,B2774&lt;='Desc Stats'!$C$57),"Affordable",if(AND(B2774&gt;='Desc Stats'!$C$58,B2774&lt;='Desc Stats'!$C$59),"Luxury","None"))</f>
        <v>None</v>
      </c>
    </row>
    <row r="2775">
      <c r="A2775" s="56" t="s">
        <v>28</v>
      </c>
      <c r="B2775" s="54">
        <v>1600000.0</v>
      </c>
      <c r="C2775" s="7">
        <v>3.0</v>
      </c>
      <c r="D2775" s="7">
        <v>2.0</v>
      </c>
      <c r="E2775" s="7">
        <v>4.0</v>
      </c>
      <c r="F2775" s="7" t="s">
        <v>24</v>
      </c>
      <c r="G2775" s="7" t="s">
        <v>172</v>
      </c>
      <c r="H2775" s="54">
        <v>2.0</v>
      </c>
      <c r="I2775" s="54">
        <v>1830.0</v>
      </c>
      <c r="J2775" s="55" t="s">
        <v>27</v>
      </c>
      <c r="K2775" t="str">
        <f>if(and(B2775&gt;='Desc Stats'!$C$56,B2775&lt;='Desc Stats'!$C$57),"Affordable",if(AND(B2775&gt;='Desc Stats'!$C$58,B2775&lt;='Desc Stats'!$C$59),"Luxury","None"))</f>
        <v>None</v>
      </c>
    </row>
    <row r="2776">
      <c r="A2776" s="56" t="s">
        <v>28</v>
      </c>
      <c r="B2776" s="54">
        <v>1600000.0</v>
      </c>
      <c r="C2776" s="7">
        <v>5.0</v>
      </c>
      <c r="D2776" s="7">
        <v>5.0</v>
      </c>
      <c r="E2776" s="7">
        <v>2.0</v>
      </c>
      <c r="F2776" s="7" t="s">
        <v>24</v>
      </c>
      <c r="G2776" s="7" t="s">
        <v>179</v>
      </c>
      <c r="H2776" s="54">
        <v>1.0</v>
      </c>
      <c r="I2776" s="54">
        <v>2497.0</v>
      </c>
      <c r="J2776" s="55" t="s">
        <v>25</v>
      </c>
      <c r="K2776" t="str">
        <f>if(and(B2776&gt;='Desc Stats'!$C$56,B2776&lt;='Desc Stats'!$C$57),"Affordable",if(AND(B2776&gt;='Desc Stats'!$C$58,B2776&lt;='Desc Stats'!$C$59),"Luxury","None"))</f>
        <v>None</v>
      </c>
    </row>
    <row r="2777">
      <c r="A2777" s="56" t="s">
        <v>23</v>
      </c>
      <c r="B2777" s="54">
        <v>1600000.0</v>
      </c>
      <c r="C2777" s="7">
        <v>4.0</v>
      </c>
      <c r="D2777" s="7">
        <v>4.0</v>
      </c>
      <c r="E2777" s="7">
        <v>6.0</v>
      </c>
      <c r="F2777" s="7" t="s">
        <v>24</v>
      </c>
      <c r="G2777" s="7" t="s">
        <v>172</v>
      </c>
      <c r="H2777" s="54">
        <v>2.0</v>
      </c>
      <c r="I2777" s="54">
        <v>1605.0</v>
      </c>
      <c r="J2777" s="55" t="s">
        <v>27</v>
      </c>
      <c r="K2777" t="str">
        <f>if(and(B2777&gt;='Desc Stats'!$C$56,B2777&lt;='Desc Stats'!$C$57),"Affordable",if(AND(B2777&gt;='Desc Stats'!$C$58,B2777&lt;='Desc Stats'!$C$59),"Luxury","None"))</f>
        <v>None</v>
      </c>
    </row>
    <row r="2778">
      <c r="A2778" s="56" t="s">
        <v>23</v>
      </c>
      <c r="B2778" s="54">
        <v>1600000.0</v>
      </c>
      <c r="C2778" s="7">
        <v>4.0</v>
      </c>
      <c r="D2778" s="7">
        <v>5.0</v>
      </c>
      <c r="E2778" s="7">
        <v>4.0</v>
      </c>
      <c r="F2778" s="7" t="s">
        <v>24</v>
      </c>
      <c r="G2778" s="7" t="s">
        <v>172</v>
      </c>
      <c r="H2778" s="54">
        <v>2.0</v>
      </c>
      <c r="I2778" s="54">
        <v>2159.0</v>
      </c>
      <c r="J2778" s="55" t="s">
        <v>25</v>
      </c>
      <c r="K2778" t="str">
        <f>if(and(B2778&gt;='Desc Stats'!$C$56,B2778&lt;='Desc Stats'!$C$57),"Affordable",if(AND(B2778&gt;='Desc Stats'!$C$58,B2778&lt;='Desc Stats'!$C$59),"Luxury","None"))</f>
        <v>None</v>
      </c>
    </row>
    <row r="2779">
      <c r="A2779" s="56" t="s">
        <v>23</v>
      </c>
      <c r="B2779" s="54">
        <v>1600000.0</v>
      </c>
      <c r="C2779" s="7">
        <v>4.0</v>
      </c>
      <c r="D2779" s="7">
        <v>4.0</v>
      </c>
      <c r="E2779" s="7">
        <v>4.0</v>
      </c>
      <c r="F2779" s="7" t="s">
        <v>24</v>
      </c>
      <c r="G2779" s="7" t="s">
        <v>172</v>
      </c>
      <c r="H2779" s="54">
        <v>2.0</v>
      </c>
      <c r="I2779" s="54">
        <v>1878.0</v>
      </c>
      <c r="J2779" t="s">
        <v>27</v>
      </c>
      <c r="K2779" t="str">
        <f>if(and(B2779&gt;='Desc Stats'!$C$56,B2779&lt;='Desc Stats'!$C$57),"Affordable",if(AND(B2779&gt;='Desc Stats'!$C$58,B2779&lt;='Desc Stats'!$C$59),"Luxury","None"))</f>
        <v>None</v>
      </c>
    </row>
    <row r="2780">
      <c r="A2780" s="56" t="s">
        <v>23</v>
      </c>
      <c r="B2780" s="54">
        <v>1600000.0</v>
      </c>
      <c r="C2780" s="7">
        <v>5.0</v>
      </c>
      <c r="D2780" s="7">
        <v>4.0</v>
      </c>
      <c r="E2780" s="7">
        <v>3.0</v>
      </c>
      <c r="F2780" s="7" t="s">
        <v>24</v>
      </c>
      <c r="G2780" s="7" t="s">
        <v>172</v>
      </c>
      <c r="H2780" s="54">
        <v>2.0</v>
      </c>
      <c r="I2780" s="54">
        <v>2735.0</v>
      </c>
      <c r="J2780" s="55" t="s">
        <v>25</v>
      </c>
      <c r="K2780" t="str">
        <f>if(and(B2780&gt;='Desc Stats'!$C$56,B2780&lt;='Desc Stats'!$C$57),"Affordable",if(AND(B2780&gt;='Desc Stats'!$C$58,B2780&lt;='Desc Stats'!$C$59),"Luxury","None"))</f>
        <v>None</v>
      </c>
    </row>
    <row r="2781">
      <c r="A2781" s="56" t="s">
        <v>23</v>
      </c>
      <c r="B2781" s="54">
        <v>1600000.0</v>
      </c>
      <c r="C2781" s="7">
        <v>4.0</v>
      </c>
      <c r="D2781" s="7">
        <v>4.0</v>
      </c>
      <c r="E2781" s="7">
        <v>3.0</v>
      </c>
      <c r="F2781" s="7" t="s">
        <v>24</v>
      </c>
      <c r="G2781" s="7" t="s">
        <v>172</v>
      </c>
      <c r="H2781" s="54">
        <v>2.0</v>
      </c>
      <c r="I2781" s="54">
        <v>1496.0</v>
      </c>
      <c r="J2781" s="55" t="s">
        <v>27</v>
      </c>
      <c r="K2781" t="str">
        <f>if(and(B2781&gt;='Desc Stats'!$C$56,B2781&lt;='Desc Stats'!$C$57),"Affordable",if(AND(B2781&gt;='Desc Stats'!$C$58,B2781&lt;='Desc Stats'!$C$59),"Luxury","None"))</f>
        <v>None</v>
      </c>
    </row>
    <row r="2782">
      <c r="A2782" s="56" t="s">
        <v>23</v>
      </c>
      <c r="B2782" s="54">
        <v>1600000.0</v>
      </c>
      <c r="C2782" s="7">
        <v>4.0</v>
      </c>
      <c r="D2782" s="7">
        <v>5.0</v>
      </c>
      <c r="E2782" s="7">
        <v>2.0</v>
      </c>
      <c r="F2782" s="7" t="s">
        <v>24</v>
      </c>
      <c r="G2782" s="7" t="s">
        <v>172</v>
      </c>
      <c r="H2782" s="54">
        <v>2.0</v>
      </c>
      <c r="I2782" s="54">
        <v>2159.0</v>
      </c>
      <c r="J2782" s="55" t="s">
        <v>27</v>
      </c>
      <c r="K2782" t="str">
        <f>if(and(B2782&gt;='Desc Stats'!$C$56,B2782&lt;='Desc Stats'!$C$57),"Affordable",if(AND(B2782&gt;='Desc Stats'!$C$58,B2782&lt;='Desc Stats'!$C$59),"Luxury","None"))</f>
        <v>None</v>
      </c>
    </row>
    <row r="2783">
      <c r="A2783" s="56" t="s">
        <v>23</v>
      </c>
      <c r="B2783" s="54">
        <v>1600000.0</v>
      </c>
      <c r="C2783" s="7">
        <v>4.0</v>
      </c>
      <c r="D2783" s="7">
        <v>4.0</v>
      </c>
      <c r="E2783" s="7">
        <v>2.0</v>
      </c>
      <c r="F2783" s="7" t="s">
        <v>24</v>
      </c>
      <c r="G2783" s="7" t="s">
        <v>172</v>
      </c>
      <c r="H2783" s="54">
        <v>2.0</v>
      </c>
      <c r="I2783" s="54">
        <v>2002.0</v>
      </c>
      <c r="J2783" s="55" t="s">
        <v>27</v>
      </c>
      <c r="K2783" t="str">
        <f>if(and(B2783&gt;='Desc Stats'!$C$56,B2783&lt;='Desc Stats'!$C$57),"Affordable",if(AND(B2783&gt;='Desc Stats'!$C$58,B2783&lt;='Desc Stats'!$C$59),"Luxury","None"))</f>
        <v>None</v>
      </c>
    </row>
    <row r="2784">
      <c r="A2784" s="56" t="s">
        <v>23</v>
      </c>
      <c r="B2784" s="54">
        <v>1600000.0</v>
      </c>
      <c r="C2784" s="7">
        <v>3.0</v>
      </c>
      <c r="D2784" s="7">
        <v>4.0</v>
      </c>
      <c r="E2784" s="7">
        <v>2.0</v>
      </c>
      <c r="F2784" s="7" t="s">
        <v>24</v>
      </c>
      <c r="G2784" s="7" t="s">
        <v>172</v>
      </c>
      <c r="H2784" s="54">
        <v>2.0</v>
      </c>
      <c r="I2784" s="54">
        <v>1906.0</v>
      </c>
      <c r="J2784" s="55" t="s">
        <v>25</v>
      </c>
      <c r="K2784" t="str">
        <f>if(and(B2784&gt;='Desc Stats'!$C$56,B2784&lt;='Desc Stats'!$C$57),"Affordable",if(AND(B2784&gt;='Desc Stats'!$C$58,B2784&lt;='Desc Stats'!$C$59),"Luxury","None"))</f>
        <v>None</v>
      </c>
    </row>
    <row r="2785">
      <c r="A2785" s="56" t="s">
        <v>23</v>
      </c>
      <c r="B2785" s="54">
        <v>1600000.0</v>
      </c>
      <c r="C2785" s="7">
        <v>4.0</v>
      </c>
      <c r="D2785" s="7">
        <v>3.0</v>
      </c>
      <c r="E2785" s="7">
        <v>2.0</v>
      </c>
      <c r="F2785" s="7" t="s">
        <v>24</v>
      </c>
      <c r="G2785" s="7" t="s">
        <v>172</v>
      </c>
      <c r="H2785" s="54">
        <v>2.0</v>
      </c>
      <c r="I2785" s="54">
        <v>2668.0</v>
      </c>
      <c r="J2785" s="55" t="s">
        <v>25</v>
      </c>
      <c r="K2785" t="str">
        <f>if(and(B2785&gt;='Desc Stats'!$C$56,B2785&lt;='Desc Stats'!$C$57),"Affordable",if(AND(B2785&gt;='Desc Stats'!$C$58,B2785&lt;='Desc Stats'!$C$59),"Luxury","None"))</f>
        <v>None</v>
      </c>
    </row>
    <row r="2786">
      <c r="A2786" s="56" t="s">
        <v>23</v>
      </c>
      <c r="B2786" s="54">
        <v>1600000.0</v>
      </c>
      <c r="C2786" s="7">
        <v>4.0</v>
      </c>
      <c r="D2786" s="7">
        <v>3.0</v>
      </c>
      <c r="E2786" s="7">
        <v>2.0</v>
      </c>
      <c r="F2786" s="7" t="s">
        <v>24</v>
      </c>
      <c r="G2786" s="7" t="s">
        <v>172</v>
      </c>
      <c r="H2786" s="54">
        <v>2.0</v>
      </c>
      <c r="I2786" s="54">
        <v>2487.0</v>
      </c>
      <c r="J2786" s="55" t="s">
        <v>27</v>
      </c>
      <c r="K2786" t="str">
        <f>if(and(B2786&gt;='Desc Stats'!$C$56,B2786&lt;='Desc Stats'!$C$57),"Affordable",if(AND(B2786&gt;='Desc Stats'!$C$58,B2786&lt;='Desc Stats'!$C$59),"Luxury","None"))</f>
        <v>None</v>
      </c>
    </row>
    <row r="2787">
      <c r="A2787" s="56" t="s">
        <v>23</v>
      </c>
      <c r="B2787" s="54">
        <v>1600000.0</v>
      </c>
      <c r="C2787" s="7">
        <v>4.0</v>
      </c>
      <c r="D2787" s="7">
        <v>3.0</v>
      </c>
      <c r="E2787" s="7">
        <v>2.0</v>
      </c>
      <c r="F2787" s="7" t="s">
        <v>24</v>
      </c>
      <c r="G2787" s="7" t="s">
        <v>172</v>
      </c>
      <c r="H2787" s="54">
        <v>2.0</v>
      </c>
      <c r="I2787" s="54">
        <v>2020.0</v>
      </c>
      <c r="J2787" s="55" t="s">
        <v>27</v>
      </c>
      <c r="K2787" t="str">
        <f>if(and(B2787&gt;='Desc Stats'!$C$56,B2787&lt;='Desc Stats'!$C$57),"Affordable",if(AND(B2787&gt;='Desc Stats'!$C$58,B2787&lt;='Desc Stats'!$C$59),"Luxury","None"))</f>
        <v>None</v>
      </c>
    </row>
    <row r="2788">
      <c r="A2788" s="56" t="s">
        <v>23</v>
      </c>
      <c r="B2788" s="54">
        <v>1600000.0</v>
      </c>
      <c r="C2788" s="7">
        <v>4.0</v>
      </c>
      <c r="D2788" s="7">
        <v>3.0</v>
      </c>
      <c r="E2788" s="7">
        <v>2.0</v>
      </c>
      <c r="F2788" s="7" t="s">
        <v>24</v>
      </c>
      <c r="G2788" s="7" t="s">
        <v>172</v>
      </c>
      <c r="H2788" s="54">
        <v>2.0</v>
      </c>
      <c r="I2788" s="54">
        <v>1878.0</v>
      </c>
      <c r="J2788" s="55" t="s">
        <v>27</v>
      </c>
      <c r="K2788" t="str">
        <f>if(and(B2788&gt;='Desc Stats'!$C$56,B2788&lt;='Desc Stats'!$C$57),"Affordable",if(AND(B2788&gt;='Desc Stats'!$C$58,B2788&lt;='Desc Stats'!$C$59),"Luxury","None"))</f>
        <v>None</v>
      </c>
    </row>
    <row r="2789">
      <c r="A2789" s="56" t="s">
        <v>23</v>
      </c>
      <c r="B2789" s="54">
        <v>1600000.0</v>
      </c>
      <c r="C2789" s="7">
        <v>4.0</v>
      </c>
      <c r="D2789" s="7">
        <v>3.0</v>
      </c>
      <c r="E2789" s="7">
        <v>2.0</v>
      </c>
      <c r="F2789" s="7" t="s">
        <v>24</v>
      </c>
      <c r="G2789" s="7" t="s">
        <v>172</v>
      </c>
      <c r="H2789" s="54">
        <v>2.0</v>
      </c>
      <c r="I2789" s="54">
        <v>1878.0</v>
      </c>
      <c r="J2789" s="55" t="s">
        <v>27</v>
      </c>
      <c r="K2789" t="str">
        <f>if(and(B2789&gt;='Desc Stats'!$C$56,B2789&lt;='Desc Stats'!$C$57),"Affordable",if(AND(B2789&gt;='Desc Stats'!$C$58,B2789&lt;='Desc Stats'!$C$59),"Luxury","None"))</f>
        <v>None</v>
      </c>
    </row>
    <row r="2790">
      <c r="A2790" s="56" t="s">
        <v>23</v>
      </c>
      <c r="B2790" s="54">
        <v>1600000.0</v>
      </c>
      <c r="C2790" s="7">
        <v>4.0</v>
      </c>
      <c r="D2790" s="7">
        <v>3.0</v>
      </c>
      <c r="E2790" s="7">
        <v>2.0</v>
      </c>
      <c r="F2790" s="7" t="s">
        <v>24</v>
      </c>
      <c r="G2790" s="7" t="s">
        <v>172</v>
      </c>
      <c r="H2790" s="54">
        <v>2.0</v>
      </c>
      <c r="I2790" s="54">
        <v>1878.0</v>
      </c>
      <c r="J2790" s="55" t="s">
        <v>184</v>
      </c>
      <c r="K2790" t="str">
        <f>if(and(B2790&gt;='Desc Stats'!$C$56,B2790&lt;='Desc Stats'!$C$57),"Affordable",if(AND(B2790&gt;='Desc Stats'!$C$58,B2790&lt;='Desc Stats'!$C$59),"Luxury","None"))</f>
        <v>None</v>
      </c>
    </row>
    <row r="2791">
      <c r="A2791" s="56" t="s">
        <v>149</v>
      </c>
      <c r="B2791" s="54">
        <v>1600000.0</v>
      </c>
      <c r="C2791" s="7">
        <v>5.0</v>
      </c>
      <c r="D2791" s="7">
        <v>5.0</v>
      </c>
      <c r="E2791" s="7">
        <v>1.0</v>
      </c>
      <c r="F2791" s="7" t="s">
        <v>188</v>
      </c>
      <c r="G2791" s="7" t="s">
        <v>179</v>
      </c>
      <c r="H2791" s="54">
        <v>1.0</v>
      </c>
      <c r="I2791" s="54">
        <v>2800.0</v>
      </c>
      <c r="J2791" s="55" t="s">
        <v>27</v>
      </c>
      <c r="K2791" t="str">
        <f>if(and(B2791&gt;='Desc Stats'!$C$56,B2791&lt;='Desc Stats'!$C$57),"Affordable",if(AND(B2791&gt;='Desc Stats'!$C$58,B2791&lt;='Desc Stats'!$C$59),"Luxury","None"))</f>
        <v>None</v>
      </c>
    </row>
    <row r="2792">
      <c r="A2792" s="56" t="s">
        <v>157</v>
      </c>
      <c r="B2792" s="54">
        <v>1600000.0</v>
      </c>
      <c r="C2792" s="7">
        <v>6.0</v>
      </c>
      <c r="D2792" s="7">
        <v>4.0</v>
      </c>
      <c r="E2792" s="7">
        <v>1.0</v>
      </c>
      <c r="F2792" s="7" t="s">
        <v>181</v>
      </c>
      <c r="G2792" s="7" t="s">
        <v>179</v>
      </c>
      <c r="H2792" s="54">
        <v>1.0</v>
      </c>
      <c r="I2792" s="54">
        <v>4300.0</v>
      </c>
      <c r="J2792" s="55" t="s">
        <v>27</v>
      </c>
      <c r="K2792" t="str">
        <f>if(and(B2792&gt;='Desc Stats'!$C$56,B2792&lt;='Desc Stats'!$C$57),"Affordable",if(AND(B2792&gt;='Desc Stats'!$C$58,B2792&lt;='Desc Stats'!$C$59),"Luxury","None"))</f>
        <v>None</v>
      </c>
    </row>
    <row r="2793">
      <c r="A2793" s="56" t="s">
        <v>158</v>
      </c>
      <c r="B2793" s="54">
        <v>1600000.0</v>
      </c>
      <c r="C2793" s="7">
        <v>5.0</v>
      </c>
      <c r="D2793" s="7">
        <v>6.0</v>
      </c>
      <c r="E2793" s="7">
        <v>2.0</v>
      </c>
      <c r="F2793" s="7" t="s">
        <v>38</v>
      </c>
      <c r="G2793" s="7" t="s">
        <v>179</v>
      </c>
      <c r="H2793" s="54">
        <v>1.0</v>
      </c>
      <c r="I2793" s="54">
        <v>1930.0</v>
      </c>
      <c r="J2793" s="55" t="s">
        <v>27</v>
      </c>
      <c r="K2793" t="str">
        <f>if(and(B2793&gt;='Desc Stats'!$C$56,B2793&lt;='Desc Stats'!$C$57),"Affordable",if(AND(B2793&gt;='Desc Stats'!$C$58,B2793&lt;='Desc Stats'!$C$59),"Luxury","None"))</f>
        <v>None</v>
      </c>
    </row>
    <row r="2794">
      <c r="A2794" s="56" t="s">
        <v>159</v>
      </c>
      <c r="B2794" s="54">
        <v>1600000.0</v>
      </c>
      <c r="C2794" s="7">
        <v>6.0</v>
      </c>
      <c r="D2794" s="7">
        <v>5.0</v>
      </c>
      <c r="E2794" s="7">
        <v>2.0</v>
      </c>
      <c r="F2794" s="7" t="s">
        <v>182</v>
      </c>
      <c r="G2794" s="7" t="s">
        <v>179</v>
      </c>
      <c r="H2794" s="54">
        <v>1.0</v>
      </c>
      <c r="I2794" s="54">
        <v>1650.0</v>
      </c>
      <c r="J2794" s="55" t="s">
        <v>27</v>
      </c>
      <c r="K2794" t="str">
        <f>if(and(B2794&gt;='Desc Stats'!$C$56,B2794&lt;='Desc Stats'!$C$57),"Affordable",if(AND(B2794&gt;='Desc Stats'!$C$58,B2794&lt;='Desc Stats'!$C$59),"Luxury","None"))</f>
        <v>None</v>
      </c>
    </row>
    <row r="2795">
      <c r="A2795" s="56" t="s">
        <v>159</v>
      </c>
      <c r="B2795" s="54">
        <v>1600000.0</v>
      </c>
      <c r="C2795" s="7">
        <v>6.0</v>
      </c>
      <c r="D2795" s="7">
        <v>5.0</v>
      </c>
      <c r="E2795" s="7">
        <v>2.0</v>
      </c>
      <c r="F2795" s="7" t="s">
        <v>182</v>
      </c>
      <c r="G2795" s="7" t="s">
        <v>179</v>
      </c>
      <c r="H2795" s="54">
        <v>1.0</v>
      </c>
      <c r="I2795" s="54">
        <v>1650.0</v>
      </c>
      <c r="J2795" s="55" t="s">
        <v>27</v>
      </c>
      <c r="K2795" t="str">
        <f>if(and(B2795&gt;='Desc Stats'!$C$56,B2795&lt;='Desc Stats'!$C$57),"Affordable",if(AND(B2795&gt;='Desc Stats'!$C$58,B2795&lt;='Desc Stats'!$C$59),"Luxury","None"))</f>
        <v>None</v>
      </c>
    </row>
    <row r="2796">
      <c r="A2796" s="56" t="s">
        <v>159</v>
      </c>
      <c r="B2796" s="54">
        <v>1600000.0</v>
      </c>
      <c r="C2796" s="7">
        <v>5.0</v>
      </c>
      <c r="D2796" s="7">
        <v>3.0</v>
      </c>
      <c r="E2796" s="7">
        <v>2.0</v>
      </c>
      <c r="F2796" s="7" t="s">
        <v>181</v>
      </c>
      <c r="G2796" s="7" t="s">
        <v>179</v>
      </c>
      <c r="H2796" s="54">
        <v>1.0</v>
      </c>
      <c r="I2796" s="54">
        <v>1650.0</v>
      </c>
      <c r="J2796" s="55" t="s">
        <v>27</v>
      </c>
      <c r="K2796" t="str">
        <f>if(and(B2796&gt;='Desc Stats'!$C$56,B2796&lt;='Desc Stats'!$C$57),"Affordable",if(AND(B2796&gt;='Desc Stats'!$C$58,B2796&lt;='Desc Stats'!$C$59),"Luxury","None"))</f>
        <v>None</v>
      </c>
    </row>
    <row r="2797">
      <c r="A2797" s="56" t="s">
        <v>159</v>
      </c>
      <c r="B2797" s="54">
        <v>1600000.0</v>
      </c>
      <c r="C2797" s="7">
        <v>5.0</v>
      </c>
      <c r="D2797" s="7">
        <v>4.0</v>
      </c>
      <c r="E2797" s="7">
        <v>1.0</v>
      </c>
      <c r="F2797" s="7" t="s">
        <v>181</v>
      </c>
      <c r="G2797" s="7" t="s">
        <v>179</v>
      </c>
      <c r="H2797" s="54">
        <v>1.0</v>
      </c>
      <c r="I2797" s="54">
        <v>1650.0</v>
      </c>
      <c r="J2797" s="55" t="s">
        <v>27</v>
      </c>
      <c r="K2797" t="str">
        <f>if(and(B2797&gt;='Desc Stats'!$C$56,B2797&lt;='Desc Stats'!$C$57),"Affordable",if(AND(B2797&gt;='Desc Stats'!$C$58,B2797&lt;='Desc Stats'!$C$59),"Luxury","None"))</f>
        <v>None</v>
      </c>
    </row>
    <row r="2798">
      <c r="A2798" s="56" t="s">
        <v>160</v>
      </c>
      <c r="B2798" s="54">
        <v>1600000.0</v>
      </c>
      <c r="C2798" s="7">
        <v>4.0</v>
      </c>
      <c r="D2798" s="7">
        <v>3.0</v>
      </c>
      <c r="E2798" s="7">
        <v>1.0</v>
      </c>
      <c r="F2798" s="7" t="s">
        <v>24</v>
      </c>
      <c r="G2798" s="7" t="s">
        <v>172</v>
      </c>
      <c r="H2798" s="54">
        <v>2.0</v>
      </c>
      <c r="I2798" s="54">
        <v>2600.0</v>
      </c>
      <c r="J2798" s="55" t="s">
        <v>27</v>
      </c>
      <c r="K2798" t="str">
        <f>if(and(B2798&gt;='Desc Stats'!$C$56,B2798&lt;='Desc Stats'!$C$57),"Affordable",if(AND(B2798&gt;='Desc Stats'!$C$58,B2798&lt;='Desc Stats'!$C$59),"Luxury","None"))</f>
        <v>None</v>
      </c>
    </row>
    <row r="2799">
      <c r="A2799" s="56" t="s">
        <v>162</v>
      </c>
      <c r="B2799" s="54">
        <v>1600000.0</v>
      </c>
      <c r="C2799" s="7">
        <v>4.0</v>
      </c>
      <c r="D2799" s="7">
        <v>3.0</v>
      </c>
      <c r="E2799" s="7">
        <v>2.0</v>
      </c>
      <c r="F2799" s="7" t="s">
        <v>181</v>
      </c>
      <c r="G2799" s="7" t="s">
        <v>179</v>
      </c>
      <c r="H2799" s="54">
        <v>1.0</v>
      </c>
      <c r="I2799" s="54">
        <v>1725.0</v>
      </c>
      <c r="J2799" s="55" t="s">
        <v>27</v>
      </c>
      <c r="K2799" t="str">
        <f>if(and(B2799&gt;='Desc Stats'!$C$56,B2799&lt;='Desc Stats'!$C$57),"Affordable",if(AND(B2799&gt;='Desc Stats'!$C$58,B2799&lt;='Desc Stats'!$C$59),"Luxury","None"))</f>
        <v>None</v>
      </c>
    </row>
    <row r="2800">
      <c r="A2800" s="56" t="s">
        <v>164</v>
      </c>
      <c r="B2800" s="54">
        <v>1613300.0</v>
      </c>
      <c r="C2800" s="7">
        <v>4.0</v>
      </c>
      <c r="D2800" s="7">
        <v>5.0</v>
      </c>
      <c r="E2800" s="7">
        <v>2.0</v>
      </c>
      <c r="F2800" s="7" t="s">
        <v>24</v>
      </c>
      <c r="G2800" s="7" t="s">
        <v>172</v>
      </c>
      <c r="H2800" s="54">
        <v>2.0</v>
      </c>
      <c r="I2800" s="54">
        <v>2336.0</v>
      </c>
      <c r="J2800" s="55" t="s">
        <v>27</v>
      </c>
      <c r="K2800" t="str">
        <f>if(and(B2800&gt;='Desc Stats'!$C$56,B2800&lt;='Desc Stats'!$C$57),"Affordable",if(AND(B2800&gt;='Desc Stats'!$C$58,B2800&lt;='Desc Stats'!$C$59),"Luxury","None"))</f>
        <v>None</v>
      </c>
    </row>
    <row r="2801">
      <c r="A2801" s="56" t="s">
        <v>164</v>
      </c>
      <c r="B2801" s="54">
        <v>1613300.0</v>
      </c>
      <c r="C2801" s="7">
        <v>4.0</v>
      </c>
      <c r="D2801" s="7">
        <v>4.0</v>
      </c>
      <c r="E2801" s="7">
        <v>2.0</v>
      </c>
      <c r="F2801" s="7" t="s">
        <v>24</v>
      </c>
      <c r="G2801" s="7" t="s">
        <v>172</v>
      </c>
      <c r="H2801" s="54">
        <v>2.0</v>
      </c>
      <c r="I2801" s="54">
        <v>2336.0</v>
      </c>
      <c r="J2801" s="55" t="s">
        <v>27</v>
      </c>
      <c r="K2801" t="str">
        <f>if(and(B2801&gt;='Desc Stats'!$C$56,B2801&lt;='Desc Stats'!$C$57),"Affordable",if(AND(B2801&gt;='Desc Stats'!$C$58,B2801&lt;='Desc Stats'!$C$59),"Luxury","None"))</f>
        <v>None</v>
      </c>
    </row>
    <row r="2802">
      <c r="A2802" s="56" t="s">
        <v>26</v>
      </c>
      <c r="B2802" s="54">
        <v>1620000.0</v>
      </c>
      <c r="C2802" s="7">
        <v>5.0</v>
      </c>
      <c r="D2802" s="7">
        <v>4.0</v>
      </c>
      <c r="E2802" s="7">
        <v>4.0</v>
      </c>
      <c r="F2802" s="7" t="s">
        <v>182</v>
      </c>
      <c r="G2802" s="7" t="s">
        <v>179</v>
      </c>
      <c r="H2802" s="54">
        <v>1.0</v>
      </c>
      <c r="I2802" s="54">
        <v>1840.0</v>
      </c>
      <c r="J2802" s="55" t="s">
        <v>27</v>
      </c>
      <c r="K2802" t="str">
        <f>if(and(B2802&gt;='Desc Stats'!$C$56,B2802&lt;='Desc Stats'!$C$57),"Affordable",if(AND(B2802&gt;='Desc Stats'!$C$58,B2802&lt;='Desc Stats'!$C$59),"Luxury","None"))</f>
        <v>None</v>
      </c>
    </row>
    <row r="2803">
      <c r="A2803" s="56" t="s">
        <v>134</v>
      </c>
      <c r="B2803" s="54">
        <v>1620000.0</v>
      </c>
      <c r="C2803" s="7">
        <v>4.0</v>
      </c>
      <c r="D2803" s="7">
        <v>3.0</v>
      </c>
      <c r="E2803" s="7">
        <v>3.0</v>
      </c>
      <c r="F2803" s="7" t="s">
        <v>24</v>
      </c>
      <c r="G2803" s="7" t="s">
        <v>172</v>
      </c>
      <c r="H2803" s="54">
        <v>2.0</v>
      </c>
      <c r="I2803" s="54">
        <v>2300.0</v>
      </c>
      <c r="J2803" s="55" t="s">
        <v>27</v>
      </c>
      <c r="K2803" t="str">
        <f>if(and(B2803&gt;='Desc Stats'!$C$56,B2803&lt;='Desc Stats'!$C$57),"Affordable",if(AND(B2803&gt;='Desc Stats'!$C$58,B2803&lt;='Desc Stats'!$C$59),"Luxury","None"))</f>
        <v>None</v>
      </c>
    </row>
    <row r="2804">
      <c r="A2804" s="56" t="s">
        <v>138</v>
      </c>
      <c r="B2804" s="54">
        <v>1620000.0</v>
      </c>
      <c r="C2804" s="7">
        <v>2.0</v>
      </c>
      <c r="D2804" s="7">
        <v>2.0</v>
      </c>
      <c r="E2804" s="7">
        <v>4.0</v>
      </c>
      <c r="F2804" s="7" t="s">
        <v>36</v>
      </c>
      <c r="G2804" s="7" t="s">
        <v>172</v>
      </c>
      <c r="H2804" s="54">
        <v>2.0</v>
      </c>
      <c r="I2804" s="54">
        <v>1194.0</v>
      </c>
      <c r="J2804" s="55" t="s">
        <v>25</v>
      </c>
      <c r="K2804" t="str">
        <f>if(and(B2804&gt;='Desc Stats'!$C$56,B2804&lt;='Desc Stats'!$C$57),"Affordable",if(AND(B2804&gt;='Desc Stats'!$C$58,B2804&lt;='Desc Stats'!$C$59),"Luxury","None"))</f>
        <v>None</v>
      </c>
    </row>
    <row r="2805">
      <c r="A2805" s="57" t="s">
        <v>37</v>
      </c>
      <c r="B2805" s="54">
        <v>1620000.0</v>
      </c>
      <c r="C2805" s="7">
        <v>3.0</v>
      </c>
      <c r="D2805" s="7">
        <v>3.0</v>
      </c>
      <c r="E2805" s="7">
        <v>2.0</v>
      </c>
      <c r="F2805" s="7" t="s">
        <v>38</v>
      </c>
      <c r="G2805" s="7" t="s">
        <v>172</v>
      </c>
      <c r="H2805" s="54">
        <v>2.0</v>
      </c>
      <c r="I2805" s="54">
        <v>1900.0</v>
      </c>
      <c r="J2805" s="55" t="s">
        <v>27</v>
      </c>
      <c r="K2805" t="str">
        <f>if(and(B2805&gt;='Desc Stats'!$C$56,B2805&lt;='Desc Stats'!$C$57),"Affordable",if(AND(B2805&gt;='Desc Stats'!$C$58,B2805&lt;='Desc Stats'!$C$59),"Luxury","None"))</f>
        <v>None</v>
      </c>
    </row>
    <row r="2806">
      <c r="A2806" s="56" t="s">
        <v>23</v>
      </c>
      <c r="B2806" s="54">
        <v>1620000.0</v>
      </c>
      <c r="C2806" s="7">
        <v>3.0</v>
      </c>
      <c r="D2806" s="7">
        <v>5.0</v>
      </c>
      <c r="E2806" s="7">
        <v>1.0</v>
      </c>
      <c r="F2806" s="7" t="s">
        <v>24</v>
      </c>
      <c r="G2806" s="7" t="s">
        <v>172</v>
      </c>
      <c r="H2806" s="54">
        <v>2.0</v>
      </c>
      <c r="I2806" s="54">
        <v>2025.0</v>
      </c>
      <c r="J2806" s="55" t="s">
        <v>27</v>
      </c>
      <c r="K2806" t="str">
        <f>if(and(B2806&gt;='Desc Stats'!$C$56,B2806&lt;='Desc Stats'!$C$57),"Affordable",if(AND(B2806&gt;='Desc Stats'!$C$58,B2806&lt;='Desc Stats'!$C$59),"Luxury","None"))</f>
        <v>None</v>
      </c>
    </row>
    <row r="2807">
      <c r="A2807" s="56" t="s">
        <v>23</v>
      </c>
      <c r="B2807" s="54">
        <v>1620000.0</v>
      </c>
      <c r="C2807" s="7">
        <v>5.0</v>
      </c>
      <c r="D2807" s="7">
        <v>4.0</v>
      </c>
      <c r="E2807" s="7">
        <v>1.0</v>
      </c>
      <c r="F2807" s="7" t="s">
        <v>24</v>
      </c>
      <c r="G2807" s="7" t="s">
        <v>172</v>
      </c>
      <c r="H2807" s="54">
        <v>2.0</v>
      </c>
      <c r="I2807" s="54">
        <v>2487.0</v>
      </c>
      <c r="J2807" s="55" t="s">
        <v>27</v>
      </c>
      <c r="K2807" t="str">
        <f>if(and(B2807&gt;='Desc Stats'!$C$56,B2807&lt;='Desc Stats'!$C$57),"Affordable",if(AND(B2807&gt;='Desc Stats'!$C$58,B2807&lt;='Desc Stats'!$C$59),"Luxury","None"))</f>
        <v>None</v>
      </c>
    </row>
    <row r="2808">
      <c r="A2808" s="56" t="s">
        <v>28</v>
      </c>
      <c r="B2808" s="54">
        <v>1621000.0</v>
      </c>
      <c r="C2808" s="7">
        <v>3.0</v>
      </c>
      <c r="D2808" s="7">
        <v>2.0</v>
      </c>
      <c r="E2808" s="7">
        <v>1.0</v>
      </c>
      <c r="F2808" s="7" t="s">
        <v>24</v>
      </c>
      <c r="G2808" s="7" t="s">
        <v>172</v>
      </c>
      <c r="H2808" s="54">
        <v>2.0</v>
      </c>
      <c r="I2808" s="54">
        <v>1031.0</v>
      </c>
      <c r="J2808" s="55" t="s">
        <v>27</v>
      </c>
      <c r="K2808" t="str">
        <f>if(and(B2808&gt;='Desc Stats'!$C$56,B2808&lt;='Desc Stats'!$C$57),"Affordable",if(AND(B2808&gt;='Desc Stats'!$C$58,B2808&lt;='Desc Stats'!$C$59),"Luxury","None"))</f>
        <v>None</v>
      </c>
    </row>
    <row r="2809">
      <c r="A2809" s="56" t="s">
        <v>126</v>
      </c>
      <c r="B2809" s="54">
        <v>1630000.0</v>
      </c>
      <c r="C2809" s="7">
        <v>4.0</v>
      </c>
      <c r="D2809" s="7">
        <v>4.0</v>
      </c>
      <c r="E2809" s="7">
        <v>2.0</v>
      </c>
      <c r="F2809" s="7" t="s">
        <v>24</v>
      </c>
      <c r="G2809" s="7" t="s">
        <v>172</v>
      </c>
      <c r="H2809" s="54">
        <v>2.0</v>
      </c>
      <c r="I2809" s="54">
        <v>2068.0</v>
      </c>
      <c r="J2809" s="55" t="s">
        <v>25</v>
      </c>
      <c r="K2809" t="str">
        <f>if(and(B2809&gt;='Desc Stats'!$C$56,B2809&lt;='Desc Stats'!$C$57),"Affordable",if(AND(B2809&gt;='Desc Stats'!$C$58,B2809&lt;='Desc Stats'!$C$59),"Luxury","None"))</f>
        <v>None</v>
      </c>
    </row>
    <row r="2810">
      <c r="A2810" s="56" t="s">
        <v>126</v>
      </c>
      <c r="B2810" s="54">
        <v>1630000.0</v>
      </c>
      <c r="C2810" s="7">
        <v>4.0</v>
      </c>
      <c r="D2810" s="7">
        <v>4.0</v>
      </c>
      <c r="E2810" s="7">
        <v>2.0</v>
      </c>
      <c r="F2810" s="7" t="s">
        <v>24</v>
      </c>
      <c r="G2810" s="7" t="s">
        <v>172</v>
      </c>
      <c r="H2810" s="54">
        <v>2.0</v>
      </c>
      <c r="I2810" s="54">
        <v>2068.0</v>
      </c>
      <c r="J2810" t="s">
        <v>27</v>
      </c>
      <c r="K2810" t="str">
        <f>if(and(B2810&gt;='Desc Stats'!$C$56,B2810&lt;='Desc Stats'!$C$57),"Affordable",if(AND(B2810&gt;='Desc Stats'!$C$58,B2810&lt;='Desc Stats'!$C$59),"Luxury","None"))</f>
        <v>None</v>
      </c>
    </row>
    <row r="2811">
      <c r="A2811" s="56" t="s">
        <v>26</v>
      </c>
      <c r="B2811" s="54">
        <v>1630000.0</v>
      </c>
      <c r="C2811" s="7">
        <v>4.0</v>
      </c>
      <c r="D2811" s="7">
        <v>4.0</v>
      </c>
      <c r="E2811" s="7">
        <v>3.0</v>
      </c>
      <c r="F2811" s="7" t="s">
        <v>24</v>
      </c>
      <c r="G2811" s="7" t="s">
        <v>172</v>
      </c>
      <c r="H2811" s="54">
        <v>2.0</v>
      </c>
      <c r="I2811" s="54">
        <v>2021.0</v>
      </c>
      <c r="J2811" s="55" t="s">
        <v>25</v>
      </c>
      <c r="K2811" t="str">
        <f>if(and(B2811&gt;='Desc Stats'!$C$56,B2811&lt;='Desc Stats'!$C$57),"Affordable",if(AND(B2811&gt;='Desc Stats'!$C$58,B2811&lt;='Desc Stats'!$C$59),"Luxury","None"))</f>
        <v>None</v>
      </c>
    </row>
    <row r="2812">
      <c r="A2812" s="57" t="s">
        <v>37</v>
      </c>
      <c r="B2812" s="54">
        <v>1630000.0</v>
      </c>
      <c r="C2812" s="7">
        <v>3.0</v>
      </c>
      <c r="D2812" s="7">
        <v>3.0</v>
      </c>
      <c r="E2812" s="7">
        <v>2.0</v>
      </c>
      <c r="F2812" s="7" t="s">
        <v>38</v>
      </c>
      <c r="G2812" s="7" t="s">
        <v>172</v>
      </c>
      <c r="H2812" s="54">
        <v>2.0</v>
      </c>
      <c r="I2812" s="54">
        <v>1900.0</v>
      </c>
      <c r="J2812" s="55" t="s">
        <v>25</v>
      </c>
      <c r="K2812" t="str">
        <f>if(and(B2812&gt;='Desc Stats'!$C$56,B2812&lt;='Desc Stats'!$C$57),"Affordable",if(AND(B2812&gt;='Desc Stats'!$C$58,B2812&lt;='Desc Stats'!$C$59),"Luxury","None"))</f>
        <v>None</v>
      </c>
    </row>
    <row r="2813">
      <c r="A2813" s="56" t="s">
        <v>131</v>
      </c>
      <c r="B2813" s="54">
        <v>1630000.0</v>
      </c>
      <c r="C2813" s="7">
        <v>6.0</v>
      </c>
      <c r="D2813" s="7">
        <v>6.0</v>
      </c>
      <c r="E2813" s="7">
        <v>2.0</v>
      </c>
      <c r="F2813" s="7" t="s">
        <v>38</v>
      </c>
      <c r="G2813" s="7" t="s">
        <v>179</v>
      </c>
      <c r="H2813" s="54">
        <v>1.0</v>
      </c>
      <c r="I2813" s="54">
        <v>1760.0</v>
      </c>
      <c r="J2813" s="55" t="s">
        <v>25</v>
      </c>
      <c r="K2813" t="str">
        <f>if(and(B2813&gt;='Desc Stats'!$C$56,B2813&lt;='Desc Stats'!$C$57),"Affordable",if(AND(B2813&gt;='Desc Stats'!$C$58,B2813&lt;='Desc Stats'!$C$59),"Luxury","None"))</f>
        <v>None</v>
      </c>
    </row>
    <row r="2814">
      <c r="A2814" s="56" t="s">
        <v>131</v>
      </c>
      <c r="B2814" s="54">
        <v>1630000.0</v>
      </c>
      <c r="C2814" s="7">
        <v>5.0</v>
      </c>
      <c r="D2814" s="7">
        <v>6.0</v>
      </c>
      <c r="E2814" s="7">
        <v>2.0</v>
      </c>
      <c r="F2814" s="7" t="s">
        <v>38</v>
      </c>
      <c r="G2814" s="7" t="s">
        <v>179</v>
      </c>
      <c r="H2814" s="54">
        <v>1.0</v>
      </c>
      <c r="I2814" s="54">
        <f>22*80</f>
        <v>1760</v>
      </c>
      <c r="J2814" s="55" t="s">
        <v>27</v>
      </c>
      <c r="K2814" t="str">
        <f>if(and(B2814&gt;='Desc Stats'!$C$56,B2814&lt;='Desc Stats'!$C$57),"Affordable",if(AND(B2814&gt;='Desc Stats'!$C$58,B2814&lt;='Desc Stats'!$C$59),"Luxury","None"))</f>
        <v>None</v>
      </c>
    </row>
    <row r="2815">
      <c r="A2815" s="56" t="s">
        <v>23</v>
      </c>
      <c r="B2815" s="54">
        <v>1630000.0</v>
      </c>
      <c r="C2815" s="7">
        <v>5.0</v>
      </c>
      <c r="D2815" s="7">
        <v>4.0</v>
      </c>
      <c r="E2815" s="7">
        <v>2.0</v>
      </c>
      <c r="F2815" s="7" t="s">
        <v>24</v>
      </c>
      <c r="G2815" s="7" t="s">
        <v>172</v>
      </c>
      <c r="H2815" s="54">
        <v>2.0</v>
      </c>
      <c r="I2815" s="54">
        <v>2065.0</v>
      </c>
      <c r="J2815" s="55" t="s">
        <v>27</v>
      </c>
      <c r="K2815" t="str">
        <f>if(and(B2815&gt;='Desc Stats'!$C$56,B2815&lt;='Desc Stats'!$C$57),"Affordable",if(AND(B2815&gt;='Desc Stats'!$C$58,B2815&lt;='Desc Stats'!$C$59),"Luxury","None"))</f>
        <v>None</v>
      </c>
    </row>
    <row r="2816">
      <c r="A2816" s="56" t="s">
        <v>154</v>
      </c>
      <c r="B2816" s="54">
        <v>1630000.0</v>
      </c>
      <c r="C2816" s="7">
        <v>5.0</v>
      </c>
      <c r="D2816" s="7">
        <v>5.0</v>
      </c>
      <c r="E2816" s="7">
        <v>2.0</v>
      </c>
      <c r="F2816" s="7" t="s">
        <v>38</v>
      </c>
      <c r="G2816" s="7" t="s">
        <v>179</v>
      </c>
      <c r="H2816" s="54">
        <v>1.0</v>
      </c>
      <c r="I2816" s="54">
        <v>1760.0</v>
      </c>
      <c r="J2816" s="55" t="s">
        <v>27</v>
      </c>
      <c r="K2816" t="str">
        <f>if(and(B2816&gt;='Desc Stats'!$C$56,B2816&lt;='Desc Stats'!$C$57),"Affordable",if(AND(B2816&gt;='Desc Stats'!$C$58,B2816&lt;='Desc Stats'!$C$59),"Luxury","None"))</f>
        <v>None</v>
      </c>
    </row>
    <row r="2817">
      <c r="A2817" s="56" t="s">
        <v>162</v>
      </c>
      <c r="B2817" s="54">
        <v>1630000.0</v>
      </c>
      <c r="C2817" s="7">
        <v>4.0</v>
      </c>
      <c r="D2817" s="7">
        <v>3.0</v>
      </c>
      <c r="E2817" s="7">
        <v>4.0</v>
      </c>
      <c r="F2817" s="7" t="s">
        <v>181</v>
      </c>
      <c r="G2817" s="7" t="s">
        <v>179</v>
      </c>
      <c r="H2817" s="54">
        <v>1.0</v>
      </c>
      <c r="I2817" s="54">
        <v>1760.0</v>
      </c>
      <c r="J2817" s="55" t="s">
        <v>27</v>
      </c>
      <c r="K2817" t="str">
        <f>if(and(B2817&gt;='Desc Stats'!$C$56,B2817&lt;='Desc Stats'!$C$57),"Affordable",if(AND(B2817&gt;='Desc Stats'!$C$58,B2817&lt;='Desc Stats'!$C$59),"Luxury","None"))</f>
        <v>None</v>
      </c>
    </row>
    <row r="2818">
      <c r="A2818" s="56" t="s">
        <v>162</v>
      </c>
      <c r="B2818" s="54">
        <v>1630000.0</v>
      </c>
      <c r="C2818" s="7">
        <v>4.0</v>
      </c>
      <c r="D2818" s="7">
        <v>3.0</v>
      </c>
      <c r="E2818" s="7">
        <v>2.0</v>
      </c>
      <c r="F2818" s="7" t="s">
        <v>181</v>
      </c>
      <c r="G2818" s="7" t="s">
        <v>179</v>
      </c>
      <c r="H2818" s="54">
        <v>1.0</v>
      </c>
      <c r="I2818" s="54">
        <v>1760.0</v>
      </c>
      <c r="J2818" s="55" t="s">
        <v>27</v>
      </c>
      <c r="K2818" t="str">
        <f>if(and(B2818&gt;='Desc Stats'!$C$56,B2818&lt;='Desc Stats'!$C$57),"Affordable",if(AND(B2818&gt;='Desc Stats'!$C$58,B2818&lt;='Desc Stats'!$C$59),"Luxury","None"))</f>
        <v>None</v>
      </c>
    </row>
    <row r="2819">
      <c r="A2819" s="56" t="s">
        <v>28</v>
      </c>
      <c r="B2819" s="54">
        <v>1637500.0</v>
      </c>
      <c r="C2819" s="7">
        <v>2.0</v>
      </c>
      <c r="D2819" s="7">
        <v>2.0</v>
      </c>
      <c r="E2819" s="7">
        <v>6.0</v>
      </c>
      <c r="F2819" s="7" t="s">
        <v>24</v>
      </c>
      <c r="G2819" s="7" t="s">
        <v>172</v>
      </c>
      <c r="H2819" s="54">
        <v>2.0</v>
      </c>
      <c r="I2819" s="54">
        <v>976.0</v>
      </c>
      <c r="J2819" s="55" t="s">
        <v>25</v>
      </c>
      <c r="K2819" t="str">
        <f>if(and(B2819&gt;='Desc Stats'!$C$56,B2819&lt;='Desc Stats'!$C$57),"Affordable",if(AND(B2819&gt;='Desc Stats'!$C$58,B2819&lt;='Desc Stats'!$C$59),"Luxury","None"))</f>
        <v>None</v>
      </c>
    </row>
    <row r="2820">
      <c r="A2820" s="56" t="s">
        <v>138</v>
      </c>
      <c r="B2820" s="54">
        <v>1640000.0</v>
      </c>
      <c r="C2820" s="7">
        <v>2.0</v>
      </c>
      <c r="D2820" s="7">
        <v>2.0</v>
      </c>
      <c r="E2820" s="7">
        <v>2.0</v>
      </c>
      <c r="F2820" s="7" t="s">
        <v>36</v>
      </c>
      <c r="G2820" s="7" t="s">
        <v>172</v>
      </c>
      <c r="H2820" s="54">
        <v>2.0</v>
      </c>
      <c r="I2820" s="54">
        <v>1152.0</v>
      </c>
      <c r="J2820" s="55" t="s">
        <v>25</v>
      </c>
      <c r="K2820" t="str">
        <f>if(and(B2820&gt;='Desc Stats'!$C$56,B2820&lt;='Desc Stats'!$C$57),"Affordable",if(AND(B2820&gt;='Desc Stats'!$C$58,B2820&lt;='Desc Stats'!$C$59),"Luxury","None"))</f>
        <v>None</v>
      </c>
    </row>
    <row r="2821">
      <c r="A2821" s="56" t="s">
        <v>147</v>
      </c>
      <c r="B2821" s="54">
        <v>1640000.0</v>
      </c>
      <c r="C2821" s="7">
        <v>2.0</v>
      </c>
      <c r="D2821" s="7">
        <v>2.0</v>
      </c>
      <c r="E2821" s="7">
        <v>2.0</v>
      </c>
      <c r="F2821" s="7" t="s">
        <v>36</v>
      </c>
      <c r="G2821" s="7" t="s">
        <v>172</v>
      </c>
      <c r="H2821" s="54">
        <v>2.0</v>
      </c>
      <c r="I2821" s="54">
        <v>1259.0</v>
      </c>
      <c r="J2821" s="55" t="s">
        <v>25</v>
      </c>
      <c r="K2821" t="str">
        <f>if(and(B2821&gt;='Desc Stats'!$C$56,B2821&lt;='Desc Stats'!$C$57),"Affordable",if(AND(B2821&gt;='Desc Stats'!$C$58,B2821&lt;='Desc Stats'!$C$59),"Luxury","None"))</f>
        <v>None</v>
      </c>
    </row>
    <row r="2822">
      <c r="A2822" s="56" t="s">
        <v>23</v>
      </c>
      <c r="B2822" s="54">
        <v>1642744.0</v>
      </c>
      <c r="C2822" s="7">
        <v>5.0</v>
      </c>
      <c r="D2822" s="7">
        <v>5.0</v>
      </c>
      <c r="E2822" s="7">
        <v>2.0</v>
      </c>
      <c r="F2822" s="7" t="s">
        <v>24</v>
      </c>
      <c r="G2822" s="7" t="s">
        <v>172</v>
      </c>
      <c r="H2822" s="54">
        <v>2.0</v>
      </c>
      <c r="I2822" s="54">
        <v>2163.0</v>
      </c>
      <c r="J2822" s="55" t="s">
        <v>27</v>
      </c>
      <c r="K2822" t="str">
        <f>if(and(B2822&gt;='Desc Stats'!$C$56,B2822&lt;='Desc Stats'!$C$57),"Affordable",if(AND(B2822&gt;='Desc Stats'!$C$58,B2822&lt;='Desc Stats'!$C$59),"Luxury","None"))</f>
        <v>None</v>
      </c>
    </row>
    <row r="2823">
      <c r="A2823" s="56" t="s">
        <v>138</v>
      </c>
      <c r="B2823" s="54">
        <v>1649999.0</v>
      </c>
      <c r="C2823" s="7">
        <v>2.0</v>
      </c>
      <c r="D2823" s="7">
        <v>2.0</v>
      </c>
      <c r="E2823" s="7">
        <v>2.0</v>
      </c>
      <c r="F2823" s="7" t="s">
        <v>36</v>
      </c>
      <c r="G2823" s="7" t="s">
        <v>172</v>
      </c>
      <c r="H2823" s="54">
        <v>2.0</v>
      </c>
      <c r="I2823" s="54">
        <v>1152.0</v>
      </c>
      <c r="J2823" t="s">
        <v>27</v>
      </c>
      <c r="K2823" t="str">
        <f>if(and(B2823&gt;='Desc Stats'!$C$56,B2823&lt;='Desc Stats'!$C$57),"Affordable",if(AND(B2823&gt;='Desc Stats'!$C$58,B2823&lt;='Desc Stats'!$C$59),"Luxury","None"))</f>
        <v>None</v>
      </c>
    </row>
    <row r="2824">
      <c r="A2824" s="56" t="s">
        <v>124</v>
      </c>
      <c r="B2824" s="54">
        <v>1650000.0</v>
      </c>
      <c r="C2824" s="7">
        <v>3.0</v>
      </c>
      <c r="D2824" s="7">
        <v>4.0</v>
      </c>
      <c r="E2824" s="7">
        <v>2.0</v>
      </c>
      <c r="F2824" s="7" t="s">
        <v>181</v>
      </c>
      <c r="G2824" s="7" t="s">
        <v>172</v>
      </c>
      <c r="H2824" s="54">
        <v>2.0</v>
      </c>
      <c r="I2824" s="54">
        <v>1700.0</v>
      </c>
      <c r="J2824" t="s">
        <v>27</v>
      </c>
      <c r="K2824" t="str">
        <f>if(and(B2824&gt;='Desc Stats'!$C$56,B2824&lt;='Desc Stats'!$C$57),"Affordable",if(AND(B2824&gt;='Desc Stats'!$C$58,B2824&lt;='Desc Stats'!$C$59),"Luxury","None"))</f>
        <v>None</v>
      </c>
    </row>
    <row r="2825">
      <c r="A2825" s="56" t="s">
        <v>124</v>
      </c>
      <c r="B2825" s="54">
        <v>1650000.0</v>
      </c>
      <c r="C2825" s="7">
        <v>4.0</v>
      </c>
      <c r="D2825" s="7">
        <v>3.0</v>
      </c>
      <c r="E2825" s="7">
        <v>2.0</v>
      </c>
      <c r="F2825" s="7" t="s">
        <v>181</v>
      </c>
      <c r="G2825" s="7" t="s">
        <v>179</v>
      </c>
      <c r="H2825" s="54">
        <v>1.0</v>
      </c>
      <c r="I2825" s="54">
        <v>1800.0</v>
      </c>
      <c r="J2825" s="55" t="s">
        <v>27</v>
      </c>
      <c r="K2825" t="str">
        <f>if(and(B2825&gt;='Desc Stats'!$C$56,B2825&lt;='Desc Stats'!$C$57),"Affordable",if(AND(B2825&gt;='Desc Stats'!$C$58,B2825&lt;='Desc Stats'!$C$59),"Luxury","None"))</f>
        <v>None</v>
      </c>
    </row>
    <row r="2826">
      <c r="A2826" s="56" t="s">
        <v>124</v>
      </c>
      <c r="B2826" s="54">
        <v>1650000.0</v>
      </c>
      <c r="C2826" s="7">
        <v>4.0</v>
      </c>
      <c r="D2826" s="7">
        <v>3.0</v>
      </c>
      <c r="E2826" s="7">
        <v>2.0</v>
      </c>
      <c r="F2826" s="7" t="s">
        <v>181</v>
      </c>
      <c r="G2826" s="7" t="s">
        <v>179</v>
      </c>
      <c r="H2826" s="54">
        <v>1.0</v>
      </c>
      <c r="I2826" s="54">
        <v>1650.0</v>
      </c>
      <c r="J2826" s="55" t="s">
        <v>175</v>
      </c>
      <c r="K2826" t="str">
        <f>if(and(B2826&gt;='Desc Stats'!$C$56,B2826&lt;='Desc Stats'!$C$57),"Affordable",if(AND(B2826&gt;='Desc Stats'!$C$58,B2826&lt;='Desc Stats'!$C$59),"Luxury","None"))</f>
        <v>None</v>
      </c>
    </row>
    <row r="2827">
      <c r="A2827" s="56" t="s">
        <v>124</v>
      </c>
      <c r="B2827" s="54">
        <v>1650000.0</v>
      </c>
      <c r="C2827" s="7">
        <v>4.0</v>
      </c>
      <c r="D2827" s="7">
        <v>3.0</v>
      </c>
      <c r="E2827" s="7">
        <v>2.0</v>
      </c>
      <c r="F2827" s="7" t="s">
        <v>24</v>
      </c>
      <c r="G2827" s="7" t="s">
        <v>179</v>
      </c>
      <c r="H2827" s="54">
        <v>1.0</v>
      </c>
      <c r="I2827" s="54">
        <v>1650.0</v>
      </c>
      <c r="J2827" s="55" t="s">
        <v>25</v>
      </c>
      <c r="K2827" t="str">
        <f>if(and(B2827&gt;='Desc Stats'!$C$56,B2827&lt;='Desc Stats'!$C$57),"Affordable",if(AND(B2827&gt;='Desc Stats'!$C$58,B2827&lt;='Desc Stats'!$C$59),"Luxury","None"))</f>
        <v>None</v>
      </c>
    </row>
    <row r="2828">
      <c r="A2828" s="56" t="s">
        <v>124</v>
      </c>
      <c r="B2828" s="54">
        <v>1650000.0</v>
      </c>
      <c r="C2828" s="7">
        <v>4.0</v>
      </c>
      <c r="D2828" s="7">
        <v>3.0</v>
      </c>
      <c r="E2828" s="7">
        <v>2.0</v>
      </c>
      <c r="F2828" s="7" t="s">
        <v>181</v>
      </c>
      <c r="G2828" s="7" t="s">
        <v>179</v>
      </c>
      <c r="H2828" s="54">
        <v>1.0</v>
      </c>
      <c r="I2828" s="54">
        <v>1498.0</v>
      </c>
      <c r="J2828" t="s">
        <v>27</v>
      </c>
      <c r="K2828" t="str">
        <f>if(and(B2828&gt;='Desc Stats'!$C$56,B2828&lt;='Desc Stats'!$C$57),"Affordable",if(AND(B2828&gt;='Desc Stats'!$C$58,B2828&lt;='Desc Stats'!$C$59),"Luxury","None"))</f>
        <v>None</v>
      </c>
    </row>
    <row r="2829">
      <c r="A2829" s="56" t="s">
        <v>124</v>
      </c>
      <c r="B2829" s="54">
        <v>1650000.0</v>
      </c>
      <c r="C2829" s="7">
        <v>4.0</v>
      </c>
      <c r="D2829" s="7">
        <v>3.0</v>
      </c>
      <c r="E2829" s="7">
        <v>1.0</v>
      </c>
      <c r="F2829" s="7" t="s">
        <v>181</v>
      </c>
      <c r="G2829" s="7" t="s">
        <v>179</v>
      </c>
      <c r="H2829" s="54">
        <v>1.0</v>
      </c>
      <c r="I2829" s="54">
        <v>1970.0</v>
      </c>
      <c r="J2829" s="55" t="s">
        <v>184</v>
      </c>
      <c r="K2829" t="str">
        <f>if(and(B2829&gt;='Desc Stats'!$C$56,B2829&lt;='Desc Stats'!$C$57),"Affordable",if(AND(B2829&gt;='Desc Stats'!$C$58,B2829&lt;='Desc Stats'!$C$59),"Luxury","None"))</f>
        <v>None</v>
      </c>
    </row>
    <row r="2830">
      <c r="A2830" s="56" t="s">
        <v>26</v>
      </c>
      <c r="B2830" s="54">
        <v>1650000.0</v>
      </c>
      <c r="C2830" s="7">
        <v>6.0</v>
      </c>
      <c r="D2830" s="7">
        <v>5.0</v>
      </c>
      <c r="E2830" s="7">
        <v>2.0</v>
      </c>
      <c r="F2830" s="7" t="s">
        <v>38</v>
      </c>
      <c r="G2830" s="7" t="s">
        <v>179</v>
      </c>
      <c r="H2830" s="54">
        <v>1.0</v>
      </c>
      <c r="I2830" s="54">
        <v>2400.0</v>
      </c>
      <c r="J2830" s="55" t="s">
        <v>27</v>
      </c>
      <c r="K2830" t="str">
        <f>if(and(B2830&gt;='Desc Stats'!$C$56,B2830&lt;='Desc Stats'!$C$57),"Affordable",if(AND(B2830&gt;='Desc Stats'!$C$58,B2830&lt;='Desc Stats'!$C$59),"Luxury","None"))</f>
        <v>None</v>
      </c>
    </row>
    <row r="2831">
      <c r="A2831" s="57" t="s">
        <v>37</v>
      </c>
      <c r="B2831" s="54">
        <v>1650000.0</v>
      </c>
      <c r="C2831" s="7">
        <v>4.0</v>
      </c>
      <c r="D2831" s="7">
        <v>3.0</v>
      </c>
      <c r="E2831" s="7">
        <v>1.0</v>
      </c>
      <c r="F2831" s="7" t="s">
        <v>182</v>
      </c>
      <c r="G2831" s="7" t="s">
        <v>172</v>
      </c>
      <c r="H2831" s="54">
        <v>2.0</v>
      </c>
      <c r="I2831" s="54">
        <v>1900.0</v>
      </c>
      <c r="J2831" s="55" t="s">
        <v>27</v>
      </c>
      <c r="K2831" t="str">
        <f>if(and(B2831&gt;='Desc Stats'!$C$56,B2831&lt;='Desc Stats'!$C$57),"Affordable",if(AND(B2831&gt;='Desc Stats'!$C$58,B2831&lt;='Desc Stats'!$C$59),"Luxury","None"))</f>
        <v>None</v>
      </c>
    </row>
    <row r="2832">
      <c r="A2832" s="56" t="s">
        <v>28</v>
      </c>
      <c r="B2832" s="54">
        <v>1650000.0</v>
      </c>
      <c r="C2832" s="7">
        <v>2.0</v>
      </c>
      <c r="D2832" s="7">
        <v>2.0</v>
      </c>
      <c r="E2832" s="7">
        <v>2.0</v>
      </c>
      <c r="F2832" s="7" t="s">
        <v>36</v>
      </c>
      <c r="G2832" s="7" t="s">
        <v>172</v>
      </c>
      <c r="H2832" s="54">
        <v>2.0</v>
      </c>
      <c r="I2832" s="54">
        <v>1152.0</v>
      </c>
      <c r="J2832" s="55" t="s">
        <v>25</v>
      </c>
      <c r="K2832" t="str">
        <f>if(and(B2832&gt;='Desc Stats'!$C$56,B2832&lt;='Desc Stats'!$C$57),"Affordable",if(AND(B2832&gt;='Desc Stats'!$C$58,B2832&lt;='Desc Stats'!$C$59),"Luxury","None"))</f>
        <v>None</v>
      </c>
    </row>
    <row r="2833">
      <c r="A2833" s="56" t="s">
        <v>28</v>
      </c>
      <c r="B2833" s="54">
        <v>1650000.0</v>
      </c>
      <c r="C2833" s="7">
        <v>2.0</v>
      </c>
      <c r="D2833" s="7">
        <v>1.0</v>
      </c>
      <c r="E2833" s="7">
        <v>2.0</v>
      </c>
      <c r="F2833" s="7" t="s">
        <v>36</v>
      </c>
      <c r="G2833" s="7" t="s">
        <v>172</v>
      </c>
      <c r="H2833" s="54">
        <v>2.0</v>
      </c>
      <c r="I2833" s="54">
        <v>1100.0</v>
      </c>
      <c r="J2833" s="55" t="s">
        <v>25</v>
      </c>
      <c r="K2833" t="str">
        <f>if(and(B2833&gt;='Desc Stats'!$C$56,B2833&lt;='Desc Stats'!$C$57),"Affordable",if(AND(B2833&gt;='Desc Stats'!$C$58,B2833&lt;='Desc Stats'!$C$59),"Luxury","None"))</f>
        <v>None</v>
      </c>
    </row>
    <row r="2834">
      <c r="A2834" s="56" t="s">
        <v>28</v>
      </c>
      <c r="B2834" s="54">
        <v>1650000.0</v>
      </c>
      <c r="C2834" s="7">
        <v>4.0</v>
      </c>
      <c r="D2834" s="7">
        <v>5.0</v>
      </c>
      <c r="E2834" s="7">
        <v>1.0</v>
      </c>
      <c r="F2834" s="7" t="s">
        <v>24</v>
      </c>
      <c r="G2834" s="7" t="s">
        <v>172</v>
      </c>
      <c r="H2834" s="54">
        <v>2.0</v>
      </c>
      <c r="I2834" s="54">
        <v>1905.0</v>
      </c>
      <c r="J2834" s="55" t="s">
        <v>25</v>
      </c>
      <c r="K2834" t="str">
        <f>if(and(B2834&gt;='Desc Stats'!$C$56,B2834&lt;='Desc Stats'!$C$57),"Affordable",if(AND(B2834&gt;='Desc Stats'!$C$58,B2834&lt;='Desc Stats'!$C$59),"Luxury","None"))</f>
        <v>None</v>
      </c>
    </row>
    <row r="2835">
      <c r="A2835" s="56" t="s">
        <v>23</v>
      </c>
      <c r="B2835" s="54">
        <v>1650000.0</v>
      </c>
      <c r="C2835" s="7">
        <v>5.0</v>
      </c>
      <c r="D2835" s="7">
        <v>5.0</v>
      </c>
      <c r="E2835" s="7">
        <v>2.0</v>
      </c>
      <c r="F2835" s="7" t="s">
        <v>24</v>
      </c>
      <c r="G2835" s="7" t="s">
        <v>179</v>
      </c>
      <c r="H2835" s="54">
        <v>1.0</v>
      </c>
      <c r="I2835" s="54">
        <v>2572.0</v>
      </c>
      <c r="J2835" s="55" t="s">
        <v>25</v>
      </c>
      <c r="K2835" t="str">
        <f>if(and(B2835&gt;='Desc Stats'!$C$56,B2835&lt;='Desc Stats'!$C$57),"Affordable",if(AND(B2835&gt;='Desc Stats'!$C$58,B2835&lt;='Desc Stats'!$C$59),"Luxury","None"))</f>
        <v>None</v>
      </c>
    </row>
    <row r="2836">
      <c r="A2836" s="56" t="s">
        <v>23</v>
      </c>
      <c r="B2836" s="54">
        <v>1650000.0</v>
      </c>
      <c r="C2836" s="7">
        <v>4.0</v>
      </c>
      <c r="D2836" s="7">
        <v>4.0</v>
      </c>
      <c r="E2836" s="7">
        <v>2.0</v>
      </c>
      <c r="F2836" s="7" t="s">
        <v>24</v>
      </c>
      <c r="G2836" s="7" t="s">
        <v>172</v>
      </c>
      <c r="H2836" s="54">
        <v>2.0</v>
      </c>
      <c r="I2836" s="54">
        <v>2648.0</v>
      </c>
      <c r="J2836" s="55" t="s">
        <v>25</v>
      </c>
      <c r="K2836" t="str">
        <f>if(and(B2836&gt;='Desc Stats'!$C$56,B2836&lt;='Desc Stats'!$C$57),"Affordable",if(AND(B2836&gt;='Desc Stats'!$C$58,B2836&lt;='Desc Stats'!$C$59),"Luxury","None"))</f>
        <v>None</v>
      </c>
    </row>
    <row r="2837">
      <c r="A2837" s="56" t="s">
        <v>23</v>
      </c>
      <c r="B2837" s="54">
        <v>1650000.0</v>
      </c>
      <c r="C2837" s="7">
        <v>4.0</v>
      </c>
      <c r="D2837" s="7">
        <v>4.0</v>
      </c>
      <c r="E2837" s="7">
        <v>2.0</v>
      </c>
      <c r="F2837" s="7" t="s">
        <v>24</v>
      </c>
      <c r="G2837" s="7" t="s">
        <v>172</v>
      </c>
      <c r="H2837" s="54">
        <v>2.0</v>
      </c>
      <c r="I2837" s="54">
        <v>2648.0</v>
      </c>
      <c r="J2837" s="55" t="s">
        <v>27</v>
      </c>
      <c r="K2837" t="str">
        <f>if(and(B2837&gt;='Desc Stats'!$C$56,B2837&lt;='Desc Stats'!$C$57),"Affordable",if(AND(B2837&gt;='Desc Stats'!$C$58,B2837&lt;='Desc Stats'!$C$59),"Luxury","None"))</f>
        <v>None</v>
      </c>
    </row>
    <row r="2838">
      <c r="A2838" s="56" t="s">
        <v>23</v>
      </c>
      <c r="B2838" s="54">
        <v>1650000.0</v>
      </c>
      <c r="C2838" s="7">
        <v>3.0</v>
      </c>
      <c r="D2838" s="7">
        <v>4.0</v>
      </c>
      <c r="E2838" s="7">
        <v>2.0</v>
      </c>
      <c r="F2838" s="7" t="s">
        <v>24</v>
      </c>
      <c r="G2838" s="7" t="s">
        <v>172</v>
      </c>
      <c r="H2838" s="54">
        <v>2.0</v>
      </c>
      <c r="I2838" s="54">
        <v>2110.0</v>
      </c>
      <c r="J2838" t="s">
        <v>27</v>
      </c>
      <c r="K2838" t="str">
        <f>if(and(B2838&gt;='Desc Stats'!$C$56,B2838&lt;='Desc Stats'!$C$57),"Affordable",if(AND(B2838&gt;='Desc Stats'!$C$58,B2838&lt;='Desc Stats'!$C$59),"Luxury","None"))</f>
        <v>None</v>
      </c>
    </row>
    <row r="2839">
      <c r="A2839" s="56" t="s">
        <v>23</v>
      </c>
      <c r="B2839" s="54">
        <v>1650000.0</v>
      </c>
      <c r="C2839" s="7">
        <v>3.0</v>
      </c>
      <c r="D2839" s="7">
        <v>4.0</v>
      </c>
      <c r="E2839" s="7">
        <v>2.0</v>
      </c>
      <c r="F2839" s="7" t="s">
        <v>24</v>
      </c>
      <c r="G2839" s="7" t="s">
        <v>172</v>
      </c>
      <c r="H2839" s="54">
        <v>2.0</v>
      </c>
      <c r="I2839" s="54">
        <v>2110.0</v>
      </c>
      <c r="J2839" t="s">
        <v>27</v>
      </c>
      <c r="K2839" t="str">
        <f>if(and(B2839&gt;='Desc Stats'!$C$56,B2839&lt;='Desc Stats'!$C$57),"Affordable",if(AND(B2839&gt;='Desc Stats'!$C$58,B2839&lt;='Desc Stats'!$C$59),"Luxury","None"))</f>
        <v>None</v>
      </c>
    </row>
    <row r="2840">
      <c r="A2840" s="56" t="s">
        <v>23</v>
      </c>
      <c r="B2840" s="54">
        <v>1650000.0</v>
      </c>
      <c r="C2840" s="7">
        <v>4.0</v>
      </c>
      <c r="D2840" s="7">
        <v>4.0</v>
      </c>
      <c r="E2840" s="7">
        <v>1.0</v>
      </c>
      <c r="F2840" s="7" t="s">
        <v>24</v>
      </c>
      <c r="G2840" s="7" t="s">
        <v>172</v>
      </c>
      <c r="H2840" s="54">
        <v>2.0</v>
      </c>
      <c r="I2840" s="54">
        <v>2648.0</v>
      </c>
      <c r="J2840" s="55" t="s">
        <v>25</v>
      </c>
      <c r="K2840" t="str">
        <f>if(and(B2840&gt;='Desc Stats'!$C$56,B2840&lt;='Desc Stats'!$C$57),"Affordable",if(AND(B2840&gt;='Desc Stats'!$C$58,B2840&lt;='Desc Stats'!$C$59),"Luxury","None"))</f>
        <v>None</v>
      </c>
    </row>
    <row r="2841">
      <c r="A2841" s="56" t="s">
        <v>23</v>
      </c>
      <c r="B2841" s="54">
        <v>1650000.0</v>
      </c>
      <c r="C2841" s="7">
        <v>4.0</v>
      </c>
      <c r="D2841" s="7">
        <v>4.0</v>
      </c>
      <c r="E2841" s="7">
        <v>1.0</v>
      </c>
      <c r="F2841" s="7" t="s">
        <v>24</v>
      </c>
      <c r="G2841" s="7" t="s">
        <v>172</v>
      </c>
      <c r="H2841" s="54">
        <v>2.0</v>
      </c>
      <c r="I2841" s="54">
        <v>1878.0</v>
      </c>
      <c r="J2841" s="55" t="s">
        <v>27</v>
      </c>
      <c r="K2841" t="str">
        <f>if(and(B2841&gt;='Desc Stats'!$C$56,B2841&lt;='Desc Stats'!$C$57),"Affordable",if(AND(B2841&gt;='Desc Stats'!$C$58,B2841&lt;='Desc Stats'!$C$59),"Luxury","None"))</f>
        <v>None</v>
      </c>
    </row>
    <row r="2842">
      <c r="A2842" s="56" t="s">
        <v>187</v>
      </c>
      <c r="B2842" s="54">
        <v>1650000.0</v>
      </c>
      <c r="C2842" s="7">
        <v>4.0</v>
      </c>
      <c r="D2842" s="7">
        <v>3.0</v>
      </c>
      <c r="E2842" s="7">
        <v>2.0</v>
      </c>
      <c r="F2842" s="7" t="s">
        <v>181</v>
      </c>
      <c r="G2842" s="7" t="s">
        <v>179</v>
      </c>
      <c r="H2842" s="54">
        <v>1.0</v>
      </c>
      <c r="I2842" s="54">
        <v>2000.0</v>
      </c>
      <c r="J2842" s="55" t="s">
        <v>27</v>
      </c>
      <c r="K2842" t="str">
        <f>if(and(B2842&gt;='Desc Stats'!$C$56,B2842&lt;='Desc Stats'!$C$57),"Affordable",if(AND(B2842&gt;='Desc Stats'!$C$58,B2842&lt;='Desc Stats'!$C$59),"Luxury","None"))</f>
        <v>None</v>
      </c>
    </row>
    <row r="2843">
      <c r="A2843" s="56" t="s">
        <v>140</v>
      </c>
      <c r="B2843" s="54">
        <v>1650000.0</v>
      </c>
      <c r="C2843" s="7">
        <v>4.0</v>
      </c>
      <c r="D2843" s="7">
        <v>3.0</v>
      </c>
      <c r="E2843" s="7">
        <v>2.0</v>
      </c>
      <c r="F2843" s="7" t="s">
        <v>181</v>
      </c>
      <c r="G2843" s="7" t="s">
        <v>179</v>
      </c>
      <c r="H2843" s="54">
        <v>1.0</v>
      </c>
      <c r="I2843" s="54">
        <v>1760.0</v>
      </c>
      <c r="J2843" s="55" t="s">
        <v>27</v>
      </c>
      <c r="K2843" t="str">
        <f>if(and(B2843&gt;='Desc Stats'!$C$56,B2843&lt;='Desc Stats'!$C$57),"Affordable",if(AND(B2843&gt;='Desc Stats'!$C$58,B2843&lt;='Desc Stats'!$C$59),"Luxury","None"))</f>
        <v>None</v>
      </c>
    </row>
    <row r="2844">
      <c r="A2844" s="56" t="s">
        <v>159</v>
      </c>
      <c r="B2844" s="54">
        <v>1650000.0</v>
      </c>
      <c r="C2844" s="7">
        <v>6.0</v>
      </c>
      <c r="D2844" s="7">
        <v>5.0</v>
      </c>
      <c r="E2844" s="7">
        <v>1.0</v>
      </c>
      <c r="F2844" s="7" t="s">
        <v>182</v>
      </c>
      <c r="G2844" s="7" t="s">
        <v>179</v>
      </c>
      <c r="H2844" s="54">
        <v>1.0</v>
      </c>
      <c r="I2844" s="54">
        <v>1650.0</v>
      </c>
      <c r="J2844" s="55" t="s">
        <v>27</v>
      </c>
      <c r="K2844" t="str">
        <f>if(and(B2844&gt;='Desc Stats'!$C$56,B2844&lt;='Desc Stats'!$C$57),"Affordable",if(AND(B2844&gt;='Desc Stats'!$C$58,B2844&lt;='Desc Stats'!$C$59),"Luxury","None"))</f>
        <v>None</v>
      </c>
    </row>
    <row r="2845">
      <c r="A2845" s="56" t="s">
        <v>161</v>
      </c>
      <c r="B2845" s="54">
        <v>1650000.0</v>
      </c>
      <c r="C2845" s="7">
        <v>5.0</v>
      </c>
      <c r="D2845" s="7">
        <v>5.0</v>
      </c>
      <c r="E2845" s="7">
        <v>2.0</v>
      </c>
      <c r="F2845" s="7" t="s">
        <v>181</v>
      </c>
      <c r="G2845" s="7" t="s">
        <v>172</v>
      </c>
      <c r="H2845" s="54">
        <v>2.0</v>
      </c>
      <c r="I2845" s="54">
        <v>2718.0</v>
      </c>
      <c r="J2845" s="55" t="s">
        <v>27</v>
      </c>
      <c r="K2845" t="str">
        <f>if(and(B2845&gt;='Desc Stats'!$C$56,B2845&lt;='Desc Stats'!$C$57),"Affordable",if(AND(B2845&gt;='Desc Stats'!$C$58,B2845&lt;='Desc Stats'!$C$59),"Luxury","None"))</f>
        <v>None</v>
      </c>
    </row>
    <row r="2846">
      <c r="A2846" s="56" t="s">
        <v>161</v>
      </c>
      <c r="B2846" s="54">
        <v>1650000.0</v>
      </c>
      <c r="C2846" s="7">
        <v>6.0</v>
      </c>
      <c r="D2846" s="7">
        <v>6.0</v>
      </c>
      <c r="E2846" s="7">
        <v>1.0</v>
      </c>
      <c r="F2846" s="7" t="s">
        <v>193</v>
      </c>
      <c r="G2846" s="7" t="s">
        <v>179</v>
      </c>
      <c r="H2846" s="54">
        <v>1.0</v>
      </c>
      <c r="I2846" s="54">
        <v>1540.0</v>
      </c>
      <c r="J2846" s="55" t="s">
        <v>27</v>
      </c>
      <c r="K2846" t="str">
        <f>if(and(B2846&gt;='Desc Stats'!$C$56,B2846&lt;='Desc Stats'!$C$57),"Affordable",if(AND(B2846&gt;='Desc Stats'!$C$58,B2846&lt;='Desc Stats'!$C$59),"Luxury","None"))</f>
        <v>None</v>
      </c>
    </row>
    <row r="2847">
      <c r="A2847" s="56" t="s">
        <v>161</v>
      </c>
      <c r="B2847" s="54">
        <v>1650000.0</v>
      </c>
      <c r="C2847" s="7">
        <v>4.0</v>
      </c>
      <c r="D2847" s="7">
        <v>4.0</v>
      </c>
      <c r="E2847" s="7">
        <v>1.0</v>
      </c>
      <c r="F2847" s="7" t="s">
        <v>180</v>
      </c>
      <c r="G2847" s="7" t="s">
        <v>172</v>
      </c>
      <c r="H2847" s="54">
        <v>2.0</v>
      </c>
      <c r="I2847" s="54">
        <v>2700.0</v>
      </c>
      <c r="J2847" s="55" t="s">
        <v>27</v>
      </c>
      <c r="K2847" t="str">
        <f>if(and(B2847&gt;='Desc Stats'!$C$56,B2847&lt;='Desc Stats'!$C$57),"Affordable",if(AND(B2847&gt;='Desc Stats'!$C$58,B2847&lt;='Desc Stats'!$C$59),"Luxury","None"))</f>
        <v>None</v>
      </c>
    </row>
    <row r="2848">
      <c r="A2848" s="56" t="s">
        <v>162</v>
      </c>
      <c r="B2848" s="54">
        <v>1650000.0</v>
      </c>
      <c r="C2848" s="7">
        <v>4.0</v>
      </c>
      <c r="D2848" s="7">
        <v>3.0</v>
      </c>
      <c r="E2848" s="7">
        <v>2.0</v>
      </c>
      <c r="F2848" s="7" t="s">
        <v>181</v>
      </c>
      <c r="G2848" s="7" t="s">
        <v>179</v>
      </c>
      <c r="H2848" s="54">
        <v>1.0</v>
      </c>
      <c r="I2848" s="54">
        <v>1725.0</v>
      </c>
      <c r="J2848" s="55" t="s">
        <v>27</v>
      </c>
      <c r="K2848" t="str">
        <f>if(and(B2848&gt;='Desc Stats'!$C$56,B2848&lt;='Desc Stats'!$C$57),"Affordable",if(AND(B2848&gt;='Desc Stats'!$C$58,B2848&lt;='Desc Stats'!$C$59),"Luxury","None"))</f>
        <v>None</v>
      </c>
    </row>
    <row r="2849">
      <c r="A2849" s="56" t="s">
        <v>162</v>
      </c>
      <c r="B2849" s="54">
        <v>1650000.0</v>
      </c>
      <c r="C2849" s="7">
        <v>4.0</v>
      </c>
      <c r="D2849" s="7">
        <v>3.0</v>
      </c>
      <c r="E2849" s="7">
        <v>1.0</v>
      </c>
      <c r="F2849" s="7" t="s">
        <v>181</v>
      </c>
      <c r="G2849" s="7" t="s">
        <v>179</v>
      </c>
      <c r="H2849" s="54">
        <v>1.0</v>
      </c>
      <c r="I2849" s="54">
        <v>1900.0</v>
      </c>
      <c r="J2849" t="s">
        <v>27</v>
      </c>
      <c r="K2849" t="str">
        <f>if(and(B2849&gt;='Desc Stats'!$C$56,B2849&lt;='Desc Stats'!$C$57),"Affordable",if(AND(B2849&gt;='Desc Stats'!$C$58,B2849&lt;='Desc Stats'!$C$59),"Luxury","None"))</f>
        <v>None</v>
      </c>
    </row>
    <row r="2850">
      <c r="A2850" s="56" t="s">
        <v>162</v>
      </c>
      <c r="B2850" s="54">
        <v>1650000.0</v>
      </c>
      <c r="C2850" s="7">
        <v>4.0</v>
      </c>
      <c r="D2850" s="7">
        <v>3.0</v>
      </c>
      <c r="E2850" s="7">
        <v>1.0</v>
      </c>
      <c r="F2850" s="7" t="s">
        <v>181</v>
      </c>
      <c r="G2850" s="7" t="s">
        <v>179</v>
      </c>
      <c r="H2850" s="54">
        <v>1.0</v>
      </c>
      <c r="I2850" s="54">
        <v>1800.0</v>
      </c>
      <c r="J2850" s="55" t="s">
        <v>27</v>
      </c>
      <c r="K2850" t="str">
        <f>if(and(B2850&gt;='Desc Stats'!$C$56,B2850&lt;='Desc Stats'!$C$57),"Affordable",if(AND(B2850&gt;='Desc Stats'!$C$58,B2850&lt;='Desc Stats'!$C$59),"Luxury","None"))</f>
        <v>None</v>
      </c>
    </row>
    <row r="2851">
      <c r="A2851" s="56" t="s">
        <v>23</v>
      </c>
      <c r="B2851" s="54">
        <v>1660000.0</v>
      </c>
      <c r="C2851" s="7">
        <v>3.0</v>
      </c>
      <c r="D2851" s="7">
        <v>4.0</v>
      </c>
      <c r="E2851" s="7">
        <v>2.0</v>
      </c>
      <c r="F2851" s="7" t="s">
        <v>24</v>
      </c>
      <c r="G2851" s="7" t="s">
        <v>172</v>
      </c>
      <c r="H2851" s="54">
        <v>2.0</v>
      </c>
      <c r="I2851" s="54">
        <v>1878.0</v>
      </c>
      <c r="J2851" s="55" t="s">
        <v>175</v>
      </c>
      <c r="K2851" t="str">
        <f>if(and(B2851&gt;='Desc Stats'!$C$56,B2851&lt;='Desc Stats'!$C$57),"Affordable",if(AND(B2851&gt;='Desc Stats'!$C$58,B2851&lt;='Desc Stats'!$C$59),"Luxury","None"))</f>
        <v>None</v>
      </c>
    </row>
    <row r="2852">
      <c r="A2852" s="56" t="s">
        <v>162</v>
      </c>
      <c r="B2852" s="54">
        <v>1660000.0</v>
      </c>
      <c r="C2852" s="7">
        <v>3.0</v>
      </c>
      <c r="D2852" s="7">
        <v>3.0</v>
      </c>
      <c r="E2852" s="7">
        <v>1.0</v>
      </c>
      <c r="F2852" s="7" t="s">
        <v>36</v>
      </c>
      <c r="G2852" s="7" t="s">
        <v>172</v>
      </c>
      <c r="H2852" s="54">
        <v>2.0</v>
      </c>
      <c r="I2852" s="54">
        <v>1445.0</v>
      </c>
      <c r="J2852" s="55" t="s">
        <v>27</v>
      </c>
      <c r="K2852" t="str">
        <f>if(and(B2852&gt;='Desc Stats'!$C$56,B2852&lt;='Desc Stats'!$C$57),"Affordable",if(AND(B2852&gt;='Desc Stats'!$C$58,B2852&lt;='Desc Stats'!$C$59),"Luxury","None"))</f>
        <v>None</v>
      </c>
    </row>
    <row r="2853">
      <c r="A2853" s="56" t="s">
        <v>23</v>
      </c>
      <c r="B2853" s="54">
        <v>1668000.0</v>
      </c>
      <c r="C2853" s="7">
        <v>4.0</v>
      </c>
      <c r="D2853" s="7">
        <v>4.0</v>
      </c>
      <c r="E2853" s="7">
        <v>2.0</v>
      </c>
      <c r="F2853" s="7" t="s">
        <v>24</v>
      </c>
      <c r="G2853" s="7" t="s">
        <v>172</v>
      </c>
      <c r="H2853" s="54">
        <v>2.0</v>
      </c>
      <c r="I2853" s="54">
        <v>1668.0</v>
      </c>
      <c r="J2853" s="55" t="s">
        <v>27</v>
      </c>
      <c r="K2853" t="str">
        <f>if(and(B2853&gt;='Desc Stats'!$C$56,B2853&lt;='Desc Stats'!$C$57),"Affordable",if(AND(B2853&gt;='Desc Stats'!$C$58,B2853&lt;='Desc Stats'!$C$59),"Luxury","None"))</f>
        <v>None</v>
      </c>
    </row>
    <row r="2854">
      <c r="A2854" s="56" t="s">
        <v>23</v>
      </c>
      <c r="B2854" s="54">
        <v>1668000.0</v>
      </c>
      <c r="C2854" s="7">
        <v>4.0</v>
      </c>
      <c r="D2854" s="7">
        <v>4.0</v>
      </c>
      <c r="E2854" s="7">
        <v>1.0</v>
      </c>
      <c r="F2854" s="7" t="s">
        <v>24</v>
      </c>
      <c r="G2854" s="7" t="s">
        <v>172</v>
      </c>
      <c r="H2854" s="54">
        <v>2.0</v>
      </c>
      <c r="I2854" s="54">
        <v>1668.0</v>
      </c>
      <c r="J2854" s="55" t="s">
        <v>27</v>
      </c>
      <c r="K2854" t="str">
        <f>if(and(B2854&gt;='Desc Stats'!$C$56,B2854&lt;='Desc Stats'!$C$57),"Affordable",if(AND(B2854&gt;='Desc Stats'!$C$58,B2854&lt;='Desc Stats'!$C$59),"Luxury","None"))</f>
        <v>None</v>
      </c>
    </row>
    <row r="2855">
      <c r="A2855" s="56" t="s">
        <v>23</v>
      </c>
      <c r="B2855" s="54">
        <v>1678225.0</v>
      </c>
      <c r="C2855" s="7">
        <v>5.0</v>
      </c>
      <c r="D2855" s="7">
        <v>4.0</v>
      </c>
      <c r="E2855" s="7">
        <v>2.0</v>
      </c>
      <c r="F2855" s="7" t="s">
        <v>24</v>
      </c>
      <c r="G2855" s="7" t="s">
        <v>172</v>
      </c>
      <c r="H2855" s="54">
        <v>2.0</v>
      </c>
      <c r="I2855" s="54">
        <v>2065.0</v>
      </c>
      <c r="J2855" s="55" t="s">
        <v>27</v>
      </c>
      <c r="K2855" t="str">
        <f>if(and(B2855&gt;='Desc Stats'!$C$56,B2855&lt;='Desc Stats'!$C$57),"Affordable",if(AND(B2855&gt;='Desc Stats'!$C$58,B2855&lt;='Desc Stats'!$C$59),"Luxury","None"))</f>
        <v>None</v>
      </c>
    </row>
    <row r="2856">
      <c r="A2856" s="56" t="s">
        <v>119</v>
      </c>
      <c r="B2856" s="54">
        <v>1680000.0</v>
      </c>
      <c r="C2856" s="7">
        <v>4.0</v>
      </c>
      <c r="D2856" s="7">
        <v>4.0</v>
      </c>
      <c r="E2856" s="7">
        <v>2.0</v>
      </c>
      <c r="F2856" s="7" t="s">
        <v>188</v>
      </c>
      <c r="G2856" s="7" t="s">
        <v>179</v>
      </c>
      <c r="H2856" s="54">
        <v>1.0</v>
      </c>
      <c r="I2856" s="54">
        <v>3200.0</v>
      </c>
      <c r="J2856" s="55" t="s">
        <v>175</v>
      </c>
      <c r="K2856" t="str">
        <f>if(and(B2856&gt;='Desc Stats'!$C$56,B2856&lt;='Desc Stats'!$C$57),"Affordable",if(AND(B2856&gt;='Desc Stats'!$C$58,B2856&lt;='Desc Stats'!$C$59),"Luxury","None"))</f>
        <v>None</v>
      </c>
    </row>
    <row r="2857">
      <c r="A2857" s="56" t="s">
        <v>123</v>
      </c>
      <c r="B2857" s="54">
        <v>1680000.0</v>
      </c>
      <c r="C2857" s="7">
        <v>6.0</v>
      </c>
      <c r="D2857" s="7">
        <v>4.0</v>
      </c>
      <c r="E2857" s="7">
        <v>1.0</v>
      </c>
      <c r="F2857" s="7" t="s">
        <v>181</v>
      </c>
      <c r="G2857" s="7" t="s">
        <v>179</v>
      </c>
      <c r="H2857" s="54">
        <v>1.0</v>
      </c>
      <c r="I2857" s="54">
        <v>3570.0</v>
      </c>
      <c r="J2857" s="55" t="s">
        <v>27</v>
      </c>
      <c r="K2857" t="str">
        <f>if(and(B2857&gt;='Desc Stats'!$C$56,B2857&lt;='Desc Stats'!$C$57),"Affordable",if(AND(B2857&gt;='Desc Stats'!$C$58,B2857&lt;='Desc Stats'!$C$59),"Luxury","None"))</f>
        <v>None</v>
      </c>
    </row>
    <row r="2858">
      <c r="A2858" s="56" t="s">
        <v>26</v>
      </c>
      <c r="B2858" s="54">
        <v>1680000.0</v>
      </c>
      <c r="C2858" s="7">
        <v>4.0</v>
      </c>
      <c r="D2858" s="7">
        <v>4.0</v>
      </c>
      <c r="E2858" s="7">
        <v>3.0</v>
      </c>
      <c r="F2858" s="7" t="s">
        <v>24</v>
      </c>
      <c r="G2858" s="7" t="s">
        <v>172</v>
      </c>
      <c r="H2858" s="54">
        <v>2.0</v>
      </c>
      <c r="I2858" s="54">
        <v>2021.0</v>
      </c>
      <c r="J2858" s="55" t="s">
        <v>27</v>
      </c>
      <c r="K2858" t="str">
        <f>if(and(B2858&gt;='Desc Stats'!$C$56,B2858&lt;='Desc Stats'!$C$57),"Affordable",if(AND(B2858&gt;='Desc Stats'!$C$58,B2858&lt;='Desc Stats'!$C$59),"Luxury","None"))</f>
        <v>None</v>
      </c>
    </row>
    <row r="2859">
      <c r="A2859" s="57" t="s">
        <v>37</v>
      </c>
      <c r="B2859" s="54">
        <v>1680000.0</v>
      </c>
      <c r="C2859" s="7">
        <v>3.0</v>
      </c>
      <c r="D2859" s="7">
        <v>2.0</v>
      </c>
      <c r="E2859" s="7">
        <v>2.0</v>
      </c>
      <c r="F2859" s="7" t="s">
        <v>24</v>
      </c>
      <c r="G2859" s="7" t="s">
        <v>172</v>
      </c>
      <c r="H2859" s="54">
        <v>2.0</v>
      </c>
      <c r="I2859" s="54">
        <v>1701.0</v>
      </c>
      <c r="J2859" t="s">
        <v>27</v>
      </c>
      <c r="K2859" t="str">
        <f>if(and(B2859&gt;='Desc Stats'!$C$56,B2859&lt;='Desc Stats'!$C$57),"Affordable",if(AND(B2859&gt;='Desc Stats'!$C$58,B2859&lt;='Desc Stats'!$C$59),"Luxury","None"))</f>
        <v>None</v>
      </c>
    </row>
    <row r="2860">
      <c r="A2860" s="56" t="s">
        <v>131</v>
      </c>
      <c r="B2860" s="54">
        <v>1680000.0</v>
      </c>
      <c r="C2860" s="7">
        <v>6.0</v>
      </c>
      <c r="D2860" s="7">
        <v>4.0</v>
      </c>
      <c r="E2860" s="7">
        <v>2.0</v>
      </c>
      <c r="F2860" s="7" t="s">
        <v>181</v>
      </c>
      <c r="G2860" s="7" t="s">
        <v>179</v>
      </c>
      <c r="H2860" s="54">
        <v>1.0</v>
      </c>
      <c r="I2860" s="54">
        <v>4080.0</v>
      </c>
      <c r="J2860" s="55" t="s">
        <v>25</v>
      </c>
      <c r="K2860" t="str">
        <f>if(and(B2860&gt;='Desc Stats'!$C$56,B2860&lt;='Desc Stats'!$C$57),"Affordable",if(AND(B2860&gt;='Desc Stats'!$C$58,B2860&lt;='Desc Stats'!$C$59),"Luxury","None"))</f>
        <v>None</v>
      </c>
    </row>
    <row r="2861">
      <c r="A2861" s="56" t="s">
        <v>131</v>
      </c>
      <c r="B2861" s="54">
        <v>1680000.0</v>
      </c>
      <c r="C2861" s="7">
        <v>6.0</v>
      </c>
      <c r="D2861" s="7">
        <v>4.0</v>
      </c>
      <c r="E2861" s="7">
        <v>2.0</v>
      </c>
      <c r="F2861" s="7" t="s">
        <v>181</v>
      </c>
      <c r="G2861" s="7" t="s">
        <v>179</v>
      </c>
      <c r="H2861" s="54">
        <v>1.0</v>
      </c>
      <c r="I2861" s="54">
        <v>4080.0</v>
      </c>
      <c r="J2861" s="55" t="s">
        <v>27</v>
      </c>
      <c r="K2861" t="str">
        <f>if(and(B2861&gt;='Desc Stats'!$C$56,B2861&lt;='Desc Stats'!$C$57),"Affordable",if(AND(B2861&gt;='Desc Stats'!$C$58,B2861&lt;='Desc Stats'!$C$59),"Luxury","None"))</f>
        <v>None</v>
      </c>
    </row>
    <row r="2862">
      <c r="A2862" s="56" t="s">
        <v>147</v>
      </c>
      <c r="B2862" s="54">
        <v>1680000.0</v>
      </c>
      <c r="C2862" s="7">
        <v>2.0</v>
      </c>
      <c r="D2862" s="7">
        <v>2.0</v>
      </c>
      <c r="E2862" s="7">
        <v>1.0</v>
      </c>
      <c r="F2862" s="7" t="s">
        <v>36</v>
      </c>
      <c r="G2862" s="7" t="s">
        <v>172</v>
      </c>
      <c r="H2862" s="54">
        <v>2.0</v>
      </c>
      <c r="I2862" s="54">
        <v>1399.0</v>
      </c>
      <c r="J2862" s="55" t="s">
        <v>27</v>
      </c>
      <c r="K2862" t="str">
        <f>if(and(B2862&gt;='Desc Stats'!$C$56,B2862&lt;='Desc Stats'!$C$57),"Affordable",if(AND(B2862&gt;='Desc Stats'!$C$58,B2862&lt;='Desc Stats'!$C$59),"Luxury","None"))</f>
        <v>None</v>
      </c>
    </row>
    <row r="2863">
      <c r="A2863" s="56" t="s">
        <v>28</v>
      </c>
      <c r="B2863" s="54">
        <v>1680000.0</v>
      </c>
      <c r="C2863" s="7">
        <v>5.0</v>
      </c>
      <c r="D2863" s="7">
        <v>4.0</v>
      </c>
      <c r="E2863" s="7">
        <v>2.0</v>
      </c>
      <c r="F2863" s="7" t="s">
        <v>24</v>
      </c>
      <c r="G2863" s="7" t="s">
        <v>172</v>
      </c>
      <c r="H2863" s="54">
        <v>2.0</v>
      </c>
      <c r="I2863" s="54">
        <v>2615.0</v>
      </c>
      <c r="J2863" s="55" t="s">
        <v>27</v>
      </c>
      <c r="K2863" t="str">
        <f>if(and(B2863&gt;='Desc Stats'!$C$56,B2863&lt;='Desc Stats'!$C$57),"Affordable",if(AND(B2863&gt;='Desc Stats'!$C$58,B2863&lt;='Desc Stats'!$C$59),"Luxury","None"))</f>
        <v>None</v>
      </c>
    </row>
    <row r="2864">
      <c r="A2864" s="56" t="s">
        <v>28</v>
      </c>
      <c r="B2864" s="54">
        <v>1680000.0</v>
      </c>
      <c r="C2864" s="7">
        <v>4.0</v>
      </c>
      <c r="D2864" s="7">
        <v>2.0</v>
      </c>
      <c r="E2864" s="7">
        <v>2.0</v>
      </c>
      <c r="F2864" s="7" t="s">
        <v>24</v>
      </c>
      <c r="G2864" s="7" t="s">
        <v>172</v>
      </c>
      <c r="H2864" s="54">
        <v>2.0</v>
      </c>
      <c r="I2864" s="54">
        <v>1159.0</v>
      </c>
      <c r="J2864" s="55" t="s">
        <v>25</v>
      </c>
      <c r="K2864" t="str">
        <f>if(and(B2864&gt;='Desc Stats'!$C$56,B2864&lt;='Desc Stats'!$C$57),"Affordable",if(AND(B2864&gt;='Desc Stats'!$C$58,B2864&lt;='Desc Stats'!$C$59),"Luxury","None"))</f>
        <v>None</v>
      </c>
    </row>
    <row r="2865">
      <c r="A2865" s="56" t="s">
        <v>28</v>
      </c>
      <c r="B2865" s="54">
        <v>1680000.0</v>
      </c>
      <c r="C2865" s="7">
        <v>2.0</v>
      </c>
      <c r="D2865" s="7">
        <v>2.0</v>
      </c>
      <c r="E2865" s="7">
        <v>2.0</v>
      </c>
      <c r="F2865" s="7" t="s">
        <v>36</v>
      </c>
      <c r="G2865" s="7" t="s">
        <v>172</v>
      </c>
      <c r="H2865" s="54">
        <v>2.0</v>
      </c>
      <c r="I2865" s="54">
        <v>1207.0</v>
      </c>
      <c r="J2865" s="55" t="s">
        <v>25</v>
      </c>
      <c r="K2865" t="str">
        <f>if(and(B2865&gt;='Desc Stats'!$C$56,B2865&lt;='Desc Stats'!$C$57),"Affordable",if(AND(B2865&gt;='Desc Stats'!$C$58,B2865&lt;='Desc Stats'!$C$59),"Luxury","None"))</f>
        <v>None</v>
      </c>
    </row>
    <row r="2866">
      <c r="A2866" s="56" t="s">
        <v>28</v>
      </c>
      <c r="B2866" s="54">
        <v>1680000.0</v>
      </c>
      <c r="C2866" s="7">
        <v>2.0</v>
      </c>
      <c r="D2866" s="7">
        <v>2.0</v>
      </c>
      <c r="E2866" s="7">
        <v>2.0</v>
      </c>
      <c r="F2866" s="7" t="s">
        <v>36</v>
      </c>
      <c r="G2866" s="7" t="s">
        <v>172</v>
      </c>
      <c r="H2866" s="54">
        <v>2.0</v>
      </c>
      <c r="I2866" s="54">
        <v>1207.0</v>
      </c>
      <c r="J2866" s="55" t="s">
        <v>25</v>
      </c>
      <c r="K2866" t="str">
        <f>if(and(B2866&gt;='Desc Stats'!$C$56,B2866&lt;='Desc Stats'!$C$57),"Affordable",if(AND(B2866&gt;='Desc Stats'!$C$58,B2866&lt;='Desc Stats'!$C$59),"Luxury","None"))</f>
        <v>None</v>
      </c>
    </row>
    <row r="2867">
      <c r="A2867" s="56" t="s">
        <v>23</v>
      </c>
      <c r="B2867" s="54">
        <v>1680000.0</v>
      </c>
      <c r="C2867" s="7">
        <v>5.0</v>
      </c>
      <c r="D2867" s="7">
        <v>4.0</v>
      </c>
      <c r="E2867" s="7">
        <v>2.0</v>
      </c>
      <c r="F2867" s="7" t="s">
        <v>24</v>
      </c>
      <c r="G2867" s="7" t="s">
        <v>172</v>
      </c>
      <c r="H2867" s="54">
        <v>2.0</v>
      </c>
      <c r="I2867" s="54">
        <v>2500.0</v>
      </c>
      <c r="J2867" t="s">
        <v>27</v>
      </c>
      <c r="K2867" t="str">
        <f>if(and(B2867&gt;='Desc Stats'!$C$56,B2867&lt;='Desc Stats'!$C$57),"Affordable",if(AND(B2867&gt;='Desc Stats'!$C$58,B2867&lt;='Desc Stats'!$C$59),"Luxury","None"))</f>
        <v>None</v>
      </c>
    </row>
    <row r="2868">
      <c r="A2868" s="56" t="s">
        <v>159</v>
      </c>
      <c r="B2868" s="54">
        <v>1680000.0</v>
      </c>
      <c r="C2868" s="7">
        <v>6.0</v>
      </c>
      <c r="D2868" s="7">
        <v>5.0</v>
      </c>
      <c r="E2868" s="7">
        <v>2.0</v>
      </c>
      <c r="F2868" s="7" t="s">
        <v>182</v>
      </c>
      <c r="G2868" s="7" t="s">
        <v>179</v>
      </c>
      <c r="H2868" s="54">
        <v>1.0</v>
      </c>
      <c r="I2868" s="54">
        <v>1650.0</v>
      </c>
      <c r="J2868" s="55" t="s">
        <v>27</v>
      </c>
      <c r="K2868" t="str">
        <f>if(and(B2868&gt;='Desc Stats'!$C$56,B2868&lt;='Desc Stats'!$C$57),"Affordable",if(AND(B2868&gt;='Desc Stats'!$C$58,B2868&lt;='Desc Stats'!$C$59),"Luxury","None"))</f>
        <v>None</v>
      </c>
    </row>
    <row r="2869">
      <c r="A2869" s="56" t="s">
        <v>159</v>
      </c>
      <c r="B2869" s="54">
        <v>1680000.0</v>
      </c>
      <c r="C2869" s="7">
        <v>6.0</v>
      </c>
      <c r="D2869" s="7">
        <v>5.0</v>
      </c>
      <c r="E2869" s="7">
        <v>1.0</v>
      </c>
      <c r="F2869" s="7" t="s">
        <v>182</v>
      </c>
      <c r="G2869" s="7" t="s">
        <v>179</v>
      </c>
      <c r="H2869" s="54">
        <v>1.0</v>
      </c>
      <c r="I2869" s="54">
        <v>1650.0</v>
      </c>
      <c r="J2869" s="55" t="s">
        <v>27</v>
      </c>
      <c r="K2869" t="str">
        <f>if(and(B2869&gt;='Desc Stats'!$C$56,B2869&lt;='Desc Stats'!$C$57),"Affordable",if(AND(B2869&gt;='Desc Stats'!$C$58,B2869&lt;='Desc Stats'!$C$59),"Luxury","None"))</f>
        <v>None</v>
      </c>
    </row>
    <row r="2870">
      <c r="A2870" s="56" t="s">
        <v>162</v>
      </c>
      <c r="B2870" s="54">
        <v>1680000.0</v>
      </c>
      <c r="C2870" s="7">
        <v>4.0</v>
      </c>
      <c r="D2870" s="7">
        <v>3.0</v>
      </c>
      <c r="E2870" s="7">
        <v>3.0</v>
      </c>
      <c r="F2870" s="7" t="s">
        <v>181</v>
      </c>
      <c r="G2870" s="7" t="s">
        <v>179</v>
      </c>
      <c r="H2870" s="54">
        <v>1.0</v>
      </c>
      <c r="I2870" s="54">
        <v>1800.0</v>
      </c>
      <c r="J2870" s="55" t="s">
        <v>27</v>
      </c>
      <c r="K2870" t="str">
        <f>if(and(B2870&gt;='Desc Stats'!$C$56,B2870&lt;='Desc Stats'!$C$57),"Affordable",if(AND(B2870&gt;='Desc Stats'!$C$58,B2870&lt;='Desc Stats'!$C$59),"Luxury","None"))</f>
        <v>None</v>
      </c>
    </row>
    <row r="2871">
      <c r="A2871" s="56" t="s">
        <v>162</v>
      </c>
      <c r="B2871" s="54">
        <v>1680000.0</v>
      </c>
      <c r="C2871" s="7">
        <v>4.0</v>
      </c>
      <c r="D2871" s="7">
        <v>3.0</v>
      </c>
      <c r="E2871" s="7">
        <v>2.0</v>
      </c>
      <c r="F2871" s="7" t="s">
        <v>181</v>
      </c>
      <c r="G2871" s="7" t="s">
        <v>179</v>
      </c>
      <c r="H2871" s="54">
        <v>1.0</v>
      </c>
      <c r="I2871" s="54">
        <v>1760.0</v>
      </c>
      <c r="J2871" s="55" t="s">
        <v>27</v>
      </c>
      <c r="K2871" t="str">
        <f>if(and(B2871&gt;='Desc Stats'!$C$56,B2871&lt;='Desc Stats'!$C$57),"Affordable",if(AND(B2871&gt;='Desc Stats'!$C$58,B2871&lt;='Desc Stats'!$C$59),"Luxury","None"))</f>
        <v>None</v>
      </c>
    </row>
    <row r="2872">
      <c r="A2872" s="56" t="s">
        <v>23</v>
      </c>
      <c r="B2872" s="54">
        <v>1685000.0</v>
      </c>
      <c r="C2872" s="7">
        <v>4.0</v>
      </c>
      <c r="D2872" s="7">
        <v>4.0</v>
      </c>
      <c r="E2872" s="7">
        <v>2.0</v>
      </c>
      <c r="F2872" s="7" t="s">
        <v>24</v>
      </c>
      <c r="G2872" s="7" t="s">
        <v>172</v>
      </c>
      <c r="H2872" s="54">
        <v>2.0</v>
      </c>
      <c r="I2872" s="54">
        <v>2038.0</v>
      </c>
      <c r="J2872" s="55" t="s">
        <v>27</v>
      </c>
      <c r="K2872" t="str">
        <f>if(and(B2872&gt;='Desc Stats'!$C$56,B2872&lt;='Desc Stats'!$C$57),"Affordable",if(AND(B2872&gt;='Desc Stats'!$C$58,B2872&lt;='Desc Stats'!$C$59),"Luxury","None"))</f>
        <v>None</v>
      </c>
    </row>
    <row r="2873">
      <c r="A2873" s="56" t="s">
        <v>23</v>
      </c>
      <c r="B2873" s="54">
        <v>1685000.0</v>
      </c>
      <c r="C2873" s="7">
        <v>4.0</v>
      </c>
      <c r="D2873" s="7">
        <v>3.0</v>
      </c>
      <c r="E2873" s="7">
        <v>1.0</v>
      </c>
      <c r="F2873" s="7" t="s">
        <v>24</v>
      </c>
      <c r="G2873" s="7" t="s">
        <v>172</v>
      </c>
      <c r="H2873" s="54">
        <v>2.0</v>
      </c>
      <c r="I2873" s="54">
        <v>2038.0</v>
      </c>
      <c r="J2873" s="55" t="s">
        <v>27</v>
      </c>
      <c r="K2873" t="str">
        <f>if(and(B2873&gt;='Desc Stats'!$C$56,B2873&lt;='Desc Stats'!$C$57),"Affordable",if(AND(B2873&gt;='Desc Stats'!$C$58,B2873&lt;='Desc Stats'!$C$59),"Luxury","None"))</f>
        <v>None</v>
      </c>
    </row>
    <row r="2874">
      <c r="A2874" s="56" t="s">
        <v>23</v>
      </c>
      <c r="B2874" s="54">
        <v>1690000.0</v>
      </c>
      <c r="C2874" s="7">
        <v>6.0</v>
      </c>
      <c r="D2874" s="7">
        <v>4.0</v>
      </c>
      <c r="E2874" s="7">
        <v>2.0</v>
      </c>
      <c r="F2874" s="7" t="s">
        <v>24</v>
      </c>
      <c r="G2874" s="7" t="s">
        <v>172</v>
      </c>
      <c r="H2874" s="54">
        <v>2.0</v>
      </c>
      <c r="I2874" s="54">
        <v>2735.0</v>
      </c>
      <c r="J2874" t="s">
        <v>27</v>
      </c>
      <c r="K2874" t="str">
        <f>if(and(B2874&gt;='Desc Stats'!$C$56,B2874&lt;='Desc Stats'!$C$57),"Affordable",if(AND(B2874&gt;='Desc Stats'!$C$58,B2874&lt;='Desc Stats'!$C$59),"Luxury","None"))</f>
        <v>None</v>
      </c>
    </row>
    <row r="2875">
      <c r="A2875" s="56" t="s">
        <v>23</v>
      </c>
      <c r="B2875" s="54">
        <v>1690000.0</v>
      </c>
      <c r="C2875" s="7">
        <v>4.0</v>
      </c>
      <c r="D2875" s="7">
        <v>4.0</v>
      </c>
      <c r="E2875" s="7">
        <v>2.0</v>
      </c>
      <c r="F2875" s="7" t="s">
        <v>24</v>
      </c>
      <c r="G2875" s="7" t="s">
        <v>172</v>
      </c>
      <c r="H2875" s="54">
        <v>2.0</v>
      </c>
      <c r="I2875" s="54">
        <v>2648.0</v>
      </c>
      <c r="J2875" t="s">
        <v>27</v>
      </c>
      <c r="K2875" t="str">
        <f>if(and(B2875&gt;='Desc Stats'!$C$56,B2875&lt;='Desc Stats'!$C$57),"Affordable",if(AND(B2875&gt;='Desc Stats'!$C$58,B2875&lt;='Desc Stats'!$C$59),"Luxury","None"))</f>
        <v>None</v>
      </c>
    </row>
    <row r="2876">
      <c r="A2876" s="56" t="s">
        <v>23</v>
      </c>
      <c r="B2876" s="54">
        <v>1690000.0</v>
      </c>
      <c r="C2876" s="7">
        <v>4.0</v>
      </c>
      <c r="D2876" s="7">
        <v>4.0</v>
      </c>
      <c r="E2876" s="7">
        <v>1.0</v>
      </c>
      <c r="F2876" s="7" t="s">
        <v>24</v>
      </c>
      <c r="G2876" s="7" t="s">
        <v>172</v>
      </c>
      <c r="H2876" s="54">
        <v>2.0</v>
      </c>
      <c r="I2876" s="54">
        <v>2020.0</v>
      </c>
      <c r="J2876" s="55" t="s">
        <v>27</v>
      </c>
      <c r="K2876" t="str">
        <f>if(and(B2876&gt;='Desc Stats'!$C$56,B2876&lt;='Desc Stats'!$C$57),"Affordable",if(AND(B2876&gt;='Desc Stats'!$C$58,B2876&lt;='Desc Stats'!$C$59),"Luxury","None"))</f>
        <v>None</v>
      </c>
    </row>
    <row r="2877">
      <c r="A2877" s="56" t="s">
        <v>159</v>
      </c>
      <c r="B2877" s="54">
        <v>1690000.0</v>
      </c>
      <c r="C2877" s="7">
        <v>6.0</v>
      </c>
      <c r="D2877" s="7">
        <v>4.0</v>
      </c>
      <c r="E2877" s="7">
        <v>2.0</v>
      </c>
      <c r="F2877" s="7" t="s">
        <v>182</v>
      </c>
      <c r="G2877" s="7" t="s">
        <v>179</v>
      </c>
      <c r="H2877" s="54">
        <v>1.0</v>
      </c>
      <c r="I2877" s="54">
        <v>1650.0</v>
      </c>
      <c r="J2877" s="55" t="s">
        <v>25</v>
      </c>
      <c r="K2877" t="str">
        <f>if(and(B2877&gt;='Desc Stats'!$C$56,B2877&lt;='Desc Stats'!$C$57),"Affordable",if(AND(B2877&gt;='Desc Stats'!$C$58,B2877&lt;='Desc Stats'!$C$59),"Luxury","None"))</f>
        <v>None</v>
      </c>
    </row>
    <row r="2878">
      <c r="A2878" s="56" t="s">
        <v>162</v>
      </c>
      <c r="B2878" s="54">
        <v>1690000.0</v>
      </c>
      <c r="C2878" s="7">
        <v>4.0</v>
      </c>
      <c r="D2878" s="7">
        <v>3.0</v>
      </c>
      <c r="E2878" s="7">
        <v>1.0</v>
      </c>
      <c r="F2878" s="7" t="s">
        <v>181</v>
      </c>
      <c r="G2878" s="7" t="s">
        <v>179</v>
      </c>
      <c r="H2878" s="54">
        <v>1.0</v>
      </c>
      <c r="I2878" s="54">
        <v>1900.0</v>
      </c>
      <c r="J2878" s="55" t="s">
        <v>27</v>
      </c>
      <c r="K2878" t="str">
        <f>if(and(B2878&gt;='Desc Stats'!$C$56,B2878&lt;='Desc Stats'!$C$57),"Affordable",if(AND(B2878&gt;='Desc Stats'!$C$58,B2878&lt;='Desc Stats'!$C$59),"Luxury","None"))</f>
        <v>None</v>
      </c>
    </row>
    <row r="2879">
      <c r="A2879" s="56" t="s">
        <v>164</v>
      </c>
      <c r="B2879" s="54">
        <v>1690000.0</v>
      </c>
      <c r="C2879" s="7">
        <v>4.0</v>
      </c>
      <c r="D2879" s="7">
        <v>4.0</v>
      </c>
      <c r="E2879" s="7">
        <v>2.0</v>
      </c>
      <c r="F2879" s="7" t="s">
        <v>24</v>
      </c>
      <c r="G2879" s="7" t="s">
        <v>172</v>
      </c>
      <c r="H2879" s="54">
        <v>2.0</v>
      </c>
      <c r="I2879" s="54">
        <v>2719.0</v>
      </c>
      <c r="J2879" t="s">
        <v>27</v>
      </c>
      <c r="K2879" t="str">
        <f>if(and(B2879&gt;='Desc Stats'!$C$56,B2879&lt;='Desc Stats'!$C$57),"Affordable",if(AND(B2879&gt;='Desc Stats'!$C$58,B2879&lt;='Desc Stats'!$C$59),"Luxury","None"))</f>
        <v>None</v>
      </c>
    </row>
    <row r="2880">
      <c r="A2880" s="56" t="s">
        <v>164</v>
      </c>
      <c r="B2880" s="54">
        <v>1690000.0</v>
      </c>
      <c r="C2880" s="7">
        <v>4.0</v>
      </c>
      <c r="D2880" s="7">
        <v>4.0</v>
      </c>
      <c r="E2880" s="7">
        <v>2.0</v>
      </c>
      <c r="F2880" s="7" t="s">
        <v>24</v>
      </c>
      <c r="G2880" s="7" t="s">
        <v>179</v>
      </c>
      <c r="H2880" s="54">
        <v>1.0</v>
      </c>
      <c r="I2880" s="54">
        <v>2700.0</v>
      </c>
      <c r="J2880" s="55" t="s">
        <v>175</v>
      </c>
      <c r="K2880" t="str">
        <f>if(and(B2880&gt;='Desc Stats'!$C$56,B2880&lt;='Desc Stats'!$C$57),"Affordable",if(AND(B2880&gt;='Desc Stats'!$C$58,B2880&lt;='Desc Stats'!$C$59),"Luxury","None"))</f>
        <v>None</v>
      </c>
    </row>
    <row r="2881">
      <c r="A2881" s="56" t="s">
        <v>28</v>
      </c>
      <c r="B2881" s="54">
        <v>1698800.0</v>
      </c>
      <c r="C2881" s="7">
        <v>2.0</v>
      </c>
      <c r="D2881" s="7">
        <v>2.0</v>
      </c>
      <c r="E2881" s="7">
        <v>4.0</v>
      </c>
      <c r="F2881" s="7" t="s">
        <v>36</v>
      </c>
      <c r="G2881" s="7" t="s">
        <v>172</v>
      </c>
      <c r="H2881" s="54">
        <v>2.0</v>
      </c>
      <c r="I2881" s="54">
        <v>1227.0</v>
      </c>
      <c r="J2881" s="55" t="s">
        <v>27</v>
      </c>
      <c r="K2881" t="str">
        <f>if(and(B2881&gt;='Desc Stats'!$C$56,B2881&lt;='Desc Stats'!$C$57),"Affordable",if(AND(B2881&gt;='Desc Stats'!$C$58,B2881&lt;='Desc Stats'!$C$59),"Luxury","None"))</f>
        <v>None</v>
      </c>
    </row>
    <row r="2882">
      <c r="A2882" s="56" t="s">
        <v>132</v>
      </c>
      <c r="B2882" s="54">
        <v>1700000.0</v>
      </c>
      <c r="C2882" s="7">
        <v>3.0</v>
      </c>
      <c r="D2882" s="7">
        <v>3.0</v>
      </c>
      <c r="E2882" s="7">
        <v>2.0</v>
      </c>
      <c r="F2882" s="7" t="s">
        <v>24</v>
      </c>
      <c r="G2882" s="7" t="s">
        <v>172</v>
      </c>
      <c r="H2882" s="54">
        <v>2.0</v>
      </c>
      <c r="I2882" s="54">
        <v>1427.0</v>
      </c>
      <c r="J2882" s="55" t="s">
        <v>25</v>
      </c>
      <c r="K2882" t="str">
        <f>if(and(B2882&gt;='Desc Stats'!$C$56,B2882&lt;='Desc Stats'!$C$57),"Affordable",if(AND(B2882&gt;='Desc Stats'!$C$58,B2882&lt;='Desc Stats'!$C$59),"Luxury","None"))</f>
        <v>None</v>
      </c>
    </row>
    <row r="2883">
      <c r="A2883" s="56" t="s">
        <v>26</v>
      </c>
      <c r="B2883" s="54">
        <v>1700000.0</v>
      </c>
      <c r="C2883" s="7">
        <v>5.0</v>
      </c>
      <c r="D2883" s="7">
        <v>5.0</v>
      </c>
      <c r="E2883" s="7">
        <v>2.0</v>
      </c>
      <c r="F2883" s="7" t="s">
        <v>188</v>
      </c>
      <c r="G2883" s="7" t="s">
        <v>179</v>
      </c>
      <c r="H2883" s="54">
        <v>1.0</v>
      </c>
      <c r="I2883" s="54">
        <v>3200.0</v>
      </c>
      <c r="J2883" t="s">
        <v>27</v>
      </c>
      <c r="K2883" t="str">
        <f>if(and(B2883&gt;='Desc Stats'!$C$56,B2883&lt;='Desc Stats'!$C$57),"Affordable",if(AND(B2883&gt;='Desc Stats'!$C$58,B2883&lt;='Desc Stats'!$C$59),"Luxury","None"))</f>
        <v>None</v>
      </c>
    </row>
    <row r="2884">
      <c r="A2884" s="56" t="s">
        <v>136</v>
      </c>
      <c r="B2884" s="54">
        <v>1700000.0</v>
      </c>
      <c r="C2884" s="7">
        <v>3.0</v>
      </c>
      <c r="D2884" s="7">
        <v>2.0</v>
      </c>
      <c r="E2884" s="7">
        <v>1.0</v>
      </c>
      <c r="F2884" s="7" t="s">
        <v>36</v>
      </c>
      <c r="G2884" s="7" t="s">
        <v>172</v>
      </c>
      <c r="H2884" s="54">
        <v>2.0</v>
      </c>
      <c r="I2884" s="54">
        <v>1442.0</v>
      </c>
      <c r="J2884" s="55" t="s">
        <v>25</v>
      </c>
      <c r="K2884" t="str">
        <f>if(and(B2884&gt;='Desc Stats'!$C$56,B2884&lt;='Desc Stats'!$C$57),"Affordable",if(AND(B2884&gt;='Desc Stats'!$C$58,B2884&lt;='Desc Stats'!$C$59),"Luxury","None"))</f>
        <v>None</v>
      </c>
    </row>
    <row r="2885">
      <c r="A2885" s="56" t="s">
        <v>127</v>
      </c>
      <c r="B2885" s="54">
        <v>1700000.0</v>
      </c>
      <c r="C2885" s="7">
        <v>7.0</v>
      </c>
      <c r="D2885" s="7">
        <v>6.0</v>
      </c>
      <c r="E2885" s="7">
        <v>2.0</v>
      </c>
      <c r="F2885" s="7" t="s">
        <v>24</v>
      </c>
      <c r="G2885" s="7" t="s">
        <v>179</v>
      </c>
      <c r="H2885" s="54">
        <v>1.0</v>
      </c>
      <c r="I2885" s="54">
        <v>3600.0</v>
      </c>
      <c r="J2885" s="55" t="s">
        <v>25</v>
      </c>
      <c r="K2885" t="str">
        <f>if(and(B2885&gt;='Desc Stats'!$C$56,B2885&lt;='Desc Stats'!$C$57),"Affordable",if(AND(B2885&gt;='Desc Stats'!$C$58,B2885&lt;='Desc Stats'!$C$59),"Luxury","None"))</f>
        <v>None</v>
      </c>
    </row>
    <row r="2886">
      <c r="A2886" s="56" t="s">
        <v>127</v>
      </c>
      <c r="B2886" s="54">
        <v>1700000.0</v>
      </c>
      <c r="C2886" s="7">
        <v>7.0</v>
      </c>
      <c r="D2886" s="7">
        <v>7.0</v>
      </c>
      <c r="E2886" s="7">
        <v>1.0</v>
      </c>
      <c r="F2886" s="7" t="s">
        <v>194</v>
      </c>
      <c r="G2886" s="7" t="s">
        <v>179</v>
      </c>
      <c r="H2886" s="54">
        <v>1.0</v>
      </c>
      <c r="I2886" s="54">
        <v>1078.0</v>
      </c>
      <c r="J2886" t="s">
        <v>27</v>
      </c>
      <c r="K2886" t="str">
        <f>if(and(B2886&gt;='Desc Stats'!$C$56,B2886&lt;='Desc Stats'!$C$57),"Affordable",if(AND(B2886&gt;='Desc Stats'!$C$58,B2886&lt;='Desc Stats'!$C$59),"Luxury","None"))</f>
        <v>None</v>
      </c>
    </row>
    <row r="2887">
      <c r="A2887" s="56" t="s">
        <v>133</v>
      </c>
      <c r="B2887" s="54">
        <v>1700000.0</v>
      </c>
      <c r="C2887" s="7">
        <v>4.0</v>
      </c>
      <c r="D2887" s="7">
        <v>3.0</v>
      </c>
      <c r="E2887" s="7">
        <v>2.0</v>
      </c>
      <c r="F2887" s="7" t="s">
        <v>24</v>
      </c>
      <c r="G2887" s="7" t="s">
        <v>172</v>
      </c>
      <c r="H2887" s="54">
        <v>2.0</v>
      </c>
      <c r="I2887" s="54">
        <v>2638.0</v>
      </c>
      <c r="J2887" s="55" t="s">
        <v>25</v>
      </c>
      <c r="K2887" t="str">
        <f>if(and(B2887&gt;='Desc Stats'!$C$56,B2887&lt;='Desc Stats'!$C$57),"Affordable",if(AND(B2887&gt;='Desc Stats'!$C$58,B2887&lt;='Desc Stats'!$C$59),"Luxury","None"))</f>
        <v>None</v>
      </c>
    </row>
    <row r="2888">
      <c r="A2888" s="56" t="s">
        <v>28</v>
      </c>
      <c r="B2888" s="54">
        <v>1700000.0</v>
      </c>
      <c r="C2888" s="7">
        <v>5.0</v>
      </c>
      <c r="D2888" s="7">
        <v>5.0</v>
      </c>
      <c r="E2888" s="7">
        <v>3.0</v>
      </c>
      <c r="F2888" s="7" t="s">
        <v>24</v>
      </c>
      <c r="G2888" s="7" t="s">
        <v>179</v>
      </c>
      <c r="H2888" s="54">
        <v>1.0</v>
      </c>
      <c r="I2888" s="54">
        <v>2315.0</v>
      </c>
      <c r="J2888" s="55" t="s">
        <v>25</v>
      </c>
      <c r="K2888" t="str">
        <f>if(and(B2888&gt;='Desc Stats'!$C$56,B2888&lt;='Desc Stats'!$C$57),"Affordable",if(AND(B2888&gt;='Desc Stats'!$C$58,B2888&lt;='Desc Stats'!$C$59),"Luxury","None"))</f>
        <v>None</v>
      </c>
    </row>
    <row r="2889">
      <c r="A2889" s="56" t="s">
        <v>28</v>
      </c>
      <c r="B2889" s="54">
        <v>1700000.0</v>
      </c>
      <c r="C2889" s="7">
        <v>3.0</v>
      </c>
      <c r="D2889" s="7">
        <v>2.0</v>
      </c>
      <c r="E2889" s="7">
        <v>2.0</v>
      </c>
      <c r="F2889" s="7" t="s">
        <v>24</v>
      </c>
      <c r="G2889" s="7" t="s">
        <v>172</v>
      </c>
      <c r="H2889" s="54">
        <v>2.0</v>
      </c>
      <c r="I2889" s="54">
        <v>1259.0</v>
      </c>
      <c r="J2889" s="55" t="s">
        <v>27</v>
      </c>
      <c r="K2889" t="str">
        <f>if(and(B2889&gt;='Desc Stats'!$C$56,B2889&lt;='Desc Stats'!$C$57),"Affordable",if(AND(B2889&gt;='Desc Stats'!$C$58,B2889&lt;='Desc Stats'!$C$59),"Luxury","None"))</f>
        <v>None</v>
      </c>
    </row>
    <row r="2890">
      <c r="A2890" s="56" t="s">
        <v>190</v>
      </c>
      <c r="B2890" s="54">
        <v>1700000.0</v>
      </c>
      <c r="C2890" s="7">
        <v>4.0</v>
      </c>
      <c r="D2890" s="7">
        <v>4.0</v>
      </c>
      <c r="E2890" s="7">
        <v>2.0</v>
      </c>
      <c r="F2890" s="7" t="s">
        <v>24</v>
      </c>
      <c r="G2890" s="7" t="s">
        <v>172</v>
      </c>
      <c r="H2890" s="54">
        <v>2.0</v>
      </c>
      <c r="I2890" s="54">
        <v>1819.0</v>
      </c>
      <c r="J2890" s="55" t="s">
        <v>25</v>
      </c>
      <c r="K2890" t="str">
        <f>if(and(B2890&gt;='Desc Stats'!$C$56,B2890&lt;='Desc Stats'!$C$57),"Affordable",if(AND(B2890&gt;='Desc Stats'!$C$58,B2890&lt;='Desc Stats'!$C$59),"Luxury","None"))</f>
        <v>None</v>
      </c>
    </row>
    <row r="2891">
      <c r="A2891" s="56" t="s">
        <v>23</v>
      </c>
      <c r="B2891" s="54">
        <v>1700000.0</v>
      </c>
      <c r="C2891" s="7">
        <v>5.0</v>
      </c>
      <c r="D2891" s="7">
        <v>5.0</v>
      </c>
      <c r="E2891" s="7">
        <v>2.0</v>
      </c>
      <c r="F2891" s="7" t="s">
        <v>24</v>
      </c>
      <c r="G2891" s="7" t="s">
        <v>172</v>
      </c>
      <c r="H2891" s="54">
        <v>2.0</v>
      </c>
      <c r="I2891" s="54">
        <v>2552.0</v>
      </c>
      <c r="J2891" s="55" t="s">
        <v>25</v>
      </c>
      <c r="K2891" t="str">
        <f>if(and(B2891&gt;='Desc Stats'!$C$56,B2891&lt;='Desc Stats'!$C$57),"Affordable",if(AND(B2891&gt;='Desc Stats'!$C$58,B2891&lt;='Desc Stats'!$C$59),"Luxury","None"))</f>
        <v>None</v>
      </c>
    </row>
    <row r="2892">
      <c r="A2892" s="56" t="s">
        <v>23</v>
      </c>
      <c r="B2892" s="54">
        <v>1700000.0</v>
      </c>
      <c r="C2892" s="7">
        <v>5.0</v>
      </c>
      <c r="D2892" s="7">
        <v>4.0</v>
      </c>
      <c r="E2892" s="7">
        <v>2.0</v>
      </c>
      <c r="F2892" s="7" t="s">
        <v>24</v>
      </c>
      <c r="G2892" s="7" t="s">
        <v>172</v>
      </c>
      <c r="H2892" s="54">
        <v>2.0</v>
      </c>
      <c r="I2892" s="54">
        <v>2065.0</v>
      </c>
      <c r="J2892" s="55" t="s">
        <v>27</v>
      </c>
      <c r="K2892" t="str">
        <f>if(and(B2892&gt;='Desc Stats'!$C$56,B2892&lt;='Desc Stats'!$C$57),"Affordable",if(AND(B2892&gt;='Desc Stats'!$C$58,B2892&lt;='Desc Stats'!$C$59),"Luxury","None"))</f>
        <v>None</v>
      </c>
    </row>
    <row r="2893">
      <c r="A2893" s="56" t="s">
        <v>23</v>
      </c>
      <c r="B2893" s="54">
        <v>1700000.0</v>
      </c>
      <c r="C2893" s="7">
        <v>4.0</v>
      </c>
      <c r="D2893" s="7">
        <v>4.0</v>
      </c>
      <c r="E2893" s="7">
        <v>2.0</v>
      </c>
      <c r="F2893" s="7" t="s">
        <v>24</v>
      </c>
      <c r="G2893" s="7" t="s">
        <v>172</v>
      </c>
      <c r="H2893" s="54">
        <v>2.0</v>
      </c>
      <c r="I2893" s="54">
        <v>2648.0</v>
      </c>
      <c r="J2893" s="55" t="s">
        <v>27</v>
      </c>
      <c r="K2893" t="str">
        <f>if(and(B2893&gt;='Desc Stats'!$C$56,B2893&lt;='Desc Stats'!$C$57),"Affordable",if(AND(B2893&gt;='Desc Stats'!$C$58,B2893&lt;='Desc Stats'!$C$59),"Luxury","None"))</f>
        <v>None</v>
      </c>
    </row>
    <row r="2894">
      <c r="A2894" s="56" t="s">
        <v>23</v>
      </c>
      <c r="B2894" s="54">
        <v>1700000.0</v>
      </c>
      <c r="C2894" s="7">
        <v>4.0</v>
      </c>
      <c r="D2894" s="7">
        <v>4.0</v>
      </c>
      <c r="E2894" s="7">
        <v>2.0</v>
      </c>
      <c r="F2894" s="7" t="s">
        <v>24</v>
      </c>
      <c r="G2894" s="7" t="s">
        <v>172</v>
      </c>
      <c r="H2894" s="54">
        <v>2.0</v>
      </c>
      <c r="I2894" s="54">
        <v>2038.0</v>
      </c>
      <c r="J2894" s="55" t="s">
        <v>27</v>
      </c>
      <c r="K2894" t="str">
        <f>if(and(B2894&gt;='Desc Stats'!$C$56,B2894&lt;='Desc Stats'!$C$57),"Affordable",if(AND(B2894&gt;='Desc Stats'!$C$58,B2894&lt;='Desc Stats'!$C$59),"Luxury","None"))</f>
        <v>None</v>
      </c>
    </row>
    <row r="2895">
      <c r="A2895" s="56" t="s">
        <v>23</v>
      </c>
      <c r="B2895" s="54">
        <v>1700000.0</v>
      </c>
      <c r="C2895" s="7">
        <v>4.0</v>
      </c>
      <c r="D2895" s="7">
        <v>4.0</v>
      </c>
      <c r="E2895" s="7">
        <v>2.0</v>
      </c>
      <c r="F2895" s="7" t="s">
        <v>24</v>
      </c>
      <c r="G2895" s="7" t="s">
        <v>172</v>
      </c>
      <c r="H2895" s="54">
        <v>2.0</v>
      </c>
      <c r="I2895" s="54">
        <v>1496.0</v>
      </c>
      <c r="J2895" s="55" t="s">
        <v>25</v>
      </c>
      <c r="K2895" t="str">
        <f>if(and(B2895&gt;='Desc Stats'!$C$56,B2895&lt;='Desc Stats'!$C$57),"Affordable",if(AND(B2895&gt;='Desc Stats'!$C$58,B2895&lt;='Desc Stats'!$C$59),"Luxury","None"))</f>
        <v>None</v>
      </c>
    </row>
    <row r="2896">
      <c r="A2896" s="56" t="s">
        <v>23</v>
      </c>
      <c r="B2896" s="54">
        <v>1700000.0</v>
      </c>
      <c r="C2896" s="7">
        <v>5.0</v>
      </c>
      <c r="D2896" s="7">
        <v>5.0</v>
      </c>
      <c r="E2896" s="7">
        <v>1.0</v>
      </c>
      <c r="F2896" s="7" t="s">
        <v>24</v>
      </c>
      <c r="G2896" s="7" t="s">
        <v>172</v>
      </c>
      <c r="H2896" s="54">
        <v>2.0</v>
      </c>
      <c r="I2896" s="54">
        <v>2552.0</v>
      </c>
      <c r="J2896" s="55" t="s">
        <v>27</v>
      </c>
      <c r="K2896" t="str">
        <f>if(and(B2896&gt;='Desc Stats'!$C$56,B2896&lt;='Desc Stats'!$C$57),"Affordable",if(AND(B2896&gt;='Desc Stats'!$C$58,B2896&lt;='Desc Stats'!$C$59),"Luxury","None"))</f>
        <v>None</v>
      </c>
    </row>
    <row r="2897">
      <c r="A2897" s="56" t="s">
        <v>23</v>
      </c>
      <c r="B2897" s="54">
        <v>1700000.0</v>
      </c>
      <c r="C2897" s="7">
        <v>4.0</v>
      </c>
      <c r="D2897" s="7">
        <v>4.0</v>
      </c>
      <c r="E2897" s="7">
        <v>1.0</v>
      </c>
      <c r="F2897" s="7" t="s">
        <v>24</v>
      </c>
      <c r="G2897" s="7" t="s">
        <v>172</v>
      </c>
      <c r="H2897" s="54">
        <v>2.0</v>
      </c>
      <c r="I2897" s="54">
        <v>2025.0</v>
      </c>
      <c r="J2897" t="s">
        <v>27</v>
      </c>
      <c r="K2897" t="str">
        <f>if(and(B2897&gt;='Desc Stats'!$C$56,B2897&lt;='Desc Stats'!$C$57),"Affordable",if(AND(B2897&gt;='Desc Stats'!$C$58,B2897&lt;='Desc Stats'!$C$59),"Luxury","None"))</f>
        <v>None</v>
      </c>
    </row>
    <row r="2898">
      <c r="A2898" s="56" t="s">
        <v>23</v>
      </c>
      <c r="B2898" s="54">
        <v>1700000.0</v>
      </c>
      <c r="C2898" s="7">
        <v>4.0</v>
      </c>
      <c r="D2898" s="7">
        <v>4.0</v>
      </c>
      <c r="E2898" s="7">
        <v>1.0</v>
      </c>
      <c r="F2898" s="7" t="s">
        <v>24</v>
      </c>
      <c r="G2898" s="7" t="s">
        <v>172</v>
      </c>
      <c r="H2898" s="54">
        <v>2.0</v>
      </c>
      <c r="I2898" s="54">
        <v>1878.0</v>
      </c>
      <c r="J2898" s="55" t="s">
        <v>27</v>
      </c>
      <c r="K2898" t="str">
        <f>if(and(B2898&gt;='Desc Stats'!$C$56,B2898&lt;='Desc Stats'!$C$57),"Affordable",if(AND(B2898&gt;='Desc Stats'!$C$58,B2898&lt;='Desc Stats'!$C$59),"Luxury","None"))</f>
        <v>None</v>
      </c>
    </row>
    <row r="2899">
      <c r="A2899" s="56" t="s">
        <v>149</v>
      </c>
      <c r="B2899" s="54">
        <v>1700000.0</v>
      </c>
      <c r="C2899" s="7">
        <v>4.0</v>
      </c>
      <c r="D2899" s="7">
        <v>5.0</v>
      </c>
      <c r="E2899" s="7">
        <v>2.0</v>
      </c>
      <c r="F2899" s="7" t="s">
        <v>188</v>
      </c>
      <c r="G2899" s="7" t="s">
        <v>179</v>
      </c>
      <c r="H2899" s="54">
        <v>1.0</v>
      </c>
      <c r="I2899" s="54">
        <v>3200.0</v>
      </c>
      <c r="J2899" s="55" t="s">
        <v>27</v>
      </c>
      <c r="K2899" t="str">
        <f>if(and(B2899&gt;='Desc Stats'!$C$56,B2899&lt;='Desc Stats'!$C$57),"Affordable",if(AND(B2899&gt;='Desc Stats'!$C$58,B2899&lt;='Desc Stats'!$C$59),"Luxury","None"))</f>
        <v>None</v>
      </c>
    </row>
    <row r="2900">
      <c r="A2900" s="56" t="s">
        <v>140</v>
      </c>
      <c r="B2900" s="54">
        <v>1700000.0</v>
      </c>
      <c r="C2900" s="7">
        <v>4.0</v>
      </c>
      <c r="D2900" s="7">
        <v>3.0</v>
      </c>
      <c r="E2900" s="7">
        <v>1.0</v>
      </c>
      <c r="F2900" s="7" t="s">
        <v>181</v>
      </c>
      <c r="G2900" s="7" t="s">
        <v>179</v>
      </c>
      <c r="H2900" s="54">
        <v>1.0</v>
      </c>
      <c r="I2900" s="54">
        <v>1650.0</v>
      </c>
      <c r="J2900" s="55" t="s">
        <v>27</v>
      </c>
      <c r="K2900" t="str">
        <f>if(and(B2900&gt;='Desc Stats'!$C$56,B2900&lt;='Desc Stats'!$C$57),"Affordable",if(AND(B2900&gt;='Desc Stats'!$C$58,B2900&lt;='Desc Stats'!$C$59),"Luxury","None"))</f>
        <v>None</v>
      </c>
    </row>
    <row r="2901">
      <c r="A2901" s="56" t="s">
        <v>161</v>
      </c>
      <c r="B2901" s="54">
        <v>1700000.0</v>
      </c>
      <c r="C2901" s="7">
        <v>4.0</v>
      </c>
      <c r="D2901" s="7">
        <v>4.0</v>
      </c>
      <c r="E2901" s="7">
        <v>2.0</v>
      </c>
      <c r="F2901" s="7" t="s">
        <v>180</v>
      </c>
      <c r="G2901" s="7" t="s">
        <v>172</v>
      </c>
      <c r="H2901" s="54">
        <v>2.0</v>
      </c>
      <c r="I2901" s="54">
        <v>2400.0</v>
      </c>
      <c r="J2901" t="s">
        <v>27</v>
      </c>
      <c r="K2901" t="str">
        <f>if(and(B2901&gt;='Desc Stats'!$C$56,B2901&lt;='Desc Stats'!$C$57),"Affordable",if(AND(B2901&gt;='Desc Stats'!$C$58,B2901&lt;='Desc Stats'!$C$59),"Luxury","None"))</f>
        <v>None</v>
      </c>
    </row>
    <row r="2902">
      <c r="A2902" s="56" t="s">
        <v>162</v>
      </c>
      <c r="B2902" s="54">
        <v>1700000.0</v>
      </c>
      <c r="C2902" s="7">
        <v>4.0</v>
      </c>
      <c r="D2902" s="7">
        <v>3.0</v>
      </c>
      <c r="E2902" s="7">
        <v>4.0</v>
      </c>
      <c r="F2902" s="7" t="s">
        <v>181</v>
      </c>
      <c r="G2902" s="7" t="s">
        <v>179</v>
      </c>
      <c r="H2902" s="54">
        <v>1.0</v>
      </c>
      <c r="I2902" s="54">
        <v>1900.0</v>
      </c>
      <c r="J2902" s="55" t="s">
        <v>27</v>
      </c>
      <c r="K2902" t="str">
        <f>if(and(B2902&gt;='Desc Stats'!$C$56,B2902&lt;='Desc Stats'!$C$57),"Affordable",if(AND(B2902&gt;='Desc Stats'!$C$58,B2902&lt;='Desc Stats'!$C$59),"Luxury","None"))</f>
        <v>None</v>
      </c>
    </row>
    <row r="2903">
      <c r="A2903" s="56" t="s">
        <v>162</v>
      </c>
      <c r="B2903" s="54">
        <v>1700000.0</v>
      </c>
      <c r="C2903" s="7">
        <v>4.0</v>
      </c>
      <c r="D2903" s="7">
        <v>3.0</v>
      </c>
      <c r="E2903" s="7">
        <v>2.0</v>
      </c>
      <c r="F2903" s="7" t="s">
        <v>24</v>
      </c>
      <c r="G2903" s="7" t="s">
        <v>172</v>
      </c>
      <c r="H2903" s="54">
        <v>2.0</v>
      </c>
      <c r="I2903" s="54">
        <v>2292.0</v>
      </c>
      <c r="J2903" s="55" t="s">
        <v>27</v>
      </c>
      <c r="K2903" t="str">
        <f>if(and(B2903&gt;='Desc Stats'!$C$56,B2903&lt;='Desc Stats'!$C$57),"Affordable",if(AND(B2903&gt;='Desc Stats'!$C$58,B2903&lt;='Desc Stats'!$C$59),"Luxury","None"))</f>
        <v>None</v>
      </c>
    </row>
    <row r="2904">
      <c r="A2904" s="56" t="s">
        <v>162</v>
      </c>
      <c r="B2904" s="54">
        <v>1700000.0</v>
      </c>
      <c r="C2904" s="7">
        <v>4.0</v>
      </c>
      <c r="D2904" s="7">
        <v>3.0</v>
      </c>
      <c r="E2904" s="7">
        <v>2.0</v>
      </c>
      <c r="F2904" s="7" t="s">
        <v>181</v>
      </c>
      <c r="G2904" s="7" t="s">
        <v>179</v>
      </c>
      <c r="H2904" s="54">
        <v>1.0</v>
      </c>
      <c r="I2904" s="54">
        <v>1760.0</v>
      </c>
      <c r="J2904" s="55" t="s">
        <v>27</v>
      </c>
      <c r="K2904" t="str">
        <f>if(and(B2904&gt;='Desc Stats'!$C$56,B2904&lt;='Desc Stats'!$C$57),"Affordable",if(AND(B2904&gt;='Desc Stats'!$C$58,B2904&lt;='Desc Stats'!$C$59),"Luxury","None"))</f>
        <v>None</v>
      </c>
    </row>
    <row r="2905">
      <c r="A2905" s="56" t="s">
        <v>23</v>
      </c>
      <c r="B2905" s="54">
        <v>1710000.0</v>
      </c>
      <c r="C2905" s="7">
        <v>5.0</v>
      </c>
      <c r="D2905" s="7">
        <v>4.0</v>
      </c>
      <c r="E2905" s="7">
        <v>2.0</v>
      </c>
      <c r="F2905" s="7" t="s">
        <v>24</v>
      </c>
      <c r="G2905" s="7" t="s">
        <v>172</v>
      </c>
      <c r="H2905" s="54">
        <v>2.0</v>
      </c>
      <c r="I2905" s="54">
        <v>2065.0</v>
      </c>
      <c r="J2905" s="55" t="s">
        <v>27</v>
      </c>
      <c r="K2905" t="str">
        <f>if(and(B2905&gt;='Desc Stats'!$C$56,B2905&lt;='Desc Stats'!$C$57),"Affordable",if(AND(B2905&gt;='Desc Stats'!$C$58,B2905&lt;='Desc Stats'!$C$59),"Luxury","None"))</f>
        <v>None</v>
      </c>
    </row>
    <row r="2906">
      <c r="A2906" s="56" t="s">
        <v>28</v>
      </c>
      <c r="B2906" s="54">
        <v>1714000.0</v>
      </c>
      <c r="C2906" s="7">
        <v>1.0</v>
      </c>
      <c r="D2906" s="7">
        <v>1.0</v>
      </c>
      <c r="E2906" s="7">
        <v>4.0</v>
      </c>
      <c r="F2906" s="7" t="s">
        <v>36</v>
      </c>
      <c r="G2906" s="7" t="s">
        <v>172</v>
      </c>
      <c r="H2906" s="54">
        <v>2.0</v>
      </c>
      <c r="I2906" s="54">
        <v>700.0</v>
      </c>
      <c r="J2906" s="55" t="s">
        <v>25</v>
      </c>
      <c r="K2906" t="str">
        <f>if(and(B2906&gt;='Desc Stats'!$C$56,B2906&lt;='Desc Stats'!$C$57),"Affordable",if(AND(B2906&gt;='Desc Stats'!$C$58,B2906&lt;='Desc Stats'!$C$59),"Luxury","None"))</f>
        <v>None</v>
      </c>
    </row>
    <row r="2907">
      <c r="A2907" s="56" t="s">
        <v>23</v>
      </c>
      <c r="B2907" s="54">
        <v>1719148.0</v>
      </c>
      <c r="C2907" s="7">
        <v>5.0</v>
      </c>
      <c r="D2907" s="7">
        <v>4.0</v>
      </c>
      <c r="E2907" s="7">
        <v>2.0</v>
      </c>
      <c r="F2907" s="7" t="s">
        <v>24</v>
      </c>
      <c r="G2907" s="7" t="s">
        <v>172</v>
      </c>
      <c r="H2907" s="54">
        <v>2.0</v>
      </c>
      <c r="I2907" s="54">
        <v>2163.0</v>
      </c>
      <c r="J2907" s="55" t="s">
        <v>27</v>
      </c>
      <c r="K2907" t="str">
        <f>if(and(B2907&gt;='Desc Stats'!$C$56,B2907&lt;='Desc Stats'!$C$57),"Affordable",if(AND(B2907&gt;='Desc Stats'!$C$58,B2907&lt;='Desc Stats'!$C$59),"Luxury","None"))</f>
        <v>None</v>
      </c>
    </row>
    <row r="2908">
      <c r="A2908" s="56" t="s">
        <v>138</v>
      </c>
      <c r="B2908" s="54">
        <v>1719888.0</v>
      </c>
      <c r="C2908" s="7">
        <v>2.0</v>
      </c>
      <c r="D2908" s="7">
        <v>2.0</v>
      </c>
      <c r="E2908" s="7">
        <v>2.0</v>
      </c>
      <c r="F2908" s="7" t="s">
        <v>36</v>
      </c>
      <c r="G2908" s="7" t="s">
        <v>172</v>
      </c>
      <c r="H2908" s="54">
        <v>2.0</v>
      </c>
      <c r="I2908" s="54">
        <v>1163.0</v>
      </c>
      <c r="J2908" t="s">
        <v>25</v>
      </c>
      <c r="K2908" t="str">
        <f>if(and(B2908&gt;='Desc Stats'!$C$56,B2908&lt;='Desc Stats'!$C$57),"Affordable",if(AND(B2908&gt;='Desc Stats'!$C$58,B2908&lt;='Desc Stats'!$C$59),"Luxury","None"))</f>
        <v>None</v>
      </c>
    </row>
    <row r="2909">
      <c r="A2909" s="56" t="s">
        <v>26</v>
      </c>
      <c r="B2909" s="54">
        <v>1720000.0</v>
      </c>
      <c r="C2909" s="7">
        <v>7.0</v>
      </c>
      <c r="D2909" s="7">
        <v>7.0</v>
      </c>
      <c r="E2909" s="7">
        <v>2.0</v>
      </c>
      <c r="F2909" s="7" t="s">
        <v>182</v>
      </c>
      <c r="G2909" s="7" t="s">
        <v>179</v>
      </c>
      <c r="H2909" s="54">
        <v>1.0</v>
      </c>
      <c r="I2909" s="54">
        <v>3033.0</v>
      </c>
      <c r="J2909" s="55" t="s">
        <v>175</v>
      </c>
      <c r="K2909" t="str">
        <f>if(and(B2909&gt;='Desc Stats'!$C$56,B2909&lt;='Desc Stats'!$C$57),"Affordable",if(AND(B2909&gt;='Desc Stats'!$C$58,B2909&lt;='Desc Stats'!$C$59),"Luxury","None"))</f>
        <v>None</v>
      </c>
    </row>
    <row r="2910">
      <c r="A2910" s="56" t="s">
        <v>131</v>
      </c>
      <c r="B2910" s="54">
        <v>1720000.0</v>
      </c>
      <c r="C2910" s="7">
        <v>6.0</v>
      </c>
      <c r="D2910" s="7">
        <v>4.0</v>
      </c>
      <c r="E2910" s="7">
        <v>2.0</v>
      </c>
      <c r="F2910" s="7" t="s">
        <v>181</v>
      </c>
      <c r="G2910" s="7" t="s">
        <v>179</v>
      </c>
      <c r="H2910" s="54">
        <v>1.0</v>
      </c>
      <c r="I2910" s="54">
        <v>4080.0</v>
      </c>
      <c r="J2910" s="55" t="s">
        <v>25</v>
      </c>
      <c r="K2910" t="str">
        <f>if(and(B2910&gt;='Desc Stats'!$C$56,B2910&lt;='Desc Stats'!$C$57),"Affordable",if(AND(B2910&gt;='Desc Stats'!$C$58,B2910&lt;='Desc Stats'!$C$59),"Luxury","None"))</f>
        <v>None</v>
      </c>
    </row>
    <row r="2911">
      <c r="A2911" s="56" t="s">
        <v>23</v>
      </c>
      <c r="B2911" s="54">
        <v>1720000.0</v>
      </c>
      <c r="C2911" s="7">
        <v>5.0</v>
      </c>
      <c r="D2911" s="7">
        <v>6.0</v>
      </c>
      <c r="E2911" s="7">
        <v>4.0</v>
      </c>
      <c r="F2911" s="7" t="s">
        <v>24</v>
      </c>
      <c r="G2911" s="7" t="s">
        <v>172</v>
      </c>
      <c r="H2911" s="54">
        <v>2.0</v>
      </c>
      <c r="I2911" s="54">
        <v>2020.0</v>
      </c>
      <c r="J2911" s="55" t="s">
        <v>27</v>
      </c>
      <c r="K2911" t="str">
        <f>if(and(B2911&gt;='Desc Stats'!$C$56,B2911&lt;='Desc Stats'!$C$57),"Affordable",if(AND(B2911&gt;='Desc Stats'!$C$58,B2911&lt;='Desc Stats'!$C$59),"Luxury","None"))</f>
        <v>None</v>
      </c>
    </row>
    <row r="2912">
      <c r="A2912" s="56" t="s">
        <v>23</v>
      </c>
      <c r="B2912" s="54">
        <v>1720000.0</v>
      </c>
      <c r="C2912" s="7">
        <v>4.0</v>
      </c>
      <c r="D2912" s="7">
        <v>3.0</v>
      </c>
      <c r="E2912" s="7">
        <v>3.0</v>
      </c>
      <c r="F2912" s="7" t="s">
        <v>24</v>
      </c>
      <c r="G2912" s="7" t="s">
        <v>172</v>
      </c>
      <c r="H2912" s="54">
        <v>2.0</v>
      </c>
      <c r="I2912" s="54">
        <v>1878.0</v>
      </c>
      <c r="J2912" s="55" t="s">
        <v>25</v>
      </c>
      <c r="K2912" t="str">
        <f>if(and(B2912&gt;='Desc Stats'!$C$56,B2912&lt;='Desc Stats'!$C$57),"Affordable",if(AND(B2912&gt;='Desc Stats'!$C$58,B2912&lt;='Desc Stats'!$C$59),"Luxury","None"))</f>
        <v>None</v>
      </c>
    </row>
    <row r="2913">
      <c r="A2913" s="56" t="s">
        <v>23</v>
      </c>
      <c r="B2913" s="54">
        <v>1720000.0</v>
      </c>
      <c r="C2913" s="7">
        <v>5.0</v>
      </c>
      <c r="D2913" s="7">
        <v>4.0</v>
      </c>
      <c r="E2913" s="7">
        <v>2.0</v>
      </c>
      <c r="F2913" s="7" t="s">
        <v>24</v>
      </c>
      <c r="G2913" s="7" t="s">
        <v>172</v>
      </c>
      <c r="H2913" s="54">
        <v>2.0</v>
      </c>
      <c r="I2913" s="54">
        <v>2500.0</v>
      </c>
      <c r="J2913" s="55" t="s">
        <v>25</v>
      </c>
      <c r="K2913" t="str">
        <f>if(and(B2913&gt;='Desc Stats'!$C$56,B2913&lt;='Desc Stats'!$C$57),"Affordable",if(AND(B2913&gt;='Desc Stats'!$C$58,B2913&lt;='Desc Stats'!$C$59),"Luxury","None"))</f>
        <v>None</v>
      </c>
    </row>
    <row r="2914">
      <c r="A2914" s="56" t="s">
        <v>23</v>
      </c>
      <c r="B2914" s="54">
        <v>1720000.0</v>
      </c>
      <c r="C2914" s="7">
        <v>4.0</v>
      </c>
      <c r="D2914" s="7">
        <v>4.0</v>
      </c>
      <c r="E2914" s="7">
        <v>2.0</v>
      </c>
      <c r="F2914" s="7" t="s">
        <v>24</v>
      </c>
      <c r="G2914" s="7" t="s">
        <v>172</v>
      </c>
      <c r="H2914" s="54">
        <v>2.0</v>
      </c>
      <c r="I2914" s="54">
        <v>2020.0</v>
      </c>
      <c r="J2914" s="55" t="s">
        <v>27</v>
      </c>
      <c r="K2914" t="str">
        <f>if(and(B2914&gt;='Desc Stats'!$C$56,B2914&lt;='Desc Stats'!$C$57),"Affordable",if(AND(B2914&gt;='Desc Stats'!$C$58,B2914&lt;='Desc Stats'!$C$59),"Luxury","None"))</f>
        <v>None</v>
      </c>
    </row>
    <row r="2915">
      <c r="A2915" s="56" t="s">
        <v>162</v>
      </c>
      <c r="B2915" s="54">
        <v>1720000.0</v>
      </c>
      <c r="C2915" s="7">
        <v>5.0</v>
      </c>
      <c r="D2915" s="7">
        <v>3.0</v>
      </c>
      <c r="E2915" s="7">
        <v>2.0</v>
      </c>
      <c r="F2915" s="7" t="s">
        <v>181</v>
      </c>
      <c r="G2915" s="7" t="s">
        <v>179</v>
      </c>
      <c r="H2915" s="54">
        <v>1.0</v>
      </c>
      <c r="I2915" s="54">
        <v>1900.0</v>
      </c>
      <c r="J2915" s="55" t="s">
        <v>27</v>
      </c>
      <c r="K2915" t="str">
        <f>if(and(B2915&gt;='Desc Stats'!$C$56,B2915&lt;='Desc Stats'!$C$57),"Affordable",if(AND(B2915&gt;='Desc Stats'!$C$58,B2915&lt;='Desc Stats'!$C$59),"Luxury","None"))</f>
        <v>None</v>
      </c>
    </row>
    <row r="2916">
      <c r="A2916" s="56" t="s">
        <v>195</v>
      </c>
      <c r="B2916" s="54">
        <v>1723500.0</v>
      </c>
      <c r="C2916" s="7">
        <v>6.0</v>
      </c>
      <c r="D2916" s="7">
        <v>6.0</v>
      </c>
      <c r="E2916" s="7">
        <v>2.0</v>
      </c>
      <c r="F2916" s="7" t="s">
        <v>192</v>
      </c>
      <c r="G2916" s="7" t="s">
        <v>179</v>
      </c>
      <c r="H2916" s="54">
        <v>1.0</v>
      </c>
      <c r="I2916" s="54">
        <v>4884.0</v>
      </c>
      <c r="J2916" s="55" t="s">
        <v>27</v>
      </c>
      <c r="K2916" t="str">
        <f>if(and(B2916&gt;='Desc Stats'!$C$56,B2916&lt;='Desc Stats'!$C$57),"Affordable",if(AND(B2916&gt;='Desc Stats'!$C$58,B2916&lt;='Desc Stats'!$C$59),"Luxury","None"))</f>
        <v>None</v>
      </c>
    </row>
    <row r="2917">
      <c r="A2917" s="56" t="s">
        <v>26</v>
      </c>
      <c r="B2917" s="54">
        <v>1730000.0</v>
      </c>
      <c r="C2917" s="7">
        <v>5.0</v>
      </c>
      <c r="D2917" s="7">
        <v>4.0</v>
      </c>
      <c r="E2917" s="7">
        <v>2.0</v>
      </c>
      <c r="F2917" s="7" t="s">
        <v>182</v>
      </c>
      <c r="G2917" s="7" t="s">
        <v>179</v>
      </c>
      <c r="H2917" s="54">
        <v>1.0</v>
      </c>
      <c r="I2917" s="54">
        <v>1840.0</v>
      </c>
      <c r="J2917" s="55" t="s">
        <v>25</v>
      </c>
      <c r="K2917" t="str">
        <f>if(and(B2917&gt;='Desc Stats'!$C$56,B2917&lt;='Desc Stats'!$C$57),"Affordable",if(AND(B2917&gt;='Desc Stats'!$C$58,B2917&lt;='Desc Stats'!$C$59),"Luxury","None"))</f>
        <v>None</v>
      </c>
    </row>
    <row r="2918">
      <c r="A2918" s="56" t="s">
        <v>136</v>
      </c>
      <c r="B2918" s="54">
        <v>1730000.0</v>
      </c>
      <c r="C2918" s="7">
        <v>3.0</v>
      </c>
      <c r="D2918" s="7">
        <v>3.0</v>
      </c>
      <c r="E2918" s="7">
        <v>2.0</v>
      </c>
      <c r="F2918" s="7" t="s">
        <v>36</v>
      </c>
      <c r="G2918" s="7" t="s">
        <v>172</v>
      </c>
      <c r="H2918" s="54">
        <v>2.0</v>
      </c>
      <c r="I2918" s="54">
        <v>1442.0</v>
      </c>
      <c r="J2918" s="55" t="s">
        <v>25</v>
      </c>
      <c r="K2918" t="str">
        <f>if(and(B2918&gt;='Desc Stats'!$C$56,B2918&lt;='Desc Stats'!$C$57),"Affordable",if(AND(B2918&gt;='Desc Stats'!$C$58,B2918&lt;='Desc Stats'!$C$59),"Luxury","None"))</f>
        <v>None</v>
      </c>
    </row>
    <row r="2919">
      <c r="A2919" s="56" t="s">
        <v>138</v>
      </c>
      <c r="B2919" s="54">
        <v>1730000.0</v>
      </c>
      <c r="C2919" s="7">
        <v>2.0</v>
      </c>
      <c r="D2919" s="7">
        <v>2.0</v>
      </c>
      <c r="E2919" s="7">
        <v>2.0</v>
      </c>
      <c r="F2919" s="7" t="s">
        <v>36</v>
      </c>
      <c r="G2919" s="7" t="s">
        <v>172</v>
      </c>
      <c r="H2919" s="54">
        <v>2.0</v>
      </c>
      <c r="I2919" s="54">
        <v>1152.0</v>
      </c>
      <c r="J2919" s="55" t="s">
        <v>25</v>
      </c>
      <c r="K2919" t="str">
        <f>if(and(B2919&gt;='Desc Stats'!$C$56,B2919&lt;='Desc Stats'!$C$57),"Affordable",if(AND(B2919&gt;='Desc Stats'!$C$58,B2919&lt;='Desc Stats'!$C$59),"Luxury","None"))</f>
        <v>None</v>
      </c>
    </row>
    <row r="2920">
      <c r="A2920" s="57" t="s">
        <v>37</v>
      </c>
      <c r="B2920" s="54">
        <v>1730000.0</v>
      </c>
      <c r="C2920" s="7">
        <v>4.0</v>
      </c>
      <c r="D2920" s="7">
        <v>4.0</v>
      </c>
      <c r="E2920" s="7">
        <v>2.0</v>
      </c>
      <c r="F2920" s="7" t="s">
        <v>24</v>
      </c>
      <c r="G2920" s="7" t="s">
        <v>172</v>
      </c>
      <c r="H2920" s="54">
        <v>2.0</v>
      </c>
      <c r="I2920" s="54">
        <v>1700.0</v>
      </c>
      <c r="J2920" s="55" t="s">
        <v>25</v>
      </c>
      <c r="K2920" t="str">
        <f>if(and(B2920&gt;='Desc Stats'!$C$56,B2920&lt;='Desc Stats'!$C$57),"Affordable",if(AND(B2920&gt;='Desc Stats'!$C$58,B2920&lt;='Desc Stats'!$C$59),"Luxury","None"))</f>
        <v>None</v>
      </c>
    </row>
    <row r="2921">
      <c r="A2921" s="57" t="s">
        <v>37</v>
      </c>
      <c r="B2921" s="54">
        <v>1730000.0</v>
      </c>
      <c r="C2921" s="7">
        <v>4.0</v>
      </c>
      <c r="D2921" s="7">
        <v>3.0</v>
      </c>
      <c r="E2921" s="7">
        <v>2.0</v>
      </c>
      <c r="F2921" s="7" t="s">
        <v>24</v>
      </c>
      <c r="G2921" s="7" t="s">
        <v>172</v>
      </c>
      <c r="H2921" s="54">
        <v>2.0</v>
      </c>
      <c r="I2921" s="54">
        <v>1690.0</v>
      </c>
      <c r="J2921" s="55" t="s">
        <v>25</v>
      </c>
      <c r="K2921" t="str">
        <f>if(and(B2921&gt;='Desc Stats'!$C$56,B2921&lt;='Desc Stats'!$C$57),"Affordable",if(AND(B2921&gt;='Desc Stats'!$C$58,B2921&lt;='Desc Stats'!$C$59),"Luxury","None"))</f>
        <v>None</v>
      </c>
    </row>
    <row r="2922">
      <c r="A2922" s="57" t="s">
        <v>37</v>
      </c>
      <c r="B2922" s="54">
        <v>1730000.0</v>
      </c>
      <c r="C2922" s="7">
        <v>4.0</v>
      </c>
      <c r="D2922" s="7">
        <v>3.0</v>
      </c>
      <c r="E2922" s="7">
        <v>1.0</v>
      </c>
      <c r="F2922" s="7" t="s">
        <v>24</v>
      </c>
      <c r="G2922" s="7" t="s">
        <v>172</v>
      </c>
      <c r="H2922" s="54">
        <v>2.0</v>
      </c>
      <c r="I2922" s="54">
        <v>1690.0</v>
      </c>
      <c r="J2922" s="55" t="s">
        <v>25</v>
      </c>
      <c r="K2922" t="str">
        <f>if(and(B2922&gt;='Desc Stats'!$C$56,B2922&lt;='Desc Stats'!$C$57),"Affordable",if(AND(B2922&gt;='Desc Stats'!$C$58,B2922&lt;='Desc Stats'!$C$59),"Luxury","None"))</f>
        <v>None</v>
      </c>
    </row>
    <row r="2923">
      <c r="A2923" s="56" t="s">
        <v>23</v>
      </c>
      <c r="B2923" s="54">
        <v>1731000.0</v>
      </c>
      <c r="C2923" s="7">
        <v>4.0</v>
      </c>
      <c r="D2923" s="7">
        <v>4.0</v>
      </c>
      <c r="E2923" s="7">
        <v>4.0</v>
      </c>
      <c r="F2923" s="7" t="s">
        <v>24</v>
      </c>
      <c r="G2923" s="7" t="s">
        <v>172</v>
      </c>
      <c r="H2923" s="54">
        <v>2.0</v>
      </c>
      <c r="I2923" s="54">
        <v>1668.0</v>
      </c>
      <c r="J2923" s="55" t="s">
        <v>27</v>
      </c>
      <c r="K2923" t="str">
        <f>if(and(B2923&gt;='Desc Stats'!$C$56,B2923&lt;='Desc Stats'!$C$57),"Affordable",if(AND(B2923&gt;='Desc Stats'!$C$58,B2923&lt;='Desc Stats'!$C$59),"Luxury","None"))</f>
        <v>None</v>
      </c>
    </row>
    <row r="2924">
      <c r="A2924" s="56" t="s">
        <v>162</v>
      </c>
      <c r="B2924" s="54">
        <v>1734000.0</v>
      </c>
      <c r="C2924" s="7">
        <v>2.0</v>
      </c>
      <c r="D2924" s="7">
        <v>3.0</v>
      </c>
      <c r="E2924" s="7">
        <v>2.0</v>
      </c>
      <c r="F2924" s="7" t="s">
        <v>36</v>
      </c>
      <c r="G2924" s="7" t="s">
        <v>172</v>
      </c>
      <c r="H2924" s="54">
        <v>2.0</v>
      </c>
      <c r="I2924" s="54">
        <v>1445.0</v>
      </c>
      <c r="J2924" s="55" t="s">
        <v>25</v>
      </c>
      <c r="K2924" t="str">
        <f>if(and(B2924&gt;='Desc Stats'!$C$56,B2924&lt;='Desc Stats'!$C$57),"Affordable",if(AND(B2924&gt;='Desc Stats'!$C$58,B2924&lt;='Desc Stats'!$C$59),"Luxury","None"))</f>
        <v>None</v>
      </c>
    </row>
    <row r="2925">
      <c r="A2925" s="56" t="s">
        <v>147</v>
      </c>
      <c r="B2925" s="54">
        <v>1739000.0</v>
      </c>
      <c r="C2925" s="7">
        <v>2.0</v>
      </c>
      <c r="D2925" s="7">
        <v>3.0</v>
      </c>
      <c r="E2925" s="7">
        <v>2.0</v>
      </c>
      <c r="F2925" s="7" t="s">
        <v>36</v>
      </c>
      <c r="G2925" s="7" t="s">
        <v>172</v>
      </c>
      <c r="H2925" s="54">
        <v>2.0</v>
      </c>
      <c r="I2925" s="54">
        <v>1464.0</v>
      </c>
      <c r="J2925" s="55" t="s">
        <v>25</v>
      </c>
      <c r="K2925" t="str">
        <f>if(and(B2925&gt;='Desc Stats'!$C$56,B2925&lt;='Desc Stats'!$C$57),"Affordable",if(AND(B2925&gt;='Desc Stats'!$C$58,B2925&lt;='Desc Stats'!$C$59),"Luxury","None"))</f>
        <v>None</v>
      </c>
    </row>
    <row r="2926">
      <c r="A2926" s="56" t="s">
        <v>28</v>
      </c>
      <c r="B2926" s="54">
        <v>1743000.0</v>
      </c>
      <c r="C2926" s="7">
        <v>3.0</v>
      </c>
      <c r="D2926" s="7">
        <v>3.0</v>
      </c>
      <c r="E2926" s="7">
        <v>2.0</v>
      </c>
      <c r="F2926" s="7" t="s">
        <v>24</v>
      </c>
      <c r="G2926" s="7" t="s">
        <v>172</v>
      </c>
      <c r="H2926" s="54">
        <v>2.0</v>
      </c>
      <c r="I2926" s="54">
        <v>1031.0</v>
      </c>
      <c r="J2926" s="55" t="s">
        <v>25</v>
      </c>
      <c r="K2926" t="str">
        <f>if(and(B2926&gt;='Desc Stats'!$C$56,B2926&lt;='Desc Stats'!$C$57),"Affordable",if(AND(B2926&gt;='Desc Stats'!$C$58,B2926&lt;='Desc Stats'!$C$59),"Luxury","None"))</f>
        <v>None</v>
      </c>
    </row>
    <row r="2927">
      <c r="A2927" s="56" t="s">
        <v>26</v>
      </c>
      <c r="B2927" s="54">
        <v>1750000.0</v>
      </c>
      <c r="C2927" s="7">
        <v>5.0</v>
      </c>
      <c r="D2927" s="7">
        <v>5.0</v>
      </c>
      <c r="E2927" s="7">
        <v>2.0</v>
      </c>
      <c r="F2927" s="7" t="s">
        <v>24</v>
      </c>
      <c r="G2927" s="7" t="s">
        <v>172</v>
      </c>
      <c r="H2927" s="54">
        <v>2.0</v>
      </c>
      <c r="I2927" s="54">
        <v>2700.0</v>
      </c>
      <c r="J2927" s="55" t="s">
        <v>27</v>
      </c>
      <c r="K2927" t="str">
        <f>if(and(B2927&gt;='Desc Stats'!$C$56,B2927&lt;='Desc Stats'!$C$57),"Affordable",if(AND(B2927&gt;='Desc Stats'!$C$58,B2927&lt;='Desc Stats'!$C$59),"Luxury","None"))</f>
        <v>None</v>
      </c>
    </row>
    <row r="2928">
      <c r="A2928" s="56" t="s">
        <v>26</v>
      </c>
      <c r="B2928" s="54">
        <v>1750000.0</v>
      </c>
      <c r="C2928" s="7">
        <v>5.0</v>
      </c>
      <c r="D2928" s="7">
        <v>4.0</v>
      </c>
      <c r="E2928" s="7">
        <v>2.0</v>
      </c>
      <c r="F2928" s="7" t="s">
        <v>182</v>
      </c>
      <c r="G2928" s="7" t="s">
        <v>179</v>
      </c>
      <c r="H2928" s="54">
        <v>1.0</v>
      </c>
      <c r="I2928" s="54">
        <v>2160.0</v>
      </c>
      <c r="J2928" s="55" t="s">
        <v>27</v>
      </c>
      <c r="K2928" t="str">
        <f>if(and(B2928&gt;='Desc Stats'!$C$56,B2928&lt;='Desc Stats'!$C$57),"Affordable",if(AND(B2928&gt;='Desc Stats'!$C$58,B2928&lt;='Desc Stats'!$C$59),"Luxury","None"))</f>
        <v>None</v>
      </c>
    </row>
    <row r="2929">
      <c r="A2929" s="56" t="s">
        <v>26</v>
      </c>
      <c r="B2929" s="54">
        <v>1750000.0</v>
      </c>
      <c r="C2929" s="7">
        <v>5.0</v>
      </c>
      <c r="D2929" s="7">
        <v>4.0</v>
      </c>
      <c r="E2929" s="7">
        <v>2.0</v>
      </c>
      <c r="F2929" s="7" t="s">
        <v>38</v>
      </c>
      <c r="G2929" s="7" t="s">
        <v>179</v>
      </c>
      <c r="H2929" s="54">
        <v>1.0</v>
      </c>
      <c r="I2929" s="54">
        <v>2160.0</v>
      </c>
      <c r="J2929" s="55" t="s">
        <v>27</v>
      </c>
      <c r="K2929" t="str">
        <f>if(and(B2929&gt;='Desc Stats'!$C$56,B2929&lt;='Desc Stats'!$C$57),"Affordable",if(AND(B2929&gt;='Desc Stats'!$C$58,B2929&lt;='Desc Stats'!$C$59),"Luxury","None"))</f>
        <v>None</v>
      </c>
    </row>
    <row r="2930">
      <c r="A2930" s="56" t="s">
        <v>26</v>
      </c>
      <c r="B2930" s="54">
        <v>1750000.0</v>
      </c>
      <c r="C2930" s="7">
        <v>5.0</v>
      </c>
      <c r="D2930" s="7">
        <v>4.0</v>
      </c>
      <c r="E2930" s="7">
        <v>2.0</v>
      </c>
      <c r="F2930" s="7" t="s">
        <v>182</v>
      </c>
      <c r="G2930" s="7" t="s">
        <v>179</v>
      </c>
      <c r="H2930" s="54">
        <v>1.0</v>
      </c>
      <c r="I2930" s="54">
        <v>1840.0</v>
      </c>
      <c r="J2930" s="55" t="s">
        <v>25</v>
      </c>
      <c r="K2930" t="str">
        <f>if(and(B2930&gt;='Desc Stats'!$C$56,B2930&lt;='Desc Stats'!$C$57),"Affordable",if(AND(B2930&gt;='Desc Stats'!$C$58,B2930&lt;='Desc Stats'!$C$59),"Luxury","None"))</f>
        <v>None</v>
      </c>
    </row>
    <row r="2931">
      <c r="A2931" s="56" t="s">
        <v>125</v>
      </c>
      <c r="B2931" s="54">
        <v>1750000.0</v>
      </c>
      <c r="C2931" s="7">
        <v>6.0</v>
      </c>
      <c r="D2931" s="7">
        <v>6.0</v>
      </c>
      <c r="E2931" s="7">
        <v>2.0</v>
      </c>
      <c r="F2931" s="7" t="s">
        <v>188</v>
      </c>
      <c r="G2931" s="7" t="s">
        <v>179</v>
      </c>
      <c r="H2931" s="54">
        <v>1.0</v>
      </c>
      <c r="I2931" s="54">
        <v>3200.0</v>
      </c>
      <c r="J2931" s="55" t="s">
        <v>175</v>
      </c>
      <c r="K2931" t="str">
        <f>if(and(B2931&gt;='Desc Stats'!$C$56,B2931&lt;='Desc Stats'!$C$57),"Affordable",if(AND(B2931&gt;='Desc Stats'!$C$58,B2931&lt;='Desc Stats'!$C$59),"Luxury","None"))</f>
        <v>None</v>
      </c>
    </row>
    <row r="2932">
      <c r="A2932" s="56" t="s">
        <v>136</v>
      </c>
      <c r="B2932" s="54">
        <v>1750000.0</v>
      </c>
      <c r="C2932" s="7">
        <v>3.0</v>
      </c>
      <c r="D2932" s="7">
        <v>2.0</v>
      </c>
      <c r="E2932" s="7">
        <v>4.0</v>
      </c>
      <c r="F2932" s="7" t="s">
        <v>36</v>
      </c>
      <c r="G2932" s="7" t="s">
        <v>172</v>
      </c>
      <c r="H2932" s="54">
        <v>2.0</v>
      </c>
      <c r="I2932" s="54">
        <v>1453.0</v>
      </c>
      <c r="J2932" s="55" t="s">
        <v>25</v>
      </c>
      <c r="K2932" t="str">
        <f>if(and(B2932&gt;='Desc Stats'!$C$56,B2932&lt;='Desc Stats'!$C$57),"Affordable",if(AND(B2932&gt;='Desc Stats'!$C$58,B2932&lt;='Desc Stats'!$C$59),"Luxury","None"))</f>
        <v>None</v>
      </c>
    </row>
    <row r="2933">
      <c r="A2933" s="56" t="s">
        <v>136</v>
      </c>
      <c r="B2933" s="54">
        <v>1750000.0</v>
      </c>
      <c r="C2933" s="7">
        <v>3.0</v>
      </c>
      <c r="D2933" s="7">
        <v>3.0</v>
      </c>
      <c r="E2933" s="7">
        <v>1.0</v>
      </c>
      <c r="F2933" s="7" t="s">
        <v>36</v>
      </c>
      <c r="G2933" s="7" t="s">
        <v>172</v>
      </c>
      <c r="H2933" s="54">
        <v>2.0</v>
      </c>
      <c r="I2933" s="54">
        <v>1442.0</v>
      </c>
      <c r="J2933" s="55" t="s">
        <v>25</v>
      </c>
      <c r="K2933" t="str">
        <f>if(and(B2933&gt;='Desc Stats'!$C$56,B2933&lt;='Desc Stats'!$C$57),"Affordable",if(AND(B2933&gt;='Desc Stats'!$C$58,B2933&lt;='Desc Stats'!$C$59),"Luxury","None"))</f>
        <v>None</v>
      </c>
    </row>
    <row r="2934">
      <c r="A2934" s="57" t="s">
        <v>37</v>
      </c>
      <c r="B2934" s="54">
        <v>1750000.0</v>
      </c>
      <c r="C2934" s="7">
        <v>4.0</v>
      </c>
      <c r="D2934" s="7">
        <v>3.0</v>
      </c>
      <c r="E2934" s="7">
        <v>2.0</v>
      </c>
      <c r="F2934" s="7" t="s">
        <v>181</v>
      </c>
      <c r="G2934" s="7" t="s">
        <v>179</v>
      </c>
      <c r="H2934" s="54">
        <v>1.0</v>
      </c>
      <c r="I2934" s="54">
        <v>1650.0</v>
      </c>
      <c r="J2934" t="s">
        <v>27</v>
      </c>
      <c r="K2934" t="str">
        <f>if(and(B2934&gt;='Desc Stats'!$C$56,B2934&lt;='Desc Stats'!$C$57),"Affordable",if(AND(B2934&gt;='Desc Stats'!$C$58,B2934&lt;='Desc Stats'!$C$59),"Luxury","None"))</f>
        <v>None</v>
      </c>
    </row>
    <row r="2935">
      <c r="A2935" s="56" t="s">
        <v>127</v>
      </c>
      <c r="B2935" s="54">
        <v>1750000.0</v>
      </c>
      <c r="C2935" s="7">
        <v>5.0</v>
      </c>
      <c r="D2935" s="7">
        <v>5.0</v>
      </c>
      <c r="E2935" s="7">
        <v>1.0</v>
      </c>
      <c r="F2935" s="7" t="s">
        <v>24</v>
      </c>
      <c r="G2935" s="7" t="s">
        <v>172</v>
      </c>
      <c r="H2935" s="54">
        <v>2.0</v>
      </c>
      <c r="I2935" s="54">
        <v>2412.0</v>
      </c>
      <c r="J2935" s="55" t="s">
        <v>25</v>
      </c>
      <c r="K2935" t="str">
        <f>if(and(B2935&gt;='Desc Stats'!$C$56,B2935&lt;='Desc Stats'!$C$57),"Affordable",if(AND(B2935&gt;='Desc Stats'!$C$58,B2935&lt;='Desc Stats'!$C$59),"Luxury","None"))</f>
        <v>None</v>
      </c>
    </row>
    <row r="2936">
      <c r="A2936" s="56" t="s">
        <v>23</v>
      </c>
      <c r="B2936" s="54">
        <v>1750000.0</v>
      </c>
      <c r="C2936" s="7">
        <v>5.0</v>
      </c>
      <c r="D2936" s="7">
        <v>5.0</v>
      </c>
      <c r="E2936" s="7">
        <v>2.0</v>
      </c>
      <c r="F2936" s="7" t="s">
        <v>24</v>
      </c>
      <c r="G2936" s="7" t="s">
        <v>172</v>
      </c>
      <c r="H2936" s="54">
        <v>2.0</v>
      </c>
      <c r="I2936" s="54">
        <v>2676.0</v>
      </c>
      <c r="J2936" s="55" t="s">
        <v>25</v>
      </c>
      <c r="K2936" t="str">
        <f>if(and(B2936&gt;='Desc Stats'!$C$56,B2936&lt;='Desc Stats'!$C$57),"Affordable",if(AND(B2936&gt;='Desc Stats'!$C$58,B2936&lt;='Desc Stats'!$C$59),"Luxury","None"))</f>
        <v>None</v>
      </c>
    </row>
    <row r="2937">
      <c r="A2937" s="56" t="s">
        <v>23</v>
      </c>
      <c r="B2937" s="54">
        <v>1750000.0</v>
      </c>
      <c r="C2937" s="7">
        <v>4.0</v>
      </c>
      <c r="D2937" s="7">
        <v>4.0</v>
      </c>
      <c r="E2937" s="7">
        <v>2.0</v>
      </c>
      <c r="F2937" s="7" t="s">
        <v>24</v>
      </c>
      <c r="G2937" s="7" t="s">
        <v>172</v>
      </c>
      <c r="H2937" s="54">
        <v>2.0</v>
      </c>
      <c r="I2937" s="54">
        <v>2073.0</v>
      </c>
      <c r="J2937" t="s">
        <v>27</v>
      </c>
      <c r="K2937" t="str">
        <f>if(and(B2937&gt;='Desc Stats'!$C$56,B2937&lt;='Desc Stats'!$C$57),"Affordable",if(AND(B2937&gt;='Desc Stats'!$C$58,B2937&lt;='Desc Stats'!$C$59),"Luxury","None"))</f>
        <v>None</v>
      </c>
    </row>
    <row r="2938">
      <c r="A2938" s="56" t="s">
        <v>23</v>
      </c>
      <c r="B2938" s="54">
        <v>1750000.0</v>
      </c>
      <c r="C2938" s="7">
        <v>4.0</v>
      </c>
      <c r="D2938" s="7">
        <v>4.0</v>
      </c>
      <c r="E2938" s="7">
        <v>2.0</v>
      </c>
      <c r="F2938" s="7" t="s">
        <v>24</v>
      </c>
      <c r="G2938" s="7" t="s">
        <v>172</v>
      </c>
      <c r="H2938" s="54">
        <v>2.0</v>
      </c>
      <c r="I2938" s="54">
        <v>2020.0</v>
      </c>
      <c r="J2938" t="s">
        <v>27</v>
      </c>
      <c r="K2938" t="str">
        <f>if(and(B2938&gt;='Desc Stats'!$C$56,B2938&lt;='Desc Stats'!$C$57),"Affordable",if(AND(B2938&gt;='Desc Stats'!$C$58,B2938&lt;='Desc Stats'!$C$59),"Luxury","None"))</f>
        <v>None</v>
      </c>
    </row>
    <row r="2939">
      <c r="A2939" s="56" t="s">
        <v>23</v>
      </c>
      <c r="B2939" s="54">
        <v>1750000.0</v>
      </c>
      <c r="C2939" s="7">
        <v>4.0</v>
      </c>
      <c r="D2939" s="7">
        <v>3.0</v>
      </c>
      <c r="E2939" s="7">
        <v>2.0</v>
      </c>
      <c r="F2939" s="7" t="s">
        <v>24</v>
      </c>
      <c r="G2939" s="7" t="s">
        <v>172</v>
      </c>
      <c r="H2939" s="54">
        <v>2.0</v>
      </c>
      <c r="I2939" s="54">
        <v>2347.0</v>
      </c>
      <c r="J2939" s="55" t="s">
        <v>25</v>
      </c>
      <c r="K2939" t="str">
        <f>if(and(B2939&gt;='Desc Stats'!$C$56,B2939&lt;='Desc Stats'!$C$57),"Affordable",if(AND(B2939&gt;='Desc Stats'!$C$58,B2939&lt;='Desc Stats'!$C$59),"Luxury","None"))</f>
        <v>None</v>
      </c>
    </row>
    <row r="2940">
      <c r="A2940" s="56" t="s">
        <v>23</v>
      </c>
      <c r="B2940" s="54">
        <v>1750000.0</v>
      </c>
      <c r="C2940" s="7">
        <v>4.0</v>
      </c>
      <c r="D2940" s="7">
        <v>3.0</v>
      </c>
      <c r="E2940" s="7">
        <v>2.0</v>
      </c>
      <c r="F2940" s="7" t="s">
        <v>24</v>
      </c>
      <c r="G2940" s="7" t="s">
        <v>172</v>
      </c>
      <c r="H2940" s="54">
        <v>2.0</v>
      </c>
      <c r="I2940" s="54">
        <v>1830.0</v>
      </c>
      <c r="J2940" t="s">
        <v>27</v>
      </c>
      <c r="K2940" t="str">
        <f>if(and(B2940&gt;='Desc Stats'!$C$56,B2940&lt;='Desc Stats'!$C$57),"Affordable",if(AND(B2940&gt;='Desc Stats'!$C$58,B2940&lt;='Desc Stats'!$C$59),"Luxury","None"))</f>
        <v>None</v>
      </c>
    </row>
    <row r="2941">
      <c r="A2941" s="56" t="s">
        <v>149</v>
      </c>
      <c r="B2941" s="54">
        <v>1750000.0</v>
      </c>
      <c r="C2941" s="7">
        <v>8.0</v>
      </c>
      <c r="D2941" s="7">
        <v>7.0</v>
      </c>
      <c r="E2941" s="7">
        <v>2.0</v>
      </c>
      <c r="F2941" s="7" t="s">
        <v>181</v>
      </c>
      <c r="G2941" s="7" t="s">
        <v>172</v>
      </c>
      <c r="H2941" s="54">
        <v>2.0</v>
      </c>
      <c r="I2941" s="54">
        <v>4000.0</v>
      </c>
      <c r="J2941" s="55" t="s">
        <v>25</v>
      </c>
      <c r="K2941" t="str">
        <f>if(and(B2941&gt;='Desc Stats'!$C$56,B2941&lt;='Desc Stats'!$C$57),"Affordable",if(AND(B2941&gt;='Desc Stats'!$C$58,B2941&lt;='Desc Stats'!$C$59),"Luxury","None"))</f>
        <v>None</v>
      </c>
    </row>
    <row r="2942">
      <c r="A2942" s="56" t="s">
        <v>159</v>
      </c>
      <c r="B2942" s="54">
        <v>1750000.0</v>
      </c>
      <c r="C2942" s="7">
        <v>6.0</v>
      </c>
      <c r="D2942" s="7">
        <v>5.0</v>
      </c>
      <c r="E2942" s="7">
        <v>2.0</v>
      </c>
      <c r="F2942" s="7" t="s">
        <v>182</v>
      </c>
      <c r="G2942" s="7" t="s">
        <v>179</v>
      </c>
      <c r="H2942" s="54">
        <v>1.0</v>
      </c>
      <c r="I2942" s="54">
        <v>2400.0</v>
      </c>
      <c r="J2942" s="55" t="s">
        <v>27</v>
      </c>
      <c r="K2942" t="str">
        <f>if(and(B2942&gt;='Desc Stats'!$C$56,B2942&lt;='Desc Stats'!$C$57),"Affordable",if(AND(B2942&gt;='Desc Stats'!$C$58,B2942&lt;='Desc Stats'!$C$59),"Luxury","None"))</f>
        <v>None</v>
      </c>
    </row>
    <row r="2943">
      <c r="A2943" s="56" t="s">
        <v>159</v>
      </c>
      <c r="B2943" s="54">
        <v>1750000.0</v>
      </c>
      <c r="C2943" s="7">
        <v>5.0</v>
      </c>
      <c r="D2943" s="7">
        <v>5.0</v>
      </c>
      <c r="E2943" s="7">
        <v>2.0</v>
      </c>
      <c r="F2943" s="7" t="s">
        <v>182</v>
      </c>
      <c r="G2943" s="7" t="s">
        <v>179</v>
      </c>
      <c r="H2943" s="54">
        <v>1.0</v>
      </c>
      <c r="I2943" s="54">
        <v>2400.0</v>
      </c>
      <c r="J2943" s="55" t="s">
        <v>27</v>
      </c>
      <c r="K2943" t="str">
        <f>if(and(B2943&gt;='Desc Stats'!$C$56,B2943&lt;='Desc Stats'!$C$57),"Affordable",if(AND(B2943&gt;='Desc Stats'!$C$58,B2943&lt;='Desc Stats'!$C$59),"Luxury","None"))</f>
        <v>None</v>
      </c>
    </row>
    <row r="2944">
      <c r="A2944" s="56" t="s">
        <v>161</v>
      </c>
      <c r="B2944" s="54">
        <v>1750000.0</v>
      </c>
      <c r="C2944" s="7">
        <v>6.0</v>
      </c>
      <c r="D2944" s="7">
        <v>6.0</v>
      </c>
      <c r="E2944" s="7">
        <v>1.0</v>
      </c>
      <c r="F2944" s="7" t="s">
        <v>194</v>
      </c>
      <c r="G2944" s="7" t="s">
        <v>179</v>
      </c>
      <c r="H2944" s="54">
        <v>1.0</v>
      </c>
      <c r="I2944" s="54">
        <v>1540.0</v>
      </c>
      <c r="J2944" s="55" t="s">
        <v>175</v>
      </c>
      <c r="K2944" t="str">
        <f>if(and(B2944&gt;='Desc Stats'!$C$56,B2944&lt;='Desc Stats'!$C$57),"Affordable",if(AND(B2944&gt;='Desc Stats'!$C$58,B2944&lt;='Desc Stats'!$C$59),"Luxury","None"))</f>
        <v>None</v>
      </c>
    </row>
    <row r="2945">
      <c r="A2945" s="56" t="s">
        <v>28</v>
      </c>
      <c r="B2945" s="54">
        <v>1760000.0</v>
      </c>
      <c r="C2945" s="7">
        <v>3.0</v>
      </c>
      <c r="D2945" s="7">
        <v>2.0</v>
      </c>
      <c r="E2945" s="7">
        <v>4.0</v>
      </c>
      <c r="F2945" s="7" t="s">
        <v>24</v>
      </c>
      <c r="G2945" s="7" t="s">
        <v>172</v>
      </c>
      <c r="H2945" s="54">
        <v>2.0</v>
      </c>
      <c r="I2945" s="54">
        <v>1159.0</v>
      </c>
      <c r="J2945" s="55" t="s">
        <v>25</v>
      </c>
      <c r="K2945" t="str">
        <f>if(and(B2945&gt;='Desc Stats'!$C$56,B2945&lt;='Desc Stats'!$C$57),"Affordable",if(AND(B2945&gt;='Desc Stats'!$C$58,B2945&lt;='Desc Stats'!$C$59),"Luxury","None"))</f>
        <v>None</v>
      </c>
    </row>
    <row r="2946">
      <c r="A2946" s="56" t="s">
        <v>23</v>
      </c>
      <c r="B2946" s="54">
        <v>1760000.0</v>
      </c>
      <c r="C2946" s="7">
        <v>4.0</v>
      </c>
      <c r="D2946" s="7">
        <v>4.0</v>
      </c>
      <c r="E2946" s="7">
        <v>6.0</v>
      </c>
      <c r="F2946" s="7" t="s">
        <v>24</v>
      </c>
      <c r="G2946" s="7" t="s">
        <v>172</v>
      </c>
      <c r="H2946" s="54">
        <v>2.0</v>
      </c>
      <c r="I2946" s="54">
        <v>1496.0</v>
      </c>
      <c r="J2946" s="55" t="s">
        <v>27</v>
      </c>
      <c r="K2946" t="str">
        <f>if(and(B2946&gt;='Desc Stats'!$C$56,B2946&lt;='Desc Stats'!$C$57),"Affordable",if(AND(B2946&gt;='Desc Stats'!$C$58,B2946&lt;='Desc Stats'!$C$59),"Luxury","None"))</f>
        <v>None</v>
      </c>
    </row>
    <row r="2947">
      <c r="A2947" s="56" t="s">
        <v>124</v>
      </c>
      <c r="B2947" s="54">
        <v>1770000.0</v>
      </c>
      <c r="C2947" s="7">
        <v>4.0</v>
      </c>
      <c r="D2947" s="7">
        <v>3.0</v>
      </c>
      <c r="E2947" s="7">
        <v>1.0</v>
      </c>
      <c r="F2947" s="7" t="s">
        <v>181</v>
      </c>
      <c r="G2947" s="7" t="s">
        <v>179</v>
      </c>
      <c r="H2947" s="54">
        <v>1.0</v>
      </c>
      <c r="I2947" s="54">
        <v>1870.0</v>
      </c>
      <c r="J2947" s="55" t="s">
        <v>27</v>
      </c>
      <c r="K2947" t="str">
        <f>if(and(B2947&gt;='Desc Stats'!$C$56,B2947&lt;='Desc Stats'!$C$57),"Affordable",if(AND(B2947&gt;='Desc Stats'!$C$58,B2947&lt;='Desc Stats'!$C$59),"Luxury","None"))</f>
        <v>None</v>
      </c>
    </row>
    <row r="2948">
      <c r="A2948" s="56" t="s">
        <v>138</v>
      </c>
      <c r="B2948" s="54">
        <v>1770000.0</v>
      </c>
      <c r="C2948" s="7">
        <v>2.0</v>
      </c>
      <c r="D2948" s="7">
        <v>2.0</v>
      </c>
      <c r="E2948" s="7">
        <v>2.0</v>
      </c>
      <c r="F2948" s="7" t="s">
        <v>36</v>
      </c>
      <c r="G2948" s="7" t="s">
        <v>172</v>
      </c>
      <c r="H2948" s="54">
        <v>2.0</v>
      </c>
      <c r="I2948" s="54">
        <v>1152.0</v>
      </c>
      <c r="J2948" s="55" t="s">
        <v>25</v>
      </c>
      <c r="K2948" t="str">
        <f>if(and(B2948&gt;='Desc Stats'!$C$56,B2948&lt;='Desc Stats'!$C$57),"Affordable",if(AND(B2948&gt;='Desc Stats'!$C$58,B2948&lt;='Desc Stats'!$C$59),"Luxury","None"))</f>
        <v>None</v>
      </c>
    </row>
    <row r="2949">
      <c r="A2949" s="56" t="s">
        <v>161</v>
      </c>
      <c r="B2949" s="54">
        <v>1779286.0</v>
      </c>
      <c r="C2949" s="7">
        <v>4.0</v>
      </c>
      <c r="D2949" s="7">
        <v>4.0</v>
      </c>
      <c r="E2949" s="7">
        <v>1.0</v>
      </c>
      <c r="F2949" s="7" t="s">
        <v>180</v>
      </c>
      <c r="G2949" s="7" t="s">
        <v>172</v>
      </c>
      <c r="H2949" s="54">
        <v>2.0</v>
      </c>
      <c r="I2949" s="54">
        <v>2293.0</v>
      </c>
      <c r="J2949" s="55" t="s">
        <v>25</v>
      </c>
      <c r="K2949" t="str">
        <f>if(and(B2949&gt;='Desc Stats'!$C$56,B2949&lt;='Desc Stats'!$C$57),"Affordable",if(AND(B2949&gt;='Desc Stats'!$C$58,B2949&lt;='Desc Stats'!$C$59),"Luxury","None"))</f>
        <v>None</v>
      </c>
    </row>
    <row r="2950">
      <c r="A2950" s="56" t="s">
        <v>125</v>
      </c>
      <c r="B2950" s="54">
        <v>1780000.0</v>
      </c>
      <c r="C2950" s="7">
        <v>6.0</v>
      </c>
      <c r="D2950" s="7">
        <v>6.0</v>
      </c>
      <c r="E2950" s="7">
        <v>4.0</v>
      </c>
      <c r="F2950" s="7" t="s">
        <v>188</v>
      </c>
      <c r="G2950" s="7" t="s">
        <v>179</v>
      </c>
      <c r="H2950" s="54">
        <v>1.0</v>
      </c>
      <c r="I2950" s="54">
        <v>3200.0</v>
      </c>
      <c r="J2950" s="55" t="s">
        <v>175</v>
      </c>
      <c r="K2950" t="str">
        <f>if(and(B2950&gt;='Desc Stats'!$C$56,B2950&lt;='Desc Stats'!$C$57),"Affordable",if(AND(B2950&gt;='Desc Stats'!$C$58,B2950&lt;='Desc Stats'!$C$59),"Luxury","None"))</f>
        <v>None</v>
      </c>
    </row>
    <row r="2951">
      <c r="A2951" s="56" t="s">
        <v>136</v>
      </c>
      <c r="B2951" s="54">
        <v>1780000.0</v>
      </c>
      <c r="C2951" s="7">
        <v>3.0</v>
      </c>
      <c r="D2951" s="7">
        <v>3.0</v>
      </c>
      <c r="E2951" s="7">
        <v>2.0</v>
      </c>
      <c r="F2951" s="7" t="s">
        <v>36</v>
      </c>
      <c r="G2951" s="7" t="s">
        <v>172</v>
      </c>
      <c r="H2951" s="54">
        <v>2.0</v>
      </c>
      <c r="I2951" s="54">
        <v>1442.0</v>
      </c>
      <c r="J2951" t="s">
        <v>25</v>
      </c>
      <c r="K2951" t="str">
        <f>if(and(B2951&gt;='Desc Stats'!$C$56,B2951&lt;='Desc Stats'!$C$57),"Affordable",if(AND(B2951&gt;='Desc Stats'!$C$58,B2951&lt;='Desc Stats'!$C$59),"Luxury","None"))</f>
        <v>None</v>
      </c>
    </row>
    <row r="2952">
      <c r="A2952" s="57" t="s">
        <v>37</v>
      </c>
      <c r="B2952" s="54">
        <v>1780000.0</v>
      </c>
      <c r="C2952" s="7">
        <v>4.0</v>
      </c>
      <c r="D2952" s="7">
        <v>3.0</v>
      </c>
      <c r="E2952" s="7">
        <v>2.0</v>
      </c>
      <c r="F2952" s="7" t="s">
        <v>181</v>
      </c>
      <c r="G2952" s="7" t="s">
        <v>172</v>
      </c>
      <c r="H2952" s="54">
        <v>2.0</v>
      </c>
      <c r="I2952" s="54">
        <v>2400.0</v>
      </c>
      <c r="J2952" s="55" t="s">
        <v>25</v>
      </c>
      <c r="K2952" t="str">
        <f>if(and(B2952&gt;='Desc Stats'!$C$56,B2952&lt;='Desc Stats'!$C$57),"Affordable",if(AND(B2952&gt;='Desc Stats'!$C$58,B2952&lt;='Desc Stats'!$C$59),"Luxury","None"))</f>
        <v>None</v>
      </c>
    </row>
    <row r="2953">
      <c r="A2953" s="57" t="s">
        <v>37</v>
      </c>
      <c r="B2953" s="54">
        <v>1780000.0</v>
      </c>
      <c r="C2953" s="7">
        <v>3.0</v>
      </c>
      <c r="D2953" s="7">
        <v>3.0</v>
      </c>
      <c r="E2953" s="7">
        <v>2.0</v>
      </c>
      <c r="F2953" s="7" t="s">
        <v>38</v>
      </c>
      <c r="G2953" s="7" t="s">
        <v>172</v>
      </c>
      <c r="H2953" s="54">
        <v>2.0</v>
      </c>
      <c r="I2953" s="54">
        <v>1900.0</v>
      </c>
      <c r="J2953" s="55" t="s">
        <v>175</v>
      </c>
      <c r="K2953" t="str">
        <f>if(and(B2953&gt;='Desc Stats'!$C$56,B2953&lt;='Desc Stats'!$C$57),"Affordable",if(AND(B2953&gt;='Desc Stats'!$C$58,B2953&lt;='Desc Stats'!$C$59),"Luxury","None"))</f>
        <v>None</v>
      </c>
    </row>
    <row r="2954">
      <c r="A2954" s="57" t="s">
        <v>37</v>
      </c>
      <c r="B2954" s="54">
        <v>1780000.0</v>
      </c>
      <c r="C2954" s="7">
        <v>4.0</v>
      </c>
      <c r="D2954" s="7">
        <v>4.0</v>
      </c>
      <c r="E2954" s="7">
        <v>1.0</v>
      </c>
      <c r="F2954" s="7" t="s">
        <v>181</v>
      </c>
      <c r="G2954" s="7" t="s">
        <v>179</v>
      </c>
      <c r="H2954" s="54">
        <v>1.0</v>
      </c>
      <c r="I2954" s="54">
        <v>1500.0</v>
      </c>
      <c r="J2954" t="s">
        <v>27</v>
      </c>
      <c r="K2954" t="str">
        <f>if(and(B2954&gt;='Desc Stats'!$C$56,B2954&lt;='Desc Stats'!$C$57),"Affordable",if(AND(B2954&gt;='Desc Stats'!$C$58,B2954&lt;='Desc Stats'!$C$59),"Luxury","None"))</f>
        <v>None</v>
      </c>
    </row>
    <row r="2955">
      <c r="A2955" s="57" t="s">
        <v>37</v>
      </c>
      <c r="B2955" s="54">
        <v>1780000.0</v>
      </c>
      <c r="C2955" s="7">
        <v>4.0</v>
      </c>
      <c r="D2955" s="7">
        <v>3.0</v>
      </c>
      <c r="E2955" s="7">
        <v>1.0</v>
      </c>
      <c r="F2955" s="7" t="s">
        <v>181</v>
      </c>
      <c r="G2955" s="7" t="s">
        <v>172</v>
      </c>
      <c r="H2955" s="54">
        <v>2.0</v>
      </c>
      <c r="I2955" s="54">
        <v>2400.0</v>
      </c>
      <c r="J2955" s="55" t="s">
        <v>27</v>
      </c>
      <c r="K2955" t="str">
        <f>if(and(B2955&gt;='Desc Stats'!$C$56,B2955&lt;='Desc Stats'!$C$57),"Affordable",if(AND(B2955&gt;='Desc Stats'!$C$58,B2955&lt;='Desc Stats'!$C$59),"Luxury","None"))</f>
        <v>None</v>
      </c>
    </row>
    <row r="2956">
      <c r="A2956" s="56" t="s">
        <v>28</v>
      </c>
      <c r="B2956" s="54">
        <v>1780000.0</v>
      </c>
      <c r="C2956" s="7">
        <v>5.0</v>
      </c>
      <c r="D2956" s="7">
        <v>4.0</v>
      </c>
      <c r="E2956" s="7">
        <v>4.0</v>
      </c>
      <c r="F2956" s="7" t="s">
        <v>24</v>
      </c>
      <c r="G2956" s="7" t="s">
        <v>172</v>
      </c>
      <c r="H2956" s="54">
        <v>2.0</v>
      </c>
      <c r="I2956" s="54">
        <v>2315.0</v>
      </c>
      <c r="J2956" s="55" t="s">
        <v>25</v>
      </c>
      <c r="K2956" t="str">
        <f>if(and(B2956&gt;='Desc Stats'!$C$56,B2956&lt;='Desc Stats'!$C$57),"Affordable",if(AND(B2956&gt;='Desc Stats'!$C$58,B2956&lt;='Desc Stats'!$C$59),"Luxury","None"))</f>
        <v>None</v>
      </c>
    </row>
    <row r="2957">
      <c r="A2957" s="56" t="s">
        <v>28</v>
      </c>
      <c r="B2957" s="54">
        <v>1780000.0</v>
      </c>
      <c r="C2957" s="7">
        <v>3.0</v>
      </c>
      <c r="D2957" s="7">
        <v>3.0</v>
      </c>
      <c r="E2957" s="7">
        <v>2.0</v>
      </c>
      <c r="F2957" s="7" t="s">
        <v>24</v>
      </c>
      <c r="G2957" s="7" t="s">
        <v>172</v>
      </c>
      <c r="H2957" s="54">
        <v>2.0</v>
      </c>
      <c r="I2957" s="54">
        <v>1232.0</v>
      </c>
      <c r="J2957" s="55" t="s">
        <v>25</v>
      </c>
      <c r="K2957" t="str">
        <f>if(and(B2957&gt;='Desc Stats'!$C$56,B2957&lt;='Desc Stats'!$C$57),"Affordable",if(AND(B2957&gt;='Desc Stats'!$C$58,B2957&lt;='Desc Stats'!$C$59),"Luxury","None"))</f>
        <v>None</v>
      </c>
    </row>
    <row r="2958">
      <c r="A2958" s="56" t="s">
        <v>28</v>
      </c>
      <c r="B2958" s="54">
        <v>1780000.0</v>
      </c>
      <c r="C2958" s="7">
        <v>2.0</v>
      </c>
      <c r="D2958" s="7">
        <v>3.0</v>
      </c>
      <c r="E2958" s="7">
        <v>2.0</v>
      </c>
      <c r="F2958" s="7" t="s">
        <v>36</v>
      </c>
      <c r="G2958" s="7" t="s">
        <v>172</v>
      </c>
      <c r="H2958" s="54">
        <v>2.0</v>
      </c>
      <c r="I2958" s="54">
        <v>1492.0</v>
      </c>
      <c r="J2958" s="55" t="s">
        <v>27</v>
      </c>
      <c r="K2958" t="str">
        <f>if(and(B2958&gt;='Desc Stats'!$C$56,B2958&lt;='Desc Stats'!$C$57),"Affordable",if(AND(B2958&gt;='Desc Stats'!$C$58,B2958&lt;='Desc Stats'!$C$59),"Luxury","None"))</f>
        <v>None</v>
      </c>
    </row>
    <row r="2959">
      <c r="A2959" s="56" t="s">
        <v>28</v>
      </c>
      <c r="B2959" s="54">
        <v>1780000.0</v>
      </c>
      <c r="C2959" s="7">
        <v>1.0</v>
      </c>
      <c r="D2959" s="7">
        <v>1.0</v>
      </c>
      <c r="E2959" s="7">
        <v>2.0</v>
      </c>
      <c r="F2959" s="7" t="s">
        <v>36</v>
      </c>
      <c r="G2959" s="7" t="s">
        <v>172</v>
      </c>
      <c r="H2959" s="54">
        <v>2.0</v>
      </c>
      <c r="I2959" s="54">
        <v>728.0</v>
      </c>
      <c r="J2959" s="55" t="s">
        <v>27</v>
      </c>
      <c r="K2959" t="str">
        <f>if(and(B2959&gt;='Desc Stats'!$C$56,B2959&lt;='Desc Stats'!$C$57),"Affordable",if(AND(B2959&gt;='Desc Stats'!$C$58,B2959&lt;='Desc Stats'!$C$59),"Luxury","None"))</f>
        <v>None</v>
      </c>
    </row>
    <row r="2960">
      <c r="A2960" s="56" t="s">
        <v>28</v>
      </c>
      <c r="B2960" s="54">
        <v>1780000.0</v>
      </c>
      <c r="C2960" s="7">
        <v>1.0</v>
      </c>
      <c r="D2960" s="7">
        <v>1.0</v>
      </c>
      <c r="E2960" s="7">
        <v>2.0</v>
      </c>
      <c r="F2960" s="7" t="s">
        <v>36</v>
      </c>
      <c r="G2960" s="7" t="s">
        <v>172</v>
      </c>
      <c r="H2960" s="54">
        <v>2.0</v>
      </c>
      <c r="I2960" s="54">
        <v>728.0</v>
      </c>
      <c r="J2960" s="55" t="s">
        <v>27</v>
      </c>
      <c r="K2960" t="str">
        <f>if(and(B2960&gt;='Desc Stats'!$C$56,B2960&lt;='Desc Stats'!$C$57),"Affordable",if(AND(B2960&gt;='Desc Stats'!$C$58,B2960&lt;='Desc Stats'!$C$59),"Luxury","None"))</f>
        <v>None</v>
      </c>
    </row>
    <row r="2961">
      <c r="A2961" s="56" t="s">
        <v>28</v>
      </c>
      <c r="B2961" s="54">
        <v>1780000.0</v>
      </c>
      <c r="C2961" s="7">
        <v>1.0</v>
      </c>
      <c r="D2961" s="7">
        <v>1.0</v>
      </c>
      <c r="E2961" s="7">
        <v>1.0</v>
      </c>
      <c r="F2961" s="7" t="s">
        <v>36</v>
      </c>
      <c r="G2961" s="7" t="s">
        <v>172</v>
      </c>
      <c r="H2961" s="54">
        <v>2.0</v>
      </c>
      <c r="I2961" s="54">
        <v>728.0</v>
      </c>
      <c r="J2961" s="55" t="s">
        <v>25</v>
      </c>
      <c r="K2961" t="str">
        <f>if(and(B2961&gt;='Desc Stats'!$C$56,B2961&lt;='Desc Stats'!$C$57),"Affordable",if(AND(B2961&gt;='Desc Stats'!$C$58,B2961&lt;='Desc Stats'!$C$59),"Luxury","None"))</f>
        <v>None</v>
      </c>
    </row>
    <row r="2962">
      <c r="A2962" s="56" t="s">
        <v>190</v>
      </c>
      <c r="B2962" s="54">
        <v>1780000.0</v>
      </c>
      <c r="C2962" s="7">
        <v>4.0</v>
      </c>
      <c r="D2962" s="7">
        <v>3.0</v>
      </c>
      <c r="E2962" s="7">
        <v>6.0</v>
      </c>
      <c r="F2962" s="7" t="s">
        <v>24</v>
      </c>
      <c r="G2962" s="7" t="s">
        <v>172</v>
      </c>
      <c r="H2962" s="54">
        <v>2.0</v>
      </c>
      <c r="I2962" s="54">
        <v>1905.0</v>
      </c>
      <c r="J2962" s="55" t="s">
        <v>25</v>
      </c>
      <c r="K2962" t="str">
        <f>if(and(B2962&gt;='Desc Stats'!$C$56,B2962&lt;='Desc Stats'!$C$57),"Affordable",if(AND(B2962&gt;='Desc Stats'!$C$58,B2962&lt;='Desc Stats'!$C$59),"Luxury","None"))</f>
        <v>None</v>
      </c>
    </row>
    <row r="2963">
      <c r="A2963" s="56" t="s">
        <v>23</v>
      </c>
      <c r="B2963" s="54">
        <v>1780000.0</v>
      </c>
      <c r="C2963" s="7">
        <v>4.0</v>
      </c>
      <c r="D2963" s="7">
        <v>4.0</v>
      </c>
      <c r="E2963" s="7">
        <v>6.0</v>
      </c>
      <c r="F2963" s="7" t="s">
        <v>24</v>
      </c>
      <c r="G2963" s="7" t="s">
        <v>172</v>
      </c>
      <c r="H2963" s="54">
        <v>2.0</v>
      </c>
      <c r="I2963" s="54">
        <v>2073.0</v>
      </c>
      <c r="J2963" s="55" t="s">
        <v>27</v>
      </c>
      <c r="K2963" t="str">
        <f>if(and(B2963&gt;='Desc Stats'!$C$56,B2963&lt;='Desc Stats'!$C$57),"Affordable",if(AND(B2963&gt;='Desc Stats'!$C$58,B2963&lt;='Desc Stats'!$C$59),"Luxury","None"))</f>
        <v>None</v>
      </c>
    </row>
    <row r="2964">
      <c r="A2964" s="56" t="s">
        <v>23</v>
      </c>
      <c r="B2964" s="54">
        <v>1780000.0</v>
      </c>
      <c r="C2964" s="7">
        <v>3.0</v>
      </c>
      <c r="D2964" s="7">
        <v>3.0</v>
      </c>
      <c r="E2964" s="7">
        <v>5.0</v>
      </c>
      <c r="F2964" s="7" t="s">
        <v>36</v>
      </c>
      <c r="G2964" s="7" t="s">
        <v>172</v>
      </c>
      <c r="H2964" s="54">
        <v>2.0</v>
      </c>
      <c r="I2964" s="54">
        <v>1523.0</v>
      </c>
      <c r="J2964" s="55" t="s">
        <v>25</v>
      </c>
      <c r="K2964" t="str">
        <f>if(and(B2964&gt;='Desc Stats'!$C$56,B2964&lt;='Desc Stats'!$C$57),"Affordable",if(AND(B2964&gt;='Desc Stats'!$C$58,B2964&lt;='Desc Stats'!$C$59),"Luxury","None"))</f>
        <v>None</v>
      </c>
    </row>
    <row r="2965">
      <c r="A2965" s="56" t="s">
        <v>23</v>
      </c>
      <c r="B2965" s="54">
        <v>1780000.0</v>
      </c>
      <c r="C2965" s="7">
        <v>5.0</v>
      </c>
      <c r="D2965" s="7">
        <v>4.0</v>
      </c>
      <c r="E2965" s="7">
        <v>3.0</v>
      </c>
      <c r="F2965" s="7" t="s">
        <v>24</v>
      </c>
      <c r="G2965" s="7" t="s">
        <v>172</v>
      </c>
      <c r="H2965" s="54">
        <v>2.0</v>
      </c>
      <c r="I2965" s="54">
        <v>1830.0</v>
      </c>
      <c r="J2965" s="55" t="s">
        <v>27</v>
      </c>
      <c r="K2965" t="str">
        <f>if(and(B2965&gt;='Desc Stats'!$C$56,B2965&lt;='Desc Stats'!$C$57),"Affordable",if(AND(B2965&gt;='Desc Stats'!$C$58,B2965&lt;='Desc Stats'!$C$59),"Luxury","None"))</f>
        <v>None</v>
      </c>
    </row>
    <row r="2966">
      <c r="A2966" s="56" t="s">
        <v>23</v>
      </c>
      <c r="B2966" s="54">
        <v>1780000.0</v>
      </c>
      <c r="C2966" s="7">
        <v>4.0</v>
      </c>
      <c r="D2966" s="7">
        <v>4.0</v>
      </c>
      <c r="E2966" s="7">
        <v>2.0</v>
      </c>
      <c r="F2966" s="7" t="s">
        <v>24</v>
      </c>
      <c r="G2966" s="7" t="s">
        <v>172</v>
      </c>
      <c r="H2966" s="54">
        <v>2.0</v>
      </c>
      <c r="I2966" s="54">
        <v>2347.0</v>
      </c>
      <c r="J2966" s="55" t="s">
        <v>25</v>
      </c>
      <c r="K2966" t="str">
        <f>if(and(B2966&gt;='Desc Stats'!$C$56,B2966&lt;='Desc Stats'!$C$57),"Affordable",if(AND(B2966&gt;='Desc Stats'!$C$58,B2966&lt;='Desc Stats'!$C$59),"Luxury","None"))</f>
        <v>None</v>
      </c>
    </row>
    <row r="2967">
      <c r="A2967" s="56" t="s">
        <v>23</v>
      </c>
      <c r="B2967" s="54">
        <v>1780000.0</v>
      </c>
      <c r="C2967" s="7">
        <v>4.0</v>
      </c>
      <c r="D2967" s="7">
        <v>4.0</v>
      </c>
      <c r="E2967" s="7">
        <v>2.0</v>
      </c>
      <c r="F2967" s="7" t="s">
        <v>24</v>
      </c>
      <c r="G2967" s="7" t="s">
        <v>172</v>
      </c>
      <c r="H2967" s="54">
        <v>2.0</v>
      </c>
      <c r="I2967" s="54">
        <v>2025.0</v>
      </c>
      <c r="J2967" s="55" t="s">
        <v>25</v>
      </c>
      <c r="K2967" t="str">
        <f>if(and(B2967&gt;='Desc Stats'!$C$56,B2967&lt;='Desc Stats'!$C$57),"Affordable",if(AND(B2967&gt;='Desc Stats'!$C$58,B2967&lt;='Desc Stats'!$C$59),"Luxury","None"))</f>
        <v>None</v>
      </c>
    </row>
    <row r="2968">
      <c r="A2968" s="56" t="s">
        <v>23</v>
      </c>
      <c r="B2968" s="54">
        <v>1780000.0</v>
      </c>
      <c r="C2968" s="7">
        <v>4.0</v>
      </c>
      <c r="D2968" s="7">
        <v>4.0</v>
      </c>
      <c r="E2968" s="7">
        <v>1.0</v>
      </c>
      <c r="F2968" s="7" t="s">
        <v>24</v>
      </c>
      <c r="G2968" s="7" t="s">
        <v>172</v>
      </c>
      <c r="H2968" s="54">
        <v>2.0</v>
      </c>
      <c r="I2968" s="54">
        <v>2073.0</v>
      </c>
      <c r="J2968" s="55" t="s">
        <v>27</v>
      </c>
      <c r="K2968" t="str">
        <f>if(and(B2968&gt;='Desc Stats'!$C$56,B2968&lt;='Desc Stats'!$C$57),"Affordable",if(AND(B2968&gt;='Desc Stats'!$C$58,B2968&lt;='Desc Stats'!$C$59),"Luxury","None"))</f>
        <v>None</v>
      </c>
    </row>
    <row r="2969">
      <c r="A2969" s="56" t="s">
        <v>28</v>
      </c>
      <c r="B2969" s="54">
        <v>1783000.0</v>
      </c>
      <c r="C2969" s="7">
        <v>2.0</v>
      </c>
      <c r="D2969" s="7">
        <v>2.0</v>
      </c>
      <c r="E2969" s="7">
        <v>1.0</v>
      </c>
      <c r="F2969" s="7" t="s">
        <v>24</v>
      </c>
      <c r="G2969" s="7" t="s">
        <v>172</v>
      </c>
      <c r="H2969" s="54">
        <v>2.0</v>
      </c>
      <c r="I2969" s="54">
        <v>976.0</v>
      </c>
      <c r="J2969" s="55" t="s">
        <v>27</v>
      </c>
      <c r="K2969" t="str">
        <f>if(and(B2969&gt;='Desc Stats'!$C$56,B2969&lt;='Desc Stats'!$C$57),"Affordable",if(AND(B2969&gt;='Desc Stats'!$C$58,B2969&lt;='Desc Stats'!$C$59),"Luxury","None"))</f>
        <v>None</v>
      </c>
    </row>
    <row r="2970">
      <c r="A2970" s="56" t="s">
        <v>26</v>
      </c>
      <c r="B2970" s="54">
        <v>1790000.0</v>
      </c>
      <c r="C2970" s="7">
        <v>5.0</v>
      </c>
      <c r="D2970" s="7">
        <v>4.0</v>
      </c>
      <c r="E2970" s="7">
        <v>4.0</v>
      </c>
      <c r="F2970" s="7" t="s">
        <v>182</v>
      </c>
      <c r="G2970" s="7" t="s">
        <v>179</v>
      </c>
      <c r="H2970" s="54">
        <v>1.0</v>
      </c>
      <c r="I2970" s="54">
        <v>1840.0</v>
      </c>
      <c r="J2970" s="55" t="s">
        <v>25</v>
      </c>
      <c r="K2970" t="str">
        <f>if(and(B2970&gt;='Desc Stats'!$C$56,B2970&lt;='Desc Stats'!$C$57),"Affordable",if(AND(B2970&gt;='Desc Stats'!$C$58,B2970&lt;='Desc Stats'!$C$59),"Luxury","None"))</f>
        <v>None</v>
      </c>
    </row>
    <row r="2971">
      <c r="A2971" s="56" t="s">
        <v>26</v>
      </c>
      <c r="B2971" s="54">
        <v>1790000.0</v>
      </c>
      <c r="C2971" s="7">
        <v>4.0</v>
      </c>
      <c r="D2971" s="7">
        <v>4.0</v>
      </c>
      <c r="E2971" s="7">
        <v>2.0</v>
      </c>
      <c r="F2971" s="7" t="s">
        <v>38</v>
      </c>
      <c r="G2971" s="7" t="s">
        <v>179</v>
      </c>
      <c r="H2971" s="54">
        <v>1.0</v>
      </c>
      <c r="I2971" s="54">
        <v>1840.0</v>
      </c>
      <c r="J2971" s="55" t="s">
        <v>27</v>
      </c>
      <c r="K2971" t="str">
        <f>if(and(B2971&gt;='Desc Stats'!$C$56,B2971&lt;='Desc Stats'!$C$57),"Affordable",if(AND(B2971&gt;='Desc Stats'!$C$58,B2971&lt;='Desc Stats'!$C$59),"Luxury","None"))</f>
        <v>None</v>
      </c>
    </row>
    <row r="2972">
      <c r="A2972" s="56" t="s">
        <v>134</v>
      </c>
      <c r="B2972" s="54">
        <v>1790000.0</v>
      </c>
      <c r="C2972" s="7">
        <v>4.0</v>
      </c>
      <c r="D2972" s="7">
        <v>5.0</v>
      </c>
      <c r="E2972" s="7">
        <v>1.0</v>
      </c>
      <c r="F2972" s="7" t="s">
        <v>24</v>
      </c>
      <c r="G2972" s="7" t="s">
        <v>172</v>
      </c>
      <c r="H2972" s="54">
        <v>2.0</v>
      </c>
      <c r="I2972" s="54">
        <v>2207.0</v>
      </c>
      <c r="J2972" s="55" t="s">
        <v>27</v>
      </c>
      <c r="K2972" t="str">
        <f>if(and(B2972&gt;='Desc Stats'!$C$56,B2972&lt;='Desc Stats'!$C$57),"Affordable",if(AND(B2972&gt;='Desc Stats'!$C$58,B2972&lt;='Desc Stats'!$C$59),"Luxury","None"))</f>
        <v>None</v>
      </c>
    </row>
    <row r="2973">
      <c r="A2973" s="56" t="s">
        <v>23</v>
      </c>
      <c r="B2973" s="54">
        <v>1790000.0</v>
      </c>
      <c r="C2973" s="7">
        <v>4.0</v>
      </c>
      <c r="D2973" s="7">
        <v>4.0</v>
      </c>
      <c r="E2973" s="7">
        <v>4.0</v>
      </c>
      <c r="F2973" s="7" t="s">
        <v>24</v>
      </c>
      <c r="G2973" s="7" t="s">
        <v>172</v>
      </c>
      <c r="H2973" s="54">
        <v>2.0</v>
      </c>
      <c r="I2973" s="54">
        <v>2560.0</v>
      </c>
      <c r="J2973" s="55" t="s">
        <v>25</v>
      </c>
      <c r="K2973" t="str">
        <f>if(and(B2973&gt;='Desc Stats'!$C$56,B2973&lt;='Desc Stats'!$C$57),"Affordable",if(AND(B2973&gt;='Desc Stats'!$C$58,B2973&lt;='Desc Stats'!$C$59),"Luxury","None"))</f>
        <v>None</v>
      </c>
    </row>
    <row r="2974">
      <c r="A2974" s="56" t="s">
        <v>162</v>
      </c>
      <c r="B2974" s="54">
        <v>1790000.0</v>
      </c>
      <c r="C2974" s="7">
        <v>4.0</v>
      </c>
      <c r="D2974" s="7">
        <v>3.0</v>
      </c>
      <c r="E2974" s="7">
        <v>2.0</v>
      </c>
      <c r="F2974" s="7" t="s">
        <v>181</v>
      </c>
      <c r="G2974" s="7" t="s">
        <v>179</v>
      </c>
      <c r="H2974" s="54">
        <v>1.0</v>
      </c>
      <c r="I2974" s="54">
        <v>1900.0</v>
      </c>
      <c r="J2974" s="55" t="s">
        <v>25</v>
      </c>
      <c r="K2974" t="str">
        <f>if(and(B2974&gt;='Desc Stats'!$C$56,B2974&lt;='Desc Stats'!$C$57),"Affordable",if(AND(B2974&gt;='Desc Stats'!$C$58,B2974&lt;='Desc Stats'!$C$59),"Luxury","None"))</f>
        <v>None</v>
      </c>
    </row>
    <row r="2975">
      <c r="A2975" s="56" t="s">
        <v>162</v>
      </c>
      <c r="B2975" s="54">
        <v>1790000.0</v>
      </c>
      <c r="C2975" s="7">
        <v>4.0</v>
      </c>
      <c r="D2975" s="7">
        <v>3.0</v>
      </c>
      <c r="E2975" s="7">
        <v>1.0</v>
      </c>
      <c r="F2975" s="7" t="s">
        <v>181</v>
      </c>
      <c r="G2975" s="7" t="s">
        <v>179</v>
      </c>
      <c r="H2975" s="54">
        <v>1.0</v>
      </c>
      <c r="I2975" s="54">
        <v>2090.0</v>
      </c>
      <c r="J2975" s="55" t="s">
        <v>27</v>
      </c>
      <c r="K2975" t="str">
        <f>if(and(B2975&gt;='Desc Stats'!$C$56,B2975&lt;='Desc Stats'!$C$57),"Affordable",if(AND(B2975&gt;='Desc Stats'!$C$58,B2975&lt;='Desc Stats'!$C$59),"Luxury","None"))</f>
        <v>None</v>
      </c>
    </row>
    <row r="2976">
      <c r="A2976" s="56" t="s">
        <v>23</v>
      </c>
      <c r="B2976" s="54">
        <v>1790820.0</v>
      </c>
      <c r="C2976" s="7">
        <v>5.0</v>
      </c>
      <c r="D2976" s="7">
        <v>4.0</v>
      </c>
      <c r="E2976" s="7">
        <v>2.0</v>
      </c>
      <c r="F2976" s="7" t="s">
        <v>24</v>
      </c>
      <c r="G2976" s="7" t="s">
        <v>172</v>
      </c>
      <c r="H2976" s="54">
        <v>2.0</v>
      </c>
      <c r="I2976" s="54">
        <v>2163.0</v>
      </c>
      <c r="J2976" s="55" t="s">
        <v>27</v>
      </c>
      <c r="K2976" t="str">
        <f>if(and(B2976&gt;='Desc Stats'!$C$56,B2976&lt;='Desc Stats'!$C$57),"Affordable",if(AND(B2976&gt;='Desc Stats'!$C$58,B2976&lt;='Desc Stats'!$C$59),"Luxury","None"))</f>
        <v>None</v>
      </c>
    </row>
    <row r="2977">
      <c r="A2977" s="57" t="s">
        <v>37</v>
      </c>
      <c r="B2977" s="54">
        <v>1798000.0</v>
      </c>
      <c r="C2977" s="7">
        <v>4.0</v>
      </c>
      <c r="D2977" s="7">
        <v>3.0</v>
      </c>
      <c r="E2977" s="7">
        <v>2.0</v>
      </c>
      <c r="F2977" s="7" t="s">
        <v>38</v>
      </c>
      <c r="G2977" s="7" t="s">
        <v>172</v>
      </c>
      <c r="H2977" s="54">
        <v>2.0</v>
      </c>
      <c r="I2977" s="54">
        <v>2200.0</v>
      </c>
      <c r="J2977" s="55" t="s">
        <v>27</v>
      </c>
      <c r="K2977" t="str">
        <f>if(and(B2977&gt;='Desc Stats'!$C$56,B2977&lt;='Desc Stats'!$C$57),"Affordable",if(AND(B2977&gt;='Desc Stats'!$C$58,B2977&lt;='Desc Stats'!$C$59),"Luxury","None"))</f>
        <v>None</v>
      </c>
    </row>
    <row r="2978">
      <c r="A2978" s="56" t="s">
        <v>28</v>
      </c>
      <c r="B2978" s="54">
        <v>1799000.0</v>
      </c>
      <c r="C2978" s="7">
        <v>1.0</v>
      </c>
      <c r="D2978" s="7">
        <v>1.0</v>
      </c>
      <c r="E2978" s="7">
        <v>2.0</v>
      </c>
      <c r="F2978" s="7" t="s">
        <v>36</v>
      </c>
      <c r="G2978" s="7" t="s">
        <v>172</v>
      </c>
      <c r="H2978" s="54">
        <v>2.0</v>
      </c>
      <c r="I2978" s="54">
        <v>720.0</v>
      </c>
      <c r="J2978" s="55" t="s">
        <v>27</v>
      </c>
      <c r="K2978" t="str">
        <f>if(and(B2978&gt;='Desc Stats'!$C$56,B2978&lt;='Desc Stats'!$C$57),"Affordable",if(AND(B2978&gt;='Desc Stats'!$C$58,B2978&lt;='Desc Stats'!$C$59),"Luxury","None"))</f>
        <v>None</v>
      </c>
    </row>
    <row r="2979">
      <c r="A2979" s="56" t="s">
        <v>124</v>
      </c>
      <c r="B2979" s="54">
        <v>1800000.0</v>
      </c>
      <c r="C2979" s="7">
        <v>6.0</v>
      </c>
      <c r="D2979" s="7">
        <v>3.0</v>
      </c>
      <c r="E2979" s="7">
        <v>4.0</v>
      </c>
      <c r="F2979" s="7" t="s">
        <v>181</v>
      </c>
      <c r="G2979" s="7" t="s">
        <v>179</v>
      </c>
      <c r="H2979" s="54">
        <v>1.0</v>
      </c>
      <c r="I2979" s="54">
        <v>1875.0</v>
      </c>
      <c r="J2979" s="55" t="s">
        <v>27</v>
      </c>
      <c r="K2979" t="str">
        <f>if(and(B2979&gt;='Desc Stats'!$C$56,B2979&lt;='Desc Stats'!$C$57),"Affordable",if(AND(B2979&gt;='Desc Stats'!$C$58,B2979&lt;='Desc Stats'!$C$59),"Luxury","None"))</f>
        <v>None</v>
      </c>
    </row>
    <row r="2980">
      <c r="A2980" s="56" t="s">
        <v>132</v>
      </c>
      <c r="B2980" s="54">
        <v>1800000.0</v>
      </c>
      <c r="C2980" s="7">
        <v>4.0</v>
      </c>
      <c r="D2980" s="7">
        <v>4.0</v>
      </c>
      <c r="E2980" s="7">
        <v>4.0</v>
      </c>
      <c r="F2980" s="7" t="s">
        <v>24</v>
      </c>
      <c r="G2980" s="7" t="s">
        <v>172</v>
      </c>
      <c r="H2980" s="54">
        <v>2.0</v>
      </c>
      <c r="I2980" s="54">
        <v>1820.0</v>
      </c>
      <c r="J2980" s="55" t="s">
        <v>27</v>
      </c>
      <c r="K2980" t="str">
        <f>if(and(B2980&gt;='Desc Stats'!$C$56,B2980&lt;='Desc Stats'!$C$57),"Affordable",if(AND(B2980&gt;='Desc Stats'!$C$58,B2980&lt;='Desc Stats'!$C$59),"Luxury","None"))</f>
        <v>None</v>
      </c>
    </row>
    <row r="2981">
      <c r="A2981" s="56" t="s">
        <v>132</v>
      </c>
      <c r="B2981" s="54">
        <v>1800000.0</v>
      </c>
      <c r="C2981" s="7">
        <v>4.0</v>
      </c>
      <c r="D2981" s="7">
        <v>3.0</v>
      </c>
      <c r="E2981" s="7">
        <v>2.0</v>
      </c>
      <c r="F2981" s="7" t="s">
        <v>24</v>
      </c>
      <c r="G2981" s="7" t="s">
        <v>172</v>
      </c>
      <c r="H2981" s="54">
        <v>2.0</v>
      </c>
      <c r="I2981" s="54">
        <v>2111.0</v>
      </c>
      <c r="J2981" s="55" t="s">
        <v>25</v>
      </c>
      <c r="K2981" t="str">
        <f>if(and(B2981&gt;='Desc Stats'!$C$56,B2981&lt;='Desc Stats'!$C$57),"Affordable",if(AND(B2981&gt;='Desc Stats'!$C$58,B2981&lt;='Desc Stats'!$C$59),"Luxury","None"))</f>
        <v>None</v>
      </c>
    </row>
    <row r="2982">
      <c r="A2982" s="56" t="s">
        <v>26</v>
      </c>
      <c r="B2982" s="54">
        <v>1800000.0</v>
      </c>
      <c r="C2982" s="7">
        <v>5.0</v>
      </c>
      <c r="D2982" s="7">
        <v>4.0</v>
      </c>
      <c r="E2982" s="7">
        <v>2.0</v>
      </c>
      <c r="F2982" s="7" t="s">
        <v>38</v>
      </c>
      <c r="G2982" s="7" t="s">
        <v>179</v>
      </c>
      <c r="H2982" s="54">
        <v>1.0</v>
      </c>
      <c r="I2982" s="54">
        <v>2040.0</v>
      </c>
      <c r="J2982" s="55" t="s">
        <v>27</v>
      </c>
      <c r="K2982" t="str">
        <f>if(and(B2982&gt;='Desc Stats'!$C$56,B2982&lt;='Desc Stats'!$C$57),"Affordable",if(AND(B2982&gt;='Desc Stats'!$C$58,B2982&lt;='Desc Stats'!$C$59),"Luxury","None"))</f>
        <v>None</v>
      </c>
    </row>
    <row r="2983">
      <c r="A2983" s="56" t="s">
        <v>26</v>
      </c>
      <c r="B2983" s="54">
        <v>1800000.0</v>
      </c>
      <c r="C2983" s="7">
        <v>5.0</v>
      </c>
      <c r="D2983" s="7">
        <v>4.0</v>
      </c>
      <c r="E2983" s="7">
        <v>2.0</v>
      </c>
      <c r="F2983" s="7" t="s">
        <v>38</v>
      </c>
      <c r="G2983" s="7" t="s">
        <v>179</v>
      </c>
      <c r="H2983" s="54">
        <v>1.0</v>
      </c>
      <c r="I2983" s="54">
        <v>2040.0</v>
      </c>
      <c r="J2983" s="55" t="s">
        <v>27</v>
      </c>
      <c r="K2983" t="str">
        <f>if(and(B2983&gt;='Desc Stats'!$C$56,B2983&lt;='Desc Stats'!$C$57),"Affordable",if(AND(B2983&gt;='Desc Stats'!$C$58,B2983&lt;='Desc Stats'!$C$59),"Luxury","None"))</f>
        <v>None</v>
      </c>
    </row>
    <row r="2984">
      <c r="A2984" s="56" t="s">
        <v>26</v>
      </c>
      <c r="B2984" s="54">
        <v>1800000.0</v>
      </c>
      <c r="C2984" s="7">
        <v>4.0</v>
      </c>
      <c r="D2984" s="7">
        <v>4.0</v>
      </c>
      <c r="E2984" s="7">
        <v>2.0</v>
      </c>
      <c r="F2984" s="7" t="s">
        <v>24</v>
      </c>
      <c r="G2984" s="7" t="s">
        <v>172</v>
      </c>
      <c r="H2984" s="54">
        <v>2.0</v>
      </c>
      <c r="I2984" s="54">
        <v>2556.0</v>
      </c>
      <c r="J2984" s="55" t="s">
        <v>25</v>
      </c>
      <c r="K2984" t="str">
        <f>if(and(B2984&gt;='Desc Stats'!$C$56,B2984&lt;='Desc Stats'!$C$57),"Affordable",if(AND(B2984&gt;='Desc Stats'!$C$58,B2984&lt;='Desc Stats'!$C$59),"Luxury","None"))</f>
        <v>None</v>
      </c>
    </row>
    <row r="2985">
      <c r="A2985" s="56" t="s">
        <v>26</v>
      </c>
      <c r="B2985" s="54">
        <v>1800000.0</v>
      </c>
      <c r="C2985" s="7">
        <v>4.0</v>
      </c>
      <c r="D2985" s="7">
        <v>4.0</v>
      </c>
      <c r="E2985" s="7">
        <v>2.0</v>
      </c>
      <c r="F2985" s="7" t="s">
        <v>182</v>
      </c>
      <c r="G2985" s="7" t="s">
        <v>179</v>
      </c>
      <c r="H2985" s="54">
        <v>1.0</v>
      </c>
      <c r="I2985" s="54">
        <v>2040.0</v>
      </c>
      <c r="J2985" s="55" t="s">
        <v>25</v>
      </c>
      <c r="K2985" t="str">
        <f>if(and(B2985&gt;='Desc Stats'!$C$56,B2985&lt;='Desc Stats'!$C$57),"Affordable",if(AND(B2985&gt;='Desc Stats'!$C$58,B2985&lt;='Desc Stats'!$C$59),"Luxury","None"))</f>
        <v>None</v>
      </c>
    </row>
    <row r="2986">
      <c r="A2986" s="56" t="s">
        <v>26</v>
      </c>
      <c r="B2986" s="54">
        <v>1800000.0</v>
      </c>
      <c r="C2986" s="7">
        <v>5.0</v>
      </c>
      <c r="D2986" s="7">
        <v>4.0</v>
      </c>
      <c r="E2986" s="7">
        <v>1.0</v>
      </c>
      <c r="F2986" s="7" t="s">
        <v>182</v>
      </c>
      <c r="G2986" s="7" t="s">
        <v>179</v>
      </c>
      <c r="H2986" s="54">
        <v>1.0</v>
      </c>
      <c r="I2986" s="54">
        <v>2496.0</v>
      </c>
      <c r="J2986" s="55" t="s">
        <v>27</v>
      </c>
      <c r="K2986" t="str">
        <f>if(and(B2986&gt;='Desc Stats'!$C$56,B2986&lt;='Desc Stats'!$C$57),"Affordable",if(AND(B2986&gt;='Desc Stats'!$C$58,B2986&lt;='Desc Stats'!$C$59),"Luxury","None"))</f>
        <v>None</v>
      </c>
    </row>
    <row r="2987">
      <c r="A2987" s="56" t="s">
        <v>134</v>
      </c>
      <c r="B2987" s="54">
        <v>1800000.0</v>
      </c>
      <c r="C2987" s="7">
        <v>5.0</v>
      </c>
      <c r="D2987" s="7">
        <v>5.0</v>
      </c>
      <c r="E2987" s="7">
        <v>2.0</v>
      </c>
      <c r="F2987" s="7" t="s">
        <v>24</v>
      </c>
      <c r="G2987" s="7" t="s">
        <v>172</v>
      </c>
      <c r="H2987" s="54">
        <v>2.0</v>
      </c>
      <c r="I2987" s="54">
        <v>2400.0</v>
      </c>
      <c r="J2987" s="55" t="s">
        <v>27</v>
      </c>
      <c r="K2987" t="str">
        <f>if(and(B2987&gt;='Desc Stats'!$C$56,B2987&lt;='Desc Stats'!$C$57),"Affordable",if(AND(B2987&gt;='Desc Stats'!$C$58,B2987&lt;='Desc Stats'!$C$59),"Luxury","None"))</f>
        <v>None</v>
      </c>
    </row>
    <row r="2988">
      <c r="A2988" s="56" t="s">
        <v>134</v>
      </c>
      <c r="B2988" s="54">
        <v>1800000.0</v>
      </c>
      <c r="C2988" s="7">
        <v>4.0</v>
      </c>
      <c r="D2988" s="7">
        <v>4.0</v>
      </c>
      <c r="E2988" s="7">
        <v>2.0</v>
      </c>
      <c r="F2988" s="7" t="s">
        <v>24</v>
      </c>
      <c r="G2988" s="7" t="s">
        <v>172</v>
      </c>
      <c r="H2988" s="54">
        <v>2.0</v>
      </c>
      <c r="I2988" s="54">
        <v>2300.0</v>
      </c>
      <c r="J2988" s="55" t="s">
        <v>25</v>
      </c>
      <c r="K2988" t="str">
        <f>if(and(B2988&gt;='Desc Stats'!$C$56,B2988&lt;='Desc Stats'!$C$57),"Affordable",if(AND(B2988&gt;='Desc Stats'!$C$58,B2988&lt;='Desc Stats'!$C$59),"Luxury","None"))</f>
        <v>None</v>
      </c>
    </row>
    <row r="2989">
      <c r="A2989" s="56" t="s">
        <v>125</v>
      </c>
      <c r="B2989" s="54">
        <v>1800000.0</v>
      </c>
      <c r="C2989" s="7">
        <v>5.0</v>
      </c>
      <c r="D2989" s="7">
        <v>6.0</v>
      </c>
      <c r="E2989" s="7">
        <v>2.0</v>
      </c>
      <c r="F2989" s="7" t="s">
        <v>188</v>
      </c>
      <c r="G2989" s="7" t="s">
        <v>179</v>
      </c>
      <c r="H2989" s="54">
        <v>1.0</v>
      </c>
      <c r="I2989" s="54">
        <v>3475.0</v>
      </c>
      <c r="J2989" s="55" t="s">
        <v>27</v>
      </c>
      <c r="K2989" t="str">
        <f>if(and(B2989&gt;='Desc Stats'!$C$56,B2989&lt;='Desc Stats'!$C$57),"Affordable",if(AND(B2989&gt;='Desc Stats'!$C$58,B2989&lt;='Desc Stats'!$C$59),"Luxury","None"))</f>
        <v>None</v>
      </c>
    </row>
    <row r="2990">
      <c r="A2990" s="57" t="s">
        <v>37</v>
      </c>
      <c r="B2990" s="54">
        <v>1800000.0</v>
      </c>
      <c r="C2990" s="7">
        <v>4.0</v>
      </c>
      <c r="D2990" s="7">
        <v>3.0</v>
      </c>
      <c r="E2990" s="7">
        <v>2.0</v>
      </c>
      <c r="F2990" s="7" t="s">
        <v>24</v>
      </c>
      <c r="G2990" s="7" t="s">
        <v>179</v>
      </c>
      <c r="H2990" s="54">
        <v>1.0</v>
      </c>
      <c r="I2990" s="54">
        <v>1900.0</v>
      </c>
      <c r="J2990" s="55" t="s">
        <v>27</v>
      </c>
      <c r="K2990" t="str">
        <f>if(and(B2990&gt;='Desc Stats'!$C$56,B2990&lt;='Desc Stats'!$C$57),"Affordable",if(AND(B2990&gt;='Desc Stats'!$C$58,B2990&lt;='Desc Stats'!$C$59),"Luxury","None"))</f>
        <v>None</v>
      </c>
    </row>
    <row r="2991">
      <c r="A2991" s="57" t="s">
        <v>37</v>
      </c>
      <c r="B2991" s="54">
        <v>1800000.0</v>
      </c>
      <c r="C2991" s="7">
        <v>3.0</v>
      </c>
      <c r="D2991" s="7">
        <v>3.0</v>
      </c>
      <c r="E2991" s="7">
        <v>1.0</v>
      </c>
      <c r="F2991" s="7" t="s">
        <v>38</v>
      </c>
      <c r="G2991" s="7" t="s">
        <v>172</v>
      </c>
      <c r="H2991" s="54">
        <v>2.0</v>
      </c>
      <c r="I2991" s="54">
        <v>1900.0</v>
      </c>
      <c r="J2991" s="55" t="s">
        <v>27</v>
      </c>
      <c r="K2991" t="str">
        <f>if(and(B2991&gt;='Desc Stats'!$C$56,B2991&lt;='Desc Stats'!$C$57),"Affordable",if(AND(B2991&gt;='Desc Stats'!$C$58,B2991&lt;='Desc Stats'!$C$59),"Luxury","None"))</f>
        <v>None</v>
      </c>
    </row>
    <row r="2992">
      <c r="A2992" s="56" t="s">
        <v>131</v>
      </c>
      <c r="B2992" s="54">
        <v>1800000.0</v>
      </c>
      <c r="C2992" s="7">
        <v>6.0</v>
      </c>
      <c r="D2992" s="7">
        <v>5.0</v>
      </c>
      <c r="E2992" s="7">
        <v>2.0</v>
      </c>
      <c r="F2992" s="7" t="s">
        <v>188</v>
      </c>
      <c r="G2992" s="7" t="s">
        <v>179</v>
      </c>
      <c r="H2992" s="54">
        <v>1.0</v>
      </c>
      <c r="I2992" s="54">
        <v>2550.0</v>
      </c>
      <c r="J2992" s="55" t="s">
        <v>27</v>
      </c>
      <c r="K2992" t="str">
        <f>if(and(B2992&gt;='Desc Stats'!$C$56,B2992&lt;='Desc Stats'!$C$57),"Affordable",if(AND(B2992&gt;='Desc Stats'!$C$58,B2992&lt;='Desc Stats'!$C$59),"Luxury","None"))</f>
        <v>None</v>
      </c>
    </row>
    <row r="2993">
      <c r="A2993" s="56" t="s">
        <v>131</v>
      </c>
      <c r="B2993" s="54">
        <v>1800000.0</v>
      </c>
      <c r="C2993" s="7">
        <v>4.0</v>
      </c>
      <c r="D2993" s="7">
        <v>3.0</v>
      </c>
      <c r="E2993" s="7">
        <v>2.0</v>
      </c>
      <c r="F2993" s="7" t="s">
        <v>181</v>
      </c>
      <c r="G2993" s="7" t="s">
        <v>179</v>
      </c>
      <c r="H2993" s="54">
        <v>1.0</v>
      </c>
      <c r="I2993" s="54">
        <v>3360.0</v>
      </c>
      <c r="J2993" s="55" t="s">
        <v>27</v>
      </c>
      <c r="K2993" t="str">
        <f>if(and(B2993&gt;='Desc Stats'!$C$56,B2993&lt;='Desc Stats'!$C$57),"Affordable",if(AND(B2993&gt;='Desc Stats'!$C$58,B2993&lt;='Desc Stats'!$C$59),"Luxury","None"))</f>
        <v>None</v>
      </c>
    </row>
    <row r="2994">
      <c r="A2994" s="56" t="s">
        <v>131</v>
      </c>
      <c r="B2994" s="54">
        <v>1800000.0</v>
      </c>
      <c r="C2994" s="7">
        <v>6.0</v>
      </c>
      <c r="D2994" s="7">
        <v>6.0</v>
      </c>
      <c r="E2994" s="7">
        <v>1.0</v>
      </c>
      <c r="F2994" s="7" t="s">
        <v>188</v>
      </c>
      <c r="G2994" s="7" t="s">
        <v>179</v>
      </c>
      <c r="H2994" s="54">
        <v>1.0</v>
      </c>
      <c r="I2994" s="54">
        <v>2550.0</v>
      </c>
      <c r="J2994" s="55" t="s">
        <v>175</v>
      </c>
      <c r="K2994" t="str">
        <f>if(and(B2994&gt;='Desc Stats'!$C$56,B2994&lt;='Desc Stats'!$C$57),"Affordable",if(AND(B2994&gt;='Desc Stats'!$C$58,B2994&lt;='Desc Stats'!$C$59),"Luxury","None"))</f>
        <v>None</v>
      </c>
    </row>
    <row r="2995">
      <c r="A2995" s="56" t="s">
        <v>145</v>
      </c>
      <c r="B2995" s="54">
        <v>1800000.0</v>
      </c>
      <c r="C2995" s="7">
        <v>2.0</v>
      </c>
      <c r="D2995" s="7">
        <v>2.0</v>
      </c>
      <c r="E2995" s="7">
        <v>1.0</v>
      </c>
      <c r="F2995" s="7" t="s">
        <v>36</v>
      </c>
      <c r="G2995" s="7" t="s">
        <v>172</v>
      </c>
      <c r="H2995" s="54">
        <v>2.0</v>
      </c>
      <c r="I2995" s="54">
        <v>1244.0</v>
      </c>
      <c r="J2995" s="55" t="s">
        <v>25</v>
      </c>
      <c r="K2995" t="str">
        <f>if(and(B2995&gt;='Desc Stats'!$C$56,B2995&lt;='Desc Stats'!$C$57),"Affordable",if(AND(B2995&gt;='Desc Stats'!$C$58,B2995&lt;='Desc Stats'!$C$59),"Luxury","None"))</f>
        <v>None</v>
      </c>
    </row>
    <row r="2996">
      <c r="A2996" s="56" t="s">
        <v>147</v>
      </c>
      <c r="B2996" s="54">
        <v>1800000.0</v>
      </c>
      <c r="C2996" s="7">
        <v>2.0</v>
      </c>
      <c r="D2996" s="7">
        <v>2.0</v>
      </c>
      <c r="E2996" s="7">
        <v>6.0</v>
      </c>
      <c r="F2996" s="7" t="s">
        <v>36</v>
      </c>
      <c r="G2996" s="7" t="s">
        <v>172</v>
      </c>
      <c r="H2996" s="54">
        <v>2.0</v>
      </c>
      <c r="I2996" s="54">
        <v>1485.0</v>
      </c>
      <c r="J2996" s="55" t="s">
        <v>25</v>
      </c>
      <c r="K2996" t="str">
        <f>if(and(B2996&gt;='Desc Stats'!$C$56,B2996&lt;='Desc Stats'!$C$57),"Affordable",if(AND(B2996&gt;='Desc Stats'!$C$58,B2996&lt;='Desc Stats'!$C$59),"Luxury","None"))</f>
        <v>None</v>
      </c>
    </row>
    <row r="2997">
      <c r="A2997" s="56" t="s">
        <v>147</v>
      </c>
      <c r="B2997" s="54">
        <v>1800000.0</v>
      </c>
      <c r="C2997" s="7">
        <v>3.0</v>
      </c>
      <c r="D2997" s="7">
        <v>2.0</v>
      </c>
      <c r="E2997" s="7">
        <v>1.0</v>
      </c>
      <c r="F2997" s="7" t="s">
        <v>36</v>
      </c>
      <c r="G2997" s="7" t="s">
        <v>172</v>
      </c>
      <c r="H2997" s="54">
        <v>2.0</v>
      </c>
      <c r="I2997" s="54">
        <v>1399.0</v>
      </c>
      <c r="J2997" s="55" t="s">
        <v>25</v>
      </c>
      <c r="K2997" t="str">
        <f>if(and(B2997&gt;='Desc Stats'!$C$56,B2997&lt;='Desc Stats'!$C$57),"Affordable",if(AND(B2997&gt;='Desc Stats'!$C$58,B2997&lt;='Desc Stats'!$C$59),"Luxury","None"))</f>
        <v>None</v>
      </c>
    </row>
    <row r="2998">
      <c r="A2998" s="56" t="s">
        <v>28</v>
      </c>
      <c r="B2998" s="54">
        <v>1800000.0</v>
      </c>
      <c r="C2998" s="7">
        <v>4.0</v>
      </c>
      <c r="D2998" s="7">
        <v>4.0</v>
      </c>
      <c r="E2998" s="7">
        <v>4.0</v>
      </c>
      <c r="F2998" s="7" t="s">
        <v>36</v>
      </c>
      <c r="G2998" s="7" t="s">
        <v>172</v>
      </c>
      <c r="H2998" s="54">
        <v>2.0</v>
      </c>
      <c r="I2998" s="54">
        <v>1701.0</v>
      </c>
      <c r="J2998" s="55" t="s">
        <v>25</v>
      </c>
      <c r="K2998" t="str">
        <f>if(and(B2998&gt;='Desc Stats'!$C$56,B2998&lt;='Desc Stats'!$C$57),"Affordable",if(AND(B2998&gt;='Desc Stats'!$C$58,B2998&lt;='Desc Stats'!$C$59),"Luxury","None"))</f>
        <v>None</v>
      </c>
    </row>
    <row r="2999">
      <c r="A2999" s="56" t="s">
        <v>28</v>
      </c>
      <c r="B2999" s="54">
        <v>1800000.0</v>
      </c>
      <c r="C2999" s="7">
        <v>5.0</v>
      </c>
      <c r="D2999" s="7">
        <v>5.0</v>
      </c>
      <c r="E2999" s="7">
        <v>2.0</v>
      </c>
      <c r="F2999" s="7" t="s">
        <v>24</v>
      </c>
      <c r="G2999" s="7" t="s">
        <v>172</v>
      </c>
      <c r="H2999" s="54">
        <v>2.0</v>
      </c>
      <c r="I2999" s="54">
        <v>2315.0</v>
      </c>
      <c r="J2999" t="s">
        <v>27</v>
      </c>
      <c r="K2999" t="str">
        <f>if(and(B2999&gt;='Desc Stats'!$C$56,B2999&lt;='Desc Stats'!$C$57),"Affordable",if(AND(B2999&gt;='Desc Stats'!$C$58,B2999&lt;='Desc Stats'!$C$59),"Luxury","None"))</f>
        <v>None</v>
      </c>
    </row>
    <row r="3000">
      <c r="A3000" s="56" t="s">
        <v>28</v>
      </c>
      <c r="B3000" s="54">
        <v>1800000.0</v>
      </c>
      <c r="C3000" s="7">
        <v>4.0</v>
      </c>
      <c r="D3000" s="7">
        <v>4.0</v>
      </c>
      <c r="E3000" s="7">
        <v>2.0</v>
      </c>
      <c r="F3000" s="7" t="s">
        <v>36</v>
      </c>
      <c r="G3000" s="7" t="s">
        <v>172</v>
      </c>
      <c r="H3000" s="54">
        <v>2.0</v>
      </c>
      <c r="I3000" s="54">
        <v>1701.0</v>
      </c>
      <c r="J3000" s="55" t="s">
        <v>25</v>
      </c>
      <c r="K3000" t="str">
        <f>if(and(B3000&gt;='Desc Stats'!$C$56,B3000&lt;='Desc Stats'!$C$57),"Affordable",if(AND(B3000&gt;='Desc Stats'!$C$58,B3000&lt;='Desc Stats'!$C$59),"Luxury","None"))</f>
        <v>None</v>
      </c>
    </row>
    <row r="3001">
      <c r="A3001" s="56" t="s">
        <v>28</v>
      </c>
      <c r="B3001" s="54">
        <v>1800000.0</v>
      </c>
      <c r="C3001" s="7">
        <v>4.0</v>
      </c>
      <c r="D3001" s="7">
        <v>4.0</v>
      </c>
      <c r="E3001" s="7">
        <v>1.0</v>
      </c>
      <c r="F3001" s="7" t="s">
        <v>180</v>
      </c>
      <c r="G3001" s="7" t="s">
        <v>172</v>
      </c>
      <c r="H3001" s="54">
        <v>2.0</v>
      </c>
      <c r="I3001" s="54">
        <v>2691.0</v>
      </c>
      <c r="J3001" s="55" t="s">
        <v>25</v>
      </c>
      <c r="K3001" t="str">
        <f>if(and(B3001&gt;='Desc Stats'!$C$56,B3001&lt;='Desc Stats'!$C$57),"Affordable",if(AND(B3001&gt;='Desc Stats'!$C$58,B3001&lt;='Desc Stats'!$C$59),"Luxury","None"))</f>
        <v>None</v>
      </c>
    </row>
    <row r="3002">
      <c r="A3002" s="56" t="s">
        <v>23</v>
      </c>
      <c r="B3002" s="54">
        <v>1800000.0</v>
      </c>
      <c r="C3002" s="7">
        <v>5.0</v>
      </c>
      <c r="D3002" s="7">
        <v>4.0</v>
      </c>
      <c r="E3002" s="7">
        <v>4.0</v>
      </c>
      <c r="F3002" s="7" t="s">
        <v>24</v>
      </c>
      <c r="G3002" s="7" t="s">
        <v>172</v>
      </c>
      <c r="H3002" s="54">
        <v>2.0</v>
      </c>
      <c r="I3002" s="54">
        <v>1830.0</v>
      </c>
      <c r="J3002" t="s">
        <v>27</v>
      </c>
      <c r="K3002" t="str">
        <f>if(and(B3002&gt;='Desc Stats'!$C$56,B3002&lt;='Desc Stats'!$C$57),"Affordable",if(AND(B3002&gt;='Desc Stats'!$C$58,B3002&lt;='Desc Stats'!$C$59),"Luxury","None"))</f>
        <v>None</v>
      </c>
    </row>
    <row r="3003">
      <c r="A3003" s="56" t="s">
        <v>23</v>
      </c>
      <c r="B3003" s="54">
        <v>1800000.0</v>
      </c>
      <c r="C3003" s="7">
        <v>4.0</v>
      </c>
      <c r="D3003" s="7">
        <v>4.0</v>
      </c>
      <c r="E3003" s="7">
        <v>3.0</v>
      </c>
      <c r="F3003" s="7" t="s">
        <v>24</v>
      </c>
      <c r="G3003" s="7" t="s">
        <v>172</v>
      </c>
      <c r="H3003" s="54">
        <v>2.0</v>
      </c>
      <c r="I3003" s="54">
        <v>2243.0</v>
      </c>
      <c r="J3003" s="55" t="s">
        <v>27</v>
      </c>
      <c r="K3003" t="str">
        <f>if(and(B3003&gt;='Desc Stats'!$C$56,B3003&lt;='Desc Stats'!$C$57),"Affordable",if(AND(B3003&gt;='Desc Stats'!$C$58,B3003&lt;='Desc Stats'!$C$59),"Luxury","None"))</f>
        <v>None</v>
      </c>
    </row>
    <row r="3004">
      <c r="A3004" s="56" t="s">
        <v>23</v>
      </c>
      <c r="B3004" s="54">
        <v>1800000.0</v>
      </c>
      <c r="C3004" s="7">
        <v>4.0</v>
      </c>
      <c r="D3004" s="7">
        <v>5.0</v>
      </c>
      <c r="E3004" s="7">
        <v>2.0</v>
      </c>
      <c r="F3004" s="7" t="s">
        <v>24</v>
      </c>
      <c r="G3004" s="7" t="s">
        <v>172</v>
      </c>
      <c r="H3004" s="54">
        <v>2.0</v>
      </c>
      <c r="I3004" s="54">
        <v>2055.0</v>
      </c>
      <c r="J3004" s="55" t="s">
        <v>25</v>
      </c>
      <c r="K3004" t="str">
        <f>if(and(B3004&gt;='Desc Stats'!$C$56,B3004&lt;='Desc Stats'!$C$57),"Affordable",if(AND(B3004&gt;='Desc Stats'!$C$58,B3004&lt;='Desc Stats'!$C$59),"Luxury","None"))</f>
        <v>None</v>
      </c>
    </row>
    <row r="3005">
      <c r="A3005" s="56" t="s">
        <v>23</v>
      </c>
      <c r="B3005" s="54">
        <v>1800000.0</v>
      </c>
      <c r="C3005" s="7">
        <v>5.0</v>
      </c>
      <c r="D3005" s="7">
        <v>4.0</v>
      </c>
      <c r="E3005" s="7">
        <v>2.0</v>
      </c>
      <c r="F3005" s="7" t="s">
        <v>24</v>
      </c>
      <c r="G3005" s="7" t="s">
        <v>172</v>
      </c>
      <c r="H3005" s="54">
        <v>2.0</v>
      </c>
      <c r="I3005" s="54">
        <v>1830.0</v>
      </c>
      <c r="J3005" s="55" t="s">
        <v>27</v>
      </c>
      <c r="K3005" t="str">
        <f>if(and(B3005&gt;='Desc Stats'!$C$56,B3005&lt;='Desc Stats'!$C$57),"Affordable",if(AND(B3005&gt;='Desc Stats'!$C$58,B3005&lt;='Desc Stats'!$C$59),"Luxury","None"))</f>
        <v>None</v>
      </c>
    </row>
    <row r="3006">
      <c r="A3006" s="56" t="s">
        <v>23</v>
      </c>
      <c r="B3006" s="54">
        <v>1800000.0</v>
      </c>
      <c r="C3006" s="7">
        <v>4.0</v>
      </c>
      <c r="D3006" s="7">
        <v>4.0</v>
      </c>
      <c r="E3006" s="7">
        <v>2.0</v>
      </c>
      <c r="F3006" s="7" t="s">
        <v>24</v>
      </c>
      <c r="G3006" s="7" t="s">
        <v>172</v>
      </c>
      <c r="H3006" s="54">
        <v>2.0</v>
      </c>
      <c r="I3006" s="54">
        <v>2038.0</v>
      </c>
      <c r="J3006" s="55" t="s">
        <v>27</v>
      </c>
      <c r="K3006" t="str">
        <f>if(and(B3006&gt;='Desc Stats'!$C$56,B3006&lt;='Desc Stats'!$C$57),"Affordable",if(AND(B3006&gt;='Desc Stats'!$C$58,B3006&lt;='Desc Stats'!$C$59),"Luxury","None"))</f>
        <v>None</v>
      </c>
    </row>
    <row r="3007">
      <c r="A3007" s="56" t="s">
        <v>23</v>
      </c>
      <c r="B3007" s="54">
        <v>1800000.0</v>
      </c>
      <c r="C3007" s="7">
        <v>4.0</v>
      </c>
      <c r="D3007" s="7">
        <v>4.0</v>
      </c>
      <c r="E3007" s="7">
        <v>2.0</v>
      </c>
      <c r="F3007" s="7" t="s">
        <v>24</v>
      </c>
      <c r="G3007" s="7" t="s">
        <v>172</v>
      </c>
      <c r="H3007" s="54">
        <v>2.0</v>
      </c>
      <c r="I3007" s="54">
        <v>1830.0</v>
      </c>
      <c r="J3007" s="55" t="s">
        <v>27</v>
      </c>
      <c r="K3007" t="str">
        <f>if(and(B3007&gt;='Desc Stats'!$C$56,B3007&lt;='Desc Stats'!$C$57),"Affordable",if(AND(B3007&gt;='Desc Stats'!$C$58,B3007&lt;='Desc Stats'!$C$59),"Luxury","None"))</f>
        <v>None</v>
      </c>
    </row>
    <row r="3008">
      <c r="A3008" s="56" t="s">
        <v>23</v>
      </c>
      <c r="B3008" s="54">
        <v>1800000.0</v>
      </c>
      <c r="C3008" s="7">
        <v>4.0</v>
      </c>
      <c r="D3008" s="7">
        <v>3.0</v>
      </c>
      <c r="E3008" s="7">
        <v>2.0</v>
      </c>
      <c r="F3008" s="7" t="s">
        <v>24</v>
      </c>
      <c r="G3008" s="7" t="s">
        <v>172</v>
      </c>
      <c r="H3008" s="54">
        <v>2.0</v>
      </c>
      <c r="I3008" s="54">
        <v>1830.0</v>
      </c>
      <c r="J3008" t="s">
        <v>27</v>
      </c>
      <c r="K3008" t="str">
        <f>if(and(B3008&gt;='Desc Stats'!$C$56,B3008&lt;='Desc Stats'!$C$57),"Affordable",if(AND(B3008&gt;='Desc Stats'!$C$58,B3008&lt;='Desc Stats'!$C$59),"Luxury","None"))</f>
        <v>None</v>
      </c>
    </row>
    <row r="3009">
      <c r="A3009" s="56" t="s">
        <v>23</v>
      </c>
      <c r="B3009" s="54">
        <v>1800000.0</v>
      </c>
      <c r="C3009" s="7">
        <v>5.0</v>
      </c>
      <c r="D3009" s="7">
        <v>5.0</v>
      </c>
      <c r="E3009" s="7">
        <v>1.0</v>
      </c>
      <c r="F3009" s="7" t="s">
        <v>24</v>
      </c>
      <c r="G3009" s="7" t="s">
        <v>172</v>
      </c>
      <c r="H3009" s="54">
        <v>2.0</v>
      </c>
      <c r="I3009" s="54">
        <v>4300.0</v>
      </c>
      <c r="J3009" s="55" t="s">
        <v>27</v>
      </c>
      <c r="K3009" t="str">
        <f>if(and(B3009&gt;='Desc Stats'!$C$56,B3009&lt;='Desc Stats'!$C$57),"Affordable",if(AND(B3009&gt;='Desc Stats'!$C$58,B3009&lt;='Desc Stats'!$C$59),"Luxury","None"))</f>
        <v>None</v>
      </c>
    </row>
    <row r="3010">
      <c r="A3010" s="56" t="s">
        <v>23</v>
      </c>
      <c r="B3010" s="54">
        <v>1800000.0</v>
      </c>
      <c r="C3010" s="7">
        <v>4.0</v>
      </c>
      <c r="D3010" s="7">
        <v>4.0</v>
      </c>
      <c r="E3010" s="7">
        <v>1.0</v>
      </c>
      <c r="F3010" s="7" t="s">
        <v>24</v>
      </c>
      <c r="G3010" s="7" t="s">
        <v>172</v>
      </c>
      <c r="H3010" s="54">
        <v>2.0</v>
      </c>
      <c r="I3010" s="54">
        <v>2020.0</v>
      </c>
      <c r="J3010" t="s">
        <v>27</v>
      </c>
      <c r="K3010" t="str">
        <f>if(and(B3010&gt;='Desc Stats'!$C$56,B3010&lt;='Desc Stats'!$C$57),"Affordable",if(AND(B3010&gt;='Desc Stats'!$C$58,B3010&lt;='Desc Stats'!$C$59),"Luxury","None"))</f>
        <v>None</v>
      </c>
    </row>
    <row r="3011">
      <c r="A3011" s="56" t="s">
        <v>156</v>
      </c>
      <c r="B3011" s="54">
        <v>1800000.0</v>
      </c>
      <c r="C3011" s="7">
        <v>7.0</v>
      </c>
      <c r="D3011" s="7">
        <v>6.0</v>
      </c>
      <c r="E3011" s="7">
        <v>2.0</v>
      </c>
      <c r="F3011" s="7" t="s">
        <v>182</v>
      </c>
      <c r="G3011" s="7" t="s">
        <v>179</v>
      </c>
      <c r="H3011" s="54">
        <v>1.0</v>
      </c>
      <c r="I3011" s="54">
        <v>3844.0</v>
      </c>
      <c r="J3011" s="55" t="s">
        <v>27</v>
      </c>
      <c r="K3011" t="str">
        <f>if(and(B3011&gt;='Desc Stats'!$C$56,B3011&lt;='Desc Stats'!$C$57),"Affordable",if(AND(B3011&gt;='Desc Stats'!$C$58,B3011&lt;='Desc Stats'!$C$59),"Luxury","None"))</f>
        <v>None</v>
      </c>
    </row>
    <row r="3012">
      <c r="A3012" s="56" t="s">
        <v>140</v>
      </c>
      <c r="B3012" s="54">
        <v>1800000.0</v>
      </c>
      <c r="C3012" s="7">
        <v>4.0</v>
      </c>
      <c r="D3012" s="7">
        <v>3.0</v>
      </c>
      <c r="E3012" s="7">
        <v>2.0</v>
      </c>
      <c r="F3012" s="7" t="s">
        <v>181</v>
      </c>
      <c r="G3012" s="7" t="s">
        <v>179</v>
      </c>
      <c r="H3012" s="54">
        <v>1.0</v>
      </c>
      <c r="I3012" s="54">
        <v>1650.0</v>
      </c>
      <c r="J3012" s="55" t="s">
        <v>27</v>
      </c>
      <c r="K3012" t="str">
        <f>if(and(B3012&gt;='Desc Stats'!$C$56,B3012&lt;='Desc Stats'!$C$57),"Affordable",if(AND(B3012&gt;='Desc Stats'!$C$58,B3012&lt;='Desc Stats'!$C$59),"Luxury","None"))</f>
        <v>None</v>
      </c>
    </row>
    <row r="3013">
      <c r="A3013" s="56" t="s">
        <v>159</v>
      </c>
      <c r="B3013" s="54">
        <v>1800000.0</v>
      </c>
      <c r="C3013" s="7">
        <v>5.0</v>
      </c>
      <c r="D3013" s="7">
        <v>5.0</v>
      </c>
      <c r="E3013" s="7">
        <v>6.0</v>
      </c>
      <c r="F3013" s="7" t="s">
        <v>181</v>
      </c>
      <c r="G3013" s="7" t="s">
        <v>179</v>
      </c>
      <c r="H3013" s="54">
        <v>1.0</v>
      </c>
      <c r="I3013" s="54">
        <v>1650.0</v>
      </c>
      <c r="J3013" s="55" t="s">
        <v>25</v>
      </c>
      <c r="K3013" t="str">
        <f>if(and(B3013&gt;='Desc Stats'!$C$56,B3013&lt;='Desc Stats'!$C$57),"Affordable",if(AND(B3013&gt;='Desc Stats'!$C$58,B3013&lt;='Desc Stats'!$C$59),"Luxury","None"))</f>
        <v>None</v>
      </c>
    </row>
    <row r="3014">
      <c r="A3014" s="56" t="s">
        <v>159</v>
      </c>
      <c r="B3014" s="54">
        <v>1800000.0</v>
      </c>
      <c r="C3014" s="7">
        <v>6.0</v>
      </c>
      <c r="D3014" s="7">
        <v>5.0</v>
      </c>
      <c r="E3014" s="7">
        <v>2.0</v>
      </c>
      <c r="F3014" s="7" t="s">
        <v>182</v>
      </c>
      <c r="G3014" s="7" t="s">
        <v>179</v>
      </c>
      <c r="H3014" s="54">
        <v>1.0</v>
      </c>
      <c r="I3014" s="54">
        <v>1650.0</v>
      </c>
      <c r="J3014" s="55" t="s">
        <v>27</v>
      </c>
      <c r="K3014" t="str">
        <f>if(and(B3014&gt;='Desc Stats'!$C$56,B3014&lt;='Desc Stats'!$C$57),"Affordable",if(AND(B3014&gt;='Desc Stats'!$C$58,B3014&lt;='Desc Stats'!$C$59),"Luxury","None"))</f>
        <v>None</v>
      </c>
    </row>
    <row r="3015">
      <c r="A3015" s="56" t="s">
        <v>159</v>
      </c>
      <c r="B3015" s="54">
        <v>1800000.0</v>
      </c>
      <c r="C3015" s="7">
        <v>5.0</v>
      </c>
      <c r="D3015" s="7">
        <v>4.0</v>
      </c>
      <c r="E3015" s="7">
        <v>2.0</v>
      </c>
      <c r="F3015" s="7" t="s">
        <v>182</v>
      </c>
      <c r="G3015" s="7" t="s">
        <v>179</v>
      </c>
      <c r="H3015" s="54">
        <v>1.0</v>
      </c>
      <c r="I3015" s="54">
        <v>1650.0</v>
      </c>
      <c r="J3015" s="55" t="s">
        <v>25</v>
      </c>
      <c r="K3015" t="str">
        <f>if(and(B3015&gt;='Desc Stats'!$C$56,B3015&lt;='Desc Stats'!$C$57),"Affordable",if(AND(B3015&gt;='Desc Stats'!$C$58,B3015&lt;='Desc Stats'!$C$59),"Luxury","None"))</f>
        <v>None</v>
      </c>
    </row>
    <row r="3016">
      <c r="A3016" s="56" t="s">
        <v>159</v>
      </c>
      <c r="B3016" s="54">
        <v>1800000.0</v>
      </c>
      <c r="C3016" s="7">
        <v>5.0</v>
      </c>
      <c r="D3016" s="7">
        <v>5.0</v>
      </c>
      <c r="E3016" s="7">
        <v>1.0</v>
      </c>
      <c r="F3016" s="7" t="s">
        <v>182</v>
      </c>
      <c r="G3016" s="7" t="s">
        <v>179</v>
      </c>
      <c r="H3016" s="54">
        <v>1.0</v>
      </c>
      <c r="I3016" s="54">
        <v>1650.0</v>
      </c>
      <c r="J3016" s="55" t="s">
        <v>25</v>
      </c>
      <c r="K3016" t="str">
        <f>if(and(B3016&gt;='Desc Stats'!$C$56,B3016&lt;='Desc Stats'!$C$57),"Affordable",if(AND(B3016&gt;='Desc Stats'!$C$58,B3016&lt;='Desc Stats'!$C$59),"Luxury","None"))</f>
        <v>None</v>
      </c>
    </row>
    <row r="3017">
      <c r="A3017" s="56" t="s">
        <v>162</v>
      </c>
      <c r="B3017" s="54">
        <v>1800000.0</v>
      </c>
      <c r="C3017" s="7">
        <v>3.0</v>
      </c>
      <c r="D3017" s="7">
        <v>4.0</v>
      </c>
      <c r="E3017" s="7">
        <v>2.0</v>
      </c>
      <c r="F3017" s="7" t="s">
        <v>36</v>
      </c>
      <c r="G3017" s="7" t="s">
        <v>172</v>
      </c>
      <c r="H3017" s="54">
        <v>2.0</v>
      </c>
      <c r="I3017" s="54">
        <v>2277.0</v>
      </c>
      <c r="J3017" s="55" t="s">
        <v>25</v>
      </c>
      <c r="K3017" t="str">
        <f>if(and(B3017&gt;='Desc Stats'!$C$56,B3017&lt;='Desc Stats'!$C$57),"Affordable",if(AND(B3017&gt;='Desc Stats'!$C$58,B3017&lt;='Desc Stats'!$C$59),"Luxury","None"))</f>
        <v>None</v>
      </c>
    </row>
    <row r="3018">
      <c r="A3018" s="56" t="s">
        <v>162</v>
      </c>
      <c r="B3018" s="54">
        <v>1800000.0</v>
      </c>
      <c r="C3018" s="7">
        <v>4.0</v>
      </c>
      <c r="D3018" s="7">
        <v>3.0</v>
      </c>
      <c r="E3018" s="7">
        <v>2.0</v>
      </c>
      <c r="F3018" s="7" t="s">
        <v>181</v>
      </c>
      <c r="G3018" s="7" t="s">
        <v>179</v>
      </c>
      <c r="H3018" s="54">
        <v>1.0</v>
      </c>
      <c r="I3018" s="54">
        <v>2090.0</v>
      </c>
      <c r="J3018" s="55" t="s">
        <v>27</v>
      </c>
      <c r="K3018" t="str">
        <f>if(and(B3018&gt;='Desc Stats'!$C$56,B3018&lt;='Desc Stats'!$C$57),"Affordable",if(AND(B3018&gt;='Desc Stats'!$C$58,B3018&lt;='Desc Stats'!$C$59),"Luxury","None"))</f>
        <v>None</v>
      </c>
    </row>
    <row r="3019">
      <c r="A3019" s="56" t="s">
        <v>162</v>
      </c>
      <c r="B3019" s="54">
        <v>1800000.0</v>
      </c>
      <c r="C3019" s="7">
        <v>4.0</v>
      </c>
      <c r="D3019" s="7">
        <v>3.0</v>
      </c>
      <c r="E3019" s="7">
        <v>2.0</v>
      </c>
      <c r="F3019" s="7" t="s">
        <v>181</v>
      </c>
      <c r="G3019" s="7" t="s">
        <v>179</v>
      </c>
      <c r="H3019" s="54">
        <v>1.0</v>
      </c>
      <c r="I3019" s="54">
        <v>1875.0</v>
      </c>
      <c r="J3019" s="55" t="s">
        <v>27</v>
      </c>
      <c r="K3019" t="str">
        <f>if(and(B3019&gt;='Desc Stats'!$C$56,B3019&lt;='Desc Stats'!$C$57),"Affordable",if(AND(B3019&gt;='Desc Stats'!$C$58,B3019&lt;='Desc Stats'!$C$59),"Luxury","None"))</f>
        <v>None</v>
      </c>
    </row>
    <row r="3020">
      <c r="A3020" s="56" t="s">
        <v>162</v>
      </c>
      <c r="B3020" s="54">
        <v>1800000.0</v>
      </c>
      <c r="C3020" s="7">
        <v>4.0</v>
      </c>
      <c r="D3020" s="7">
        <v>3.0</v>
      </c>
      <c r="E3020" s="7">
        <v>1.0</v>
      </c>
      <c r="F3020" s="7" t="s">
        <v>181</v>
      </c>
      <c r="G3020" s="7" t="s">
        <v>179</v>
      </c>
      <c r="H3020" s="54">
        <v>1.0</v>
      </c>
      <c r="I3020" s="54">
        <v>1800.0</v>
      </c>
      <c r="J3020" s="55" t="s">
        <v>175</v>
      </c>
      <c r="K3020" t="str">
        <f>if(and(B3020&gt;='Desc Stats'!$C$56,B3020&lt;='Desc Stats'!$C$57),"Affordable",if(AND(B3020&gt;='Desc Stats'!$C$58,B3020&lt;='Desc Stats'!$C$59),"Luxury","None"))</f>
        <v>None</v>
      </c>
    </row>
    <row r="3021">
      <c r="A3021" s="56" t="s">
        <v>146</v>
      </c>
      <c r="B3021" s="54">
        <v>1804275.0</v>
      </c>
      <c r="C3021" s="7">
        <v>3.0</v>
      </c>
      <c r="D3021" s="7">
        <v>2.0</v>
      </c>
      <c r="E3021" s="7">
        <v>2.0</v>
      </c>
      <c r="F3021" s="7" t="s">
        <v>24</v>
      </c>
      <c r="G3021" s="7" t="s">
        <v>179</v>
      </c>
      <c r="H3021" s="54">
        <v>1.0</v>
      </c>
      <c r="I3021" s="54">
        <v>1647.0</v>
      </c>
      <c r="J3021" s="55" t="s">
        <v>27</v>
      </c>
      <c r="K3021" t="str">
        <f>if(and(B3021&gt;='Desc Stats'!$C$56,B3021&lt;='Desc Stats'!$C$57),"Affordable",if(AND(B3021&gt;='Desc Stats'!$C$58,B3021&lt;='Desc Stats'!$C$59),"Luxury","None"))</f>
        <v>None</v>
      </c>
    </row>
    <row r="3022">
      <c r="A3022" s="56" t="s">
        <v>28</v>
      </c>
      <c r="B3022" s="54">
        <v>1818450.0</v>
      </c>
      <c r="C3022" s="7">
        <v>4.0</v>
      </c>
      <c r="D3022" s="7">
        <v>3.0</v>
      </c>
      <c r="E3022" s="7">
        <v>2.0</v>
      </c>
      <c r="F3022" s="7" t="s">
        <v>24</v>
      </c>
      <c r="G3022" s="7" t="s">
        <v>172</v>
      </c>
      <c r="H3022" s="54">
        <v>2.0</v>
      </c>
      <c r="I3022" s="54">
        <v>2250.0</v>
      </c>
      <c r="J3022" s="55" t="s">
        <v>27</v>
      </c>
      <c r="K3022" t="str">
        <f>if(and(B3022&gt;='Desc Stats'!$C$56,B3022&lt;='Desc Stats'!$C$57),"Affordable",if(AND(B3022&gt;='Desc Stats'!$C$58,B3022&lt;='Desc Stats'!$C$59),"Luxury","None"))</f>
        <v>None</v>
      </c>
    </row>
    <row r="3023">
      <c r="A3023" s="56" t="s">
        <v>28</v>
      </c>
      <c r="B3023" s="54">
        <v>1818500.0</v>
      </c>
      <c r="C3023" s="7">
        <v>3.0</v>
      </c>
      <c r="D3023" s="7">
        <v>4.0</v>
      </c>
      <c r="E3023" s="7">
        <v>2.0</v>
      </c>
      <c r="F3023" s="7" t="s">
        <v>24</v>
      </c>
      <c r="G3023" s="7" t="s">
        <v>172</v>
      </c>
      <c r="H3023" s="54">
        <v>2.0</v>
      </c>
      <c r="I3023" s="54">
        <v>2250.0</v>
      </c>
      <c r="J3023" s="55" t="s">
        <v>184</v>
      </c>
      <c r="K3023" t="str">
        <f>if(and(B3023&gt;='Desc Stats'!$C$56,B3023&lt;='Desc Stats'!$C$57),"Affordable",if(AND(B3023&gt;='Desc Stats'!$C$58,B3023&lt;='Desc Stats'!$C$59),"Luxury","None"))</f>
        <v>None</v>
      </c>
    </row>
    <row r="3024">
      <c r="A3024" s="56" t="s">
        <v>28</v>
      </c>
      <c r="B3024" s="54">
        <v>1818500.0</v>
      </c>
      <c r="C3024" s="7">
        <v>4.0</v>
      </c>
      <c r="D3024" s="7">
        <v>3.0</v>
      </c>
      <c r="E3024" s="7">
        <v>2.0</v>
      </c>
      <c r="F3024" s="7" t="s">
        <v>24</v>
      </c>
      <c r="G3024" s="7" t="s">
        <v>172</v>
      </c>
      <c r="H3024" s="54">
        <v>2.0</v>
      </c>
      <c r="I3024" s="54">
        <v>2250.0</v>
      </c>
      <c r="J3024" s="55" t="s">
        <v>27</v>
      </c>
      <c r="K3024" t="str">
        <f>if(and(B3024&gt;='Desc Stats'!$C$56,B3024&lt;='Desc Stats'!$C$57),"Affordable",if(AND(B3024&gt;='Desc Stats'!$C$58,B3024&lt;='Desc Stats'!$C$59),"Luxury","None"))</f>
        <v>None</v>
      </c>
    </row>
    <row r="3025">
      <c r="A3025" s="57" t="s">
        <v>37</v>
      </c>
      <c r="B3025" s="54">
        <v>1820000.0</v>
      </c>
      <c r="C3025" s="7">
        <v>3.0</v>
      </c>
      <c r="D3025" s="7">
        <v>3.0</v>
      </c>
      <c r="E3025" s="7">
        <v>3.0</v>
      </c>
      <c r="F3025" s="7" t="s">
        <v>181</v>
      </c>
      <c r="G3025" s="7" t="s">
        <v>179</v>
      </c>
      <c r="H3025" s="54">
        <v>1.0</v>
      </c>
      <c r="I3025" s="54">
        <v>1650.0</v>
      </c>
      <c r="J3025" t="s">
        <v>27</v>
      </c>
      <c r="K3025" t="str">
        <f>if(and(B3025&gt;='Desc Stats'!$C$56,B3025&lt;='Desc Stats'!$C$57),"Affordable",if(AND(B3025&gt;='Desc Stats'!$C$58,B3025&lt;='Desc Stats'!$C$59),"Luxury","None"))</f>
        <v>None</v>
      </c>
    </row>
    <row r="3026">
      <c r="A3026" s="56" t="s">
        <v>28</v>
      </c>
      <c r="B3026" s="54">
        <v>1820000.0</v>
      </c>
      <c r="C3026" s="7">
        <v>3.0</v>
      </c>
      <c r="D3026" s="7">
        <v>2.0</v>
      </c>
      <c r="E3026" s="7">
        <v>2.0</v>
      </c>
      <c r="F3026" s="7" t="s">
        <v>36</v>
      </c>
      <c r="G3026" s="7" t="s">
        <v>172</v>
      </c>
      <c r="H3026" s="54">
        <v>2.0</v>
      </c>
      <c r="I3026" s="54">
        <v>1190.0</v>
      </c>
      <c r="J3026" s="55" t="s">
        <v>25</v>
      </c>
      <c r="K3026" t="str">
        <f>if(and(B3026&gt;='Desc Stats'!$C$56,B3026&lt;='Desc Stats'!$C$57),"Affordable",if(AND(B3026&gt;='Desc Stats'!$C$58,B3026&lt;='Desc Stats'!$C$59),"Luxury","None"))</f>
        <v>None</v>
      </c>
    </row>
    <row r="3027">
      <c r="A3027" s="56" t="s">
        <v>28</v>
      </c>
      <c r="B3027" s="54">
        <v>1820000.0</v>
      </c>
      <c r="C3027" s="7">
        <v>3.0</v>
      </c>
      <c r="D3027" s="7">
        <v>2.0</v>
      </c>
      <c r="E3027" s="7">
        <v>1.0</v>
      </c>
      <c r="F3027" s="7" t="s">
        <v>24</v>
      </c>
      <c r="G3027" s="7" t="s">
        <v>172</v>
      </c>
      <c r="H3027" s="54">
        <v>2.0</v>
      </c>
      <c r="I3027" s="54">
        <v>1159.0</v>
      </c>
      <c r="J3027" s="55" t="s">
        <v>25</v>
      </c>
      <c r="K3027" t="str">
        <f>if(and(B3027&gt;='Desc Stats'!$C$56,B3027&lt;='Desc Stats'!$C$57),"Affordable",if(AND(B3027&gt;='Desc Stats'!$C$58,B3027&lt;='Desc Stats'!$C$59),"Luxury","None"))</f>
        <v>None</v>
      </c>
    </row>
    <row r="3028">
      <c r="A3028" s="56" t="s">
        <v>23</v>
      </c>
      <c r="B3028" s="54">
        <v>1820000.0</v>
      </c>
      <c r="C3028" s="7">
        <v>5.0</v>
      </c>
      <c r="D3028" s="7">
        <v>4.0</v>
      </c>
      <c r="E3028" s="7">
        <v>2.0</v>
      </c>
      <c r="F3028" s="7" t="s">
        <v>24</v>
      </c>
      <c r="G3028" s="7" t="s">
        <v>172</v>
      </c>
      <c r="H3028" s="54">
        <v>2.0</v>
      </c>
      <c r="I3028" s="54">
        <v>1830.0</v>
      </c>
      <c r="J3028" s="55" t="s">
        <v>27</v>
      </c>
      <c r="K3028" t="str">
        <f>if(and(B3028&gt;='Desc Stats'!$C$56,B3028&lt;='Desc Stats'!$C$57),"Affordable",if(AND(B3028&gt;='Desc Stats'!$C$58,B3028&lt;='Desc Stats'!$C$59),"Luxury","None"))</f>
        <v>None</v>
      </c>
    </row>
    <row r="3029">
      <c r="A3029" s="56" t="s">
        <v>23</v>
      </c>
      <c r="B3029" s="54">
        <v>1823366.0</v>
      </c>
      <c r="C3029" s="7">
        <v>4.0</v>
      </c>
      <c r="D3029" s="7">
        <v>5.0</v>
      </c>
      <c r="E3029" s="7">
        <v>2.0</v>
      </c>
      <c r="F3029" s="7" t="s">
        <v>24</v>
      </c>
      <c r="G3029" s="7" t="s">
        <v>172</v>
      </c>
      <c r="H3029" s="54">
        <v>2.0</v>
      </c>
      <c r="I3029" s="54">
        <v>2163.0</v>
      </c>
      <c r="J3029" s="55" t="s">
        <v>27</v>
      </c>
      <c r="K3029" t="str">
        <f>if(and(B3029&gt;='Desc Stats'!$C$56,B3029&lt;='Desc Stats'!$C$57),"Affordable",if(AND(B3029&gt;='Desc Stats'!$C$58,B3029&lt;='Desc Stats'!$C$59),"Luxury","None"))</f>
        <v>None</v>
      </c>
    </row>
    <row r="3030">
      <c r="A3030" s="56" t="s">
        <v>28</v>
      </c>
      <c r="B3030" s="54">
        <v>1828000.0</v>
      </c>
      <c r="C3030" s="7">
        <v>4.0</v>
      </c>
      <c r="D3030" s="7">
        <v>3.0</v>
      </c>
      <c r="E3030" s="7">
        <v>2.0</v>
      </c>
      <c r="F3030" s="7" t="s">
        <v>36</v>
      </c>
      <c r="G3030" s="7" t="s">
        <v>172</v>
      </c>
      <c r="H3030" s="54">
        <v>2.0</v>
      </c>
      <c r="I3030" s="54">
        <v>1426.0</v>
      </c>
      <c r="J3030" s="55" t="s">
        <v>27</v>
      </c>
      <c r="K3030" t="str">
        <f>if(and(B3030&gt;='Desc Stats'!$C$56,B3030&lt;='Desc Stats'!$C$57),"Affordable",if(AND(B3030&gt;='Desc Stats'!$C$58,B3030&lt;='Desc Stats'!$C$59),"Luxury","None"))</f>
        <v>None</v>
      </c>
    </row>
    <row r="3031">
      <c r="A3031" s="56" t="s">
        <v>28</v>
      </c>
      <c r="B3031" s="54">
        <v>1828000.0</v>
      </c>
      <c r="C3031" s="7">
        <v>3.0</v>
      </c>
      <c r="D3031" s="7">
        <v>3.0</v>
      </c>
      <c r="E3031" s="7">
        <v>1.0</v>
      </c>
      <c r="F3031" s="7" t="s">
        <v>24</v>
      </c>
      <c r="G3031" s="7" t="s">
        <v>172</v>
      </c>
      <c r="H3031" s="54">
        <v>2.0</v>
      </c>
      <c r="I3031" s="54">
        <v>1228.0</v>
      </c>
      <c r="J3031" s="55" t="s">
        <v>25</v>
      </c>
      <c r="K3031" t="str">
        <f>if(and(B3031&gt;='Desc Stats'!$C$56,B3031&lt;='Desc Stats'!$C$57),"Affordable",if(AND(B3031&gt;='Desc Stats'!$C$58,B3031&lt;='Desc Stats'!$C$59),"Luxury","None"))</f>
        <v>None</v>
      </c>
    </row>
    <row r="3032">
      <c r="A3032" s="56" t="s">
        <v>23</v>
      </c>
      <c r="B3032" s="54">
        <v>1829880.0</v>
      </c>
      <c r="C3032" s="7">
        <v>4.0</v>
      </c>
      <c r="D3032" s="7">
        <v>5.0</v>
      </c>
      <c r="E3032" s="7">
        <v>1.0</v>
      </c>
      <c r="F3032" s="7" t="s">
        <v>24</v>
      </c>
      <c r="G3032" s="7" t="s">
        <v>172</v>
      </c>
      <c r="H3032" s="54">
        <v>2.0</v>
      </c>
      <c r="I3032" s="54">
        <v>2691.0</v>
      </c>
      <c r="J3032" s="55" t="s">
        <v>27</v>
      </c>
      <c r="K3032" t="str">
        <f>if(and(B3032&gt;='Desc Stats'!$C$56,B3032&lt;='Desc Stats'!$C$57),"Affordable",if(AND(B3032&gt;='Desc Stats'!$C$58,B3032&lt;='Desc Stats'!$C$59),"Luxury","None"))</f>
        <v>None</v>
      </c>
    </row>
    <row r="3033">
      <c r="A3033" s="57" t="s">
        <v>37</v>
      </c>
      <c r="B3033" s="54">
        <v>1830000.0</v>
      </c>
      <c r="C3033" s="7">
        <v>4.0</v>
      </c>
      <c r="D3033" s="7">
        <v>3.0</v>
      </c>
      <c r="E3033" s="7">
        <v>3.0</v>
      </c>
      <c r="F3033" s="7" t="s">
        <v>181</v>
      </c>
      <c r="G3033" s="7" t="s">
        <v>179</v>
      </c>
      <c r="H3033" s="54">
        <v>1.0</v>
      </c>
      <c r="I3033" s="54">
        <v>1650.0</v>
      </c>
      <c r="J3033" s="55" t="s">
        <v>27</v>
      </c>
      <c r="K3033" t="str">
        <f>if(and(B3033&gt;='Desc Stats'!$C$56,B3033&lt;='Desc Stats'!$C$57),"Affordable",if(AND(B3033&gt;='Desc Stats'!$C$58,B3033&lt;='Desc Stats'!$C$59),"Luxury","None"))</f>
        <v>None</v>
      </c>
    </row>
    <row r="3034">
      <c r="A3034" s="57" t="s">
        <v>37</v>
      </c>
      <c r="B3034" s="54">
        <v>1830000.0</v>
      </c>
      <c r="C3034" s="7">
        <v>4.0</v>
      </c>
      <c r="D3034" s="7">
        <v>3.0</v>
      </c>
      <c r="E3034" s="7">
        <v>2.0</v>
      </c>
      <c r="F3034" s="7" t="s">
        <v>181</v>
      </c>
      <c r="G3034" s="7" t="s">
        <v>179</v>
      </c>
      <c r="H3034" s="54">
        <v>1.0</v>
      </c>
      <c r="I3034" s="54">
        <v>1650.0</v>
      </c>
      <c r="J3034" s="55" t="s">
        <v>27</v>
      </c>
      <c r="K3034" t="str">
        <f>if(and(B3034&gt;='Desc Stats'!$C$56,B3034&lt;='Desc Stats'!$C$57),"Affordable",if(AND(B3034&gt;='Desc Stats'!$C$58,B3034&lt;='Desc Stats'!$C$59),"Luxury","None"))</f>
        <v>None</v>
      </c>
    </row>
    <row r="3035">
      <c r="A3035" s="57" t="s">
        <v>37</v>
      </c>
      <c r="B3035" s="54">
        <v>1830000.0</v>
      </c>
      <c r="C3035" s="7">
        <v>3.0</v>
      </c>
      <c r="D3035" s="7">
        <v>2.0</v>
      </c>
      <c r="E3035" s="7">
        <v>2.0</v>
      </c>
      <c r="F3035" s="7" t="s">
        <v>24</v>
      </c>
      <c r="G3035" s="7" t="s">
        <v>172</v>
      </c>
      <c r="H3035" s="54">
        <v>2.0</v>
      </c>
      <c r="I3035" s="54">
        <v>1400.0</v>
      </c>
      <c r="J3035" s="55" t="s">
        <v>25</v>
      </c>
      <c r="K3035" t="str">
        <f>if(and(B3035&gt;='Desc Stats'!$C$56,B3035&lt;='Desc Stats'!$C$57),"Affordable",if(AND(B3035&gt;='Desc Stats'!$C$58,B3035&lt;='Desc Stats'!$C$59),"Luxury","None"))</f>
        <v>None</v>
      </c>
    </row>
    <row r="3036">
      <c r="A3036" s="57" t="s">
        <v>37</v>
      </c>
      <c r="B3036" s="54">
        <v>1830000.0</v>
      </c>
      <c r="C3036" s="7">
        <v>4.0</v>
      </c>
      <c r="D3036" s="7">
        <v>3.0</v>
      </c>
      <c r="E3036" s="7">
        <v>1.0</v>
      </c>
      <c r="F3036" s="7" t="s">
        <v>181</v>
      </c>
      <c r="G3036" s="7" t="s">
        <v>179</v>
      </c>
      <c r="H3036" s="54">
        <v>1.0</v>
      </c>
      <c r="I3036" s="54">
        <v>1650.0</v>
      </c>
      <c r="J3036" t="s">
        <v>27</v>
      </c>
      <c r="K3036" t="str">
        <f>if(and(B3036&gt;='Desc Stats'!$C$56,B3036&lt;='Desc Stats'!$C$57),"Affordable",if(AND(B3036&gt;='Desc Stats'!$C$58,B3036&lt;='Desc Stats'!$C$59),"Luxury","None"))</f>
        <v>None</v>
      </c>
    </row>
    <row r="3037">
      <c r="A3037" s="56" t="s">
        <v>28</v>
      </c>
      <c r="B3037" s="54">
        <v>1830000.0</v>
      </c>
      <c r="C3037" s="7">
        <v>5.0</v>
      </c>
      <c r="D3037" s="7">
        <v>5.0</v>
      </c>
      <c r="E3037" s="7">
        <v>2.0</v>
      </c>
      <c r="F3037" s="7" t="s">
        <v>24</v>
      </c>
      <c r="G3037" s="7" t="s">
        <v>172</v>
      </c>
      <c r="H3037" s="54">
        <v>2.0</v>
      </c>
      <c r="I3037" s="54">
        <v>2315.0</v>
      </c>
      <c r="J3037" s="55" t="s">
        <v>27</v>
      </c>
      <c r="K3037" t="str">
        <f>if(and(B3037&gt;='Desc Stats'!$C$56,B3037&lt;='Desc Stats'!$C$57),"Affordable",if(AND(B3037&gt;='Desc Stats'!$C$58,B3037&lt;='Desc Stats'!$C$59),"Luxury","None"))</f>
        <v>None</v>
      </c>
    </row>
    <row r="3038">
      <c r="A3038" s="56" t="s">
        <v>28</v>
      </c>
      <c r="B3038" s="54">
        <v>1830000.0</v>
      </c>
      <c r="C3038" s="7">
        <v>2.0</v>
      </c>
      <c r="D3038" s="7">
        <v>2.0</v>
      </c>
      <c r="E3038" s="7">
        <v>2.0</v>
      </c>
      <c r="F3038" s="7" t="s">
        <v>36</v>
      </c>
      <c r="G3038" s="7" t="s">
        <v>172</v>
      </c>
      <c r="H3038" s="54">
        <v>2.0</v>
      </c>
      <c r="I3038" s="54">
        <v>1076.0</v>
      </c>
      <c r="J3038" s="55" t="s">
        <v>25</v>
      </c>
      <c r="K3038" t="str">
        <f>if(and(B3038&gt;='Desc Stats'!$C$56,B3038&lt;='Desc Stats'!$C$57),"Affordable",if(AND(B3038&gt;='Desc Stats'!$C$58,B3038&lt;='Desc Stats'!$C$59),"Luxury","None"))</f>
        <v>None</v>
      </c>
    </row>
    <row r="3039">
      <c r="A3039" s="56" t="s">
        <v>28</v>
      </c>
      <c r="B3039" s="54">
        <v>1830000.0</v>
      </c>
      <c r="C3039" s="7">
        <v>4.0</v>
      </c>
      <c r="D3039" s="7">
        <v>4.0</v>
      </c>
      <c r="E3039" s="7">
        <v>1.0</v>
      </c>
      <c r="F3039" s="7" t="s">
        <v>36</v>
      </c>
      <c r="G3039" s="7" t="s">
        <v>172</v>
      </c>
      <c r="H3039" s="54">
        <v>2.0</v>
      </c>
      <c r="I3039" s="54">
        <v>1426.0</v>
      </c>
      <c r="J3039" s="55" t="s">
        <v>25</v>
      </c>
      <c r="K3039" t="str">
        <f>if(and(B3039&gt;='Desc Stats'!$C$56,B3039&lt;='Desc Stats'!$C$57),"Affordable",if(AND(B3039&gt;='Desc Stats'!$C$58,B3039&lt;='Desc Stats'!$C$59),"Luxury","None"))</f>
        <v>None</v>
      </c>
    </row>
    <row r="3040">
      <c r="A3040" s="56" t="s">
        <v>23</v>
      </c>
      <c r="B3040" s="54">
        <v>1830000.0</v>
      </c>
      <c r="C3040" s="7">
        <v>5.0</v>
      </c>
      <c r="D3040" s="7">
        <v>4.0</v>
      </c>
      <c r="E3040" s="7">
        <v>4.0</v>
      </c>
      <c r="F3040" s="7" t="s">
        <v>24</v>
      </c>
      <c r="G3040" s="7" t="s">
        <v>172</v>
      </c>
      <c r="H3040" s="54">
        <v>2.0</v>
      </c>
      <c r="I3040" s="54">
        <v>2648.0</v>
      </c>
      <c r="J3040" s="55" t="s">
        <v>27</v>
      </c>
      <c r="K3040" t="str">
        <f>if(and(B3040&gt;='Desc Stats'!$C$56,B3040&lt;='Desc Stats'!$C$57),"Affordable",if(AND(B3040&gt;='Desc Stats'!$C$58,B3040&lt;='Desc Stats'!$C$59),"Luxury","None"))</f>
        <v>None</v>
      </c>
    </row>
    <row r="3041">
      <c r="A3041" s="56" t="s">
        <v>23</v>
      </c>
      <c r="B3041" s="54">
        <v>1830000.0</v>
      </c>
      <c r="C3041" s="7">
        <v>4.0</v>
      </c>
      <c r="D3041" s="7">
        <v>5.0</v>
      </c>
      <c r="E3041" s="7">
        <v>3.0</v>
      </c>
      <c r="F3041" s="7" t="s">
        <v>24</v>
      </c>
      <c r="G3041" s="7" t="s">
        <v>172</v>
      </c>
      <c r="H3041" s="54">
        <v>2.0</v>
      </c>
      <c r="I3041" s="54">
        <v>2648.0</v>
      </c>
      <c r="J3041" s="55" t="s">
        <v>27</v>
      </c>
      <c r="K3041" t="str">
        <f>if(and(B3041&gt;='Desc Stats'!$C$56,B3041&lt;='Desc Stats'!$C$57),"Affordable",if(AND(B3041&gt;='Desc Stats'!$C$58,B3041&lt;='Desc Stats'!$C$59),"Luxury","None"))</f>
        <v>None</v>
      </c>
    </row>
    <row r="3042">
      <c r="A3042" s="56" t="s">
        <v>23</v>
      </c>
      <c r="B3042" s="54">
        <v>1830000.0</v>
      </c>
      <c r="C3042" s="7">
        <v>4.0</v>
      </c>
      <c r="D3042" s="7">
        <v>5.0</v>
      </c>
      <c r="E3042" s="7">
        <v>2.0</v>
      </c>
      <c r="F3042" s="7" t="s">
        <v>24</v>
      </c>
      <c r="G3042" s="7" t="s">
        <v>172</v>
      </c>
      <c r="H3042" s="54">
        <v>2.0</v>
      </c>
      <c r="I3042" s="54">
        <v>2495.0</v>
      </c>
      <c r="J3042" s="55" t="s">
        <v>25</v>
      </c>
      <c r="K3042" t="str">
        <f>if(and(B3042&gt;='Desc Stats'!$C$56,B3042&lt;='Desc Stats'!$C$57),"Affordable",if(AND(B3042&gt;='Desc Stats'!$C$58,B3042&lt;='Desc Stats'!$C$59),"Luxury","None"))</f>
        <v>None</v>
      </c>
    </row>
    <row r="3043">
      <c r="A3043" s="56" t="s">
        <v>23</v>
      </c>
      <c r="B3043" s="54">
        <v>1830000.0</v>
      </c>
      <c r="C3043" s="7">
        <v>5.0</v>
      </c>
      <c r="D3043" s="7">
        <v>4.0</v>
      </c>
      <c r="E3043" s="7">
        <v>2.0</v>
      </c>
      <c r="F3043" s="7" t="s">
        <v>24</v>
      </c>
      <c r="G3043" s="7" t="s">
        <v>172</v>
      </c>
      <c r="H3043" s="54">
        <v>2.0</v>
      </c>
      <c r="I3043" s="54">
        <v>1832.0</v>
      </c>
      <c r="J3043" s="55" t="s">
        <v>27</v>
      </c>
      <c r="K3043" t="str">
        <f>if(and(B3043&gt;='Desc Stats'!$C$56,B3043&lt;='Desc Stats'!$C$57),"Affordable",if(AND(B3043&gt;='Desc Stats'!$C$58,B3043&lt;='Desc Stats'!$C$59),"Luxury","None"))</f>
        <v>None</v>
      </c>
    </row>
    <row r="3044">
      <c r="A3044" s="56" t="s">
        <v>23</v>
      </c>
      <c r="B3044" s="54">
        <v>1830000.0</v>
      </c>
      <c r="C3044" s="7">
        <v>5.0</v>
      </c>
      <c r="D3044" s="7">
        <v>4.0</v>
      </c>
      <c r="E3044" s="7">
        <v>2.0</v>
      </c>
      <c r="F3044" s="7" t="s">
        <v>24</v>
      </c>
      <c r="G3044" s="7" t="s">
        <v>172</v>
      </c>
      <c r="H3044" s="54">
        <v>2.0</v>
      </c>
      <c r="I3044" s="54">
        <v>1830.0</v>
      </c>
      <c r="J3044" t="s">
        <v>27</v>
      </c>
      <c r="K3044" t="str">
        <f>if(and(B3044&gt;='Desc Stats'!$C$56,B3044&lt;='Desc Stats'!$C$57),"Affordable",if(AND(B3044&gt;='Desc Stats'!$C$58,B3044&lt;='Desc Stats'!$C$59),"Luxury","None"))</f>
        <v>None</v>
      </c>
    </row>
    <row r="3045">
      <c r="A3045" s="56" t="s">
        <v>23</v>
      </c>
      <c r="B3045" s="54">
        <v>1830000.0</v>
      </c>
      <c r="C3045" s="7">
        <v>5.0</v>
      </c>
      <c r="D3045" s="7">
        <v>4.0</v>
      </c>
      <c r="E3045" s="7">
        <v>2.0</v>
      </c>
      <c r="F3045" s="7" t="s">
        <v>24</v>
      </c>
      <c r="G3045" s="7" t="s">
        <v>172</v>
      </c>
      <c r="H3045" s="54">
        <v>2.0</v>
      </c>
      <c r="I3045" s="54">
        <v>1830.0</v>
      </c>
      <c r="J3045" s="55" t="s">
        <v>27</v>
      </c>
      <c r="K3045" t="str">
        <f>if(and(B3045&gt;='Desc Stats'!$C$56,B3045&lt;='Desc Stats'!$C$57),"Affordable",if(AND(B3045&gt;='Desc Stats'!$C$58,B3045&lt;='Desc Stats'!$C$59),"Luxury","None"))</f>
        <v>None</v>
      </c>
    </row>
    <row r="3046">
      <c r="A3046" s="56" t="s">
        <v>23</v>
      </c>
      <c r="B3046" s="54">
        <v>1830000.0</v>
      </c>
      <c r="C3046" s="7">
        <v>4.0</v>
      </c>
      <c r="D3046" s="7">
        <v>4.0</v>
      </c>
      <c r="E3046" s="7">
        <v>2.0</v>
      </c>
      <c r="F3046" s="7" t="s">
        <v>24</v>
      </c>
      <c r="G3046" s="7" t="s">
        <v>172</v>
      </c>
      <c r="H3046" s="54">
        <v>2.0</v>
      </c>
      <c r="I3046" s="54">
        <v>1830.0</v>
      </c>
      <c r="J3046" s="55" t="s">
        <v>27</v>
      </c>
      <c r="K3046" t="str">
        <f>if(and(B3046&gt;='Desc Stats'!$C$56,B3046&lt;='Desc Stats'!$C$57),"Affordable",if(AND(B3046&gt;='Desc Stats'!$C$58,B3046&lt;='Desc Stats'!$C$59),"Luxury","None"))</f>
        <v>None</v>
      </c>
    </row>
    <row r="3047">
      <c r="A3047" s="56" t="s">
        <v>23</v>
      </c>
      <c r="B3047" s="54">
        <v>1830000.0</v>
      </c>
      <c r="C3047" s="7">
        <v>3.0</v>
      </c>
      <c r="D3047" s="7">
        <v>4.0</v>
      </c>
      <c r="E3047" s="7">
        <v>2.0</v>
      </c>
      <c r="F3047" s="7" t="s">
        <v>24</v>
      </c>
      <c r="G3047" s="7" t="s">
        <v>172</v>
      </c>
      <c r="H3047" s="54">
        <v>2.0</v>
      </c>
      <c r="I3047" s="54">
        <v>1668.0</v>
      </c>
      <c r="J3047" s="55" t="s">
        <v>27</v>
      </c>
      <c r="K3047" t="str">
        <f>if(and(B3047&gt;='Desc Stats'!$C$56,B3047&lt;='Desc Stats'!$C$57),"Affordable",if(AND(B3047&gt;='Desc Stats'!$C$58,B3047&lt;='Desc Stats'!$C$59),"Luxury","None"))</f>
        <v>None</v>
      </c>
    </row>
    <row r="3048">
      <c r="A3048" s="56" t="s">
        <v>23</v>
      </c>
      <c r="B3048" s="54">
        <v>1830000.0</v>
      </c>
      <c r="C3048" s="7">
        <v>5.0</v>
      </c>
      <c r="D3048" s="7">
        <v>4.0</v>
      </c>
      <c r="E3048" s="7">
        <v>1.0</v>
      </c>
      <c r="F3048" s="7" t="s">
        <v>24</v>
      </c>
      <c r="G3048" s="7" t="s">
        <v>172</v>
      </c>
      <c r="H3048" s="54">
        <v>2.0</v>
      </c>
      <c r="I3048" s="54">
        <v>1830.0</v>
      </c>
      <c r="J3048" s="55" t="s">
        <v>27</v>
      </c>
      <c r="K3048" t="str">
        <f>if(and(B3048&gt;='Desc Stats'!$C$56,B3048&lt;='Desc Stats'!$C$57),"Affordable",if(AND(B3048&gt;='Desc Stats'!$C$58,B3048&lt;='Desc Stats'!$C$59),"Luxury","None"))</f>
        <v>None</v>
      </c>
    </row>
    <row r="3049">
      <c r="A3049" s="56" t="s">
        <v>28</v>
      </c>
      <c r="B3049" s="54">
        <v>1833000.0</v>
      </c>
      <c r="C3049" s="7">
        <v>1.0</v>
      </c>
      <c r="D3049" s="7">
        <v>1.0</v>
      </c>
      <c r="E3049" s="7">
        <v>2.0</v>
      </c>
      <c r="F3049" s="7" t="s">
        <v>36</v>
      </c>
      <c r="G3049" s="7" t="s">
        <v>172</v>
      </c>
      <c r="H3049" s="54">
        <v>2.0</v>
      </c>
      <c r="I3049" s="54">
        <v>925.0</v>
      </c>
      <c r="J3049" s="55" t="s">
        <v>25</v>
      </c>
      <c r="K3049" t="str">
        <f>if(and(B3049&gt;='Desc Stats'!$C$56,B3049&lt;='Desc Stats'!$C$57),"Affordable",if(AND(B3049&gt;='Desc Stats'!$C$58,B3049&lt;='Desc Stats'!$C$59),"Luxury","None"))</f>
        <v>None</v>
      </c>
    </row>
    <row r="3050">
      <c r="A3050" s="56" t="s">
        <v>23</v>
      </c>
      <c r="B3050" s="54">
        <v>1840000.0</v>
      </c>
      <c r="C3050" s="7">
        <v>4.0</v>
      </c>
      <c r="D3050" s="7">
        <v>4.0</v>
      </c>
      <c r="E3050" s="7">
        <v>2.0</v>
      </c>
      <c r="F3050" s="7" t="s">
        <v>24</v>
      </c>
      <c r="G3050" s="7" t="s">
        <v>172</v>
      </c>
      <c r="H3050" s="54">
        <v>2.0</v>
      </c>
      <c r="I3050" s="54">
        <v>2694.0</v>
      </c>
      <c r="J3050" s="55" t="s">
        <v>27</v>
      </c>
      <c r="K3050" t="str">
        <f>if(and(B3050&gt;='Desc Stats'!$C$56,B3050&lt;='Desc Stats'!$C$57),"Affordable",if(AND(B3050&gt;='Desc Stats'!$C$58,B3050&lt;='Desc Stats'!$C$59),"Luxury","None"))</f>
        <v>None</v>
      </c>
    </row>
    <row r="3051">
      <c r="A3051" s="56" t="s">
        <v>23</v>
      </c>
      <c r="B3051" s="54">
        <v>1840000.0</v>
      </c>
      <c r="C3051" s="7">
        <v>4.0</v>
      </c>
      <c r="D3051" s="7">
        <v>4.0</v>
      </c>
      <c r="E3051" s="7">
        <v>1.0</v>
      </c>
      <c r="F3051" s="7" t="s">
        <v>24</v>
      </c>
      <c r="G3051" s="7" t="s">
        <v>172</v>
      </c>
      <c r="H3051" s="54">
        <v>2.0</v>
      </c>
      <c r="I3051" s="54">
        <v>2694.0</v>
      </c>
      <c r="J3051" s="55" t="s">
        <v>27</v>
      </c>
      <c r="K3051" t="str">
        <f>if(and(B3051&gt;='Desc Stats'!$C$56,B3051&lt;='Desc Stats'!$C$57),"Affordable",if(AND(B3051&gt;='Desc Stats'!$C$58,B3051&lt;='Desc Stats'!$C$59),"Luxury","None"))</f>
        <v>None</v>
      </c>
    </row>
    <row r="3052">
      <c r="A3052" s="57" t="s">
        <v>37</v>
      </c>
      <c r="B3052" s="54">
        <v>1849000.0</v>
      </c>
      <c r="C3052" s="7">
        <v>4.0</v>
      </c>
      <c r="D3052" s="7">
        <v>4.0</v>
      </c>
      <c r="E3052" s="7">
        <v>2.0</v>
      </c>
      <c r="F3052" s="7" t="s">
        <v>181</v>
      </c>
      <c r="G3052" s="7" t="s">
        <v>179</v>
      </c>
      <c r="H3052" s="54">
        <v>1.0</v>
      </c>
      <c r="I3052" s="54">
        <v>1500.0</v>
      </c>
      <c r="J3052" s="55" t="s">
        <v>27</v>
      </c>
      <c r="K3052" t="str">
        <f>if(and(B3052&gt;='Desc Stats'!$C$56,B3052&lt;='Desc Stats'!$C$57),"Affordable",if(AND(B3052&gt;='Desc Stats'!$C$58,B3052&lt;='Desc Stats'!$C$59),"Luxury","None"))</f>
        <v>None</v>
      </c>
    </row>
    <row r="3053">
      <c r="A3053" s="56" t="s">
        <v>124</v>
      </c>
      <c r="B3053" s="54">
        <v>1850000.0</v>
      </c>
      <c r="C3053" s="7">
        <v>4.0</v>
      </c>
      <c r="D3053" s="7">
        <v>3.0</v>
      </c>
      <c r="E3053" s="7">
        <v>2.0</v>
      </c>
      <c r="F3053" s="7" t="s">
        <v>181</v>
      </c>
      <c r="G3053" s="7" t="s">
        <v>179</v>
      </c>
      <c r="H3053" s="54">
        <v>1.0</v>
      </c>
      <c r="I3053" s="54">
        <v>1870.0</v>
      </c>
      <c r="J3053" s="55" t="s">
        <v>27</v>
      </c>
      <c r="K3053" t="str">
        <f>if(and(B3053&gt;='Desc Stats'!$C$56,B3053&lt;='Desc Stats'!$C$57),"Affordable",if(AND(B3053&gt;='Desc Stats'!$C$58,B3053&lt;='Desc Stats'!$C$59),"Luxury","None"))</f>
        <v>None</v>
      </c>
    </row>
    <row r="3054">
      <c r="A3054" s="56" t="s">
        <v>26</v>
      </c>
      <c r="B3054" s="54">
        <v>1850000.0</v>
      </c>
      <c r="C3054" s="7">
        <v>7.0</v>
      </c>
      <c r="D3054" s="7">
        <v>7.0</v>
      </c>
      <c r="E3054" s="7">
        <v>2.0</v>
      </c>
      <c r="F3054" s="7" t="s">
        <v>182</v>
      </c>
      <c r="G3054" s="7" t="s">
        <v>179</v>
      </c>
      <c r="H3054" s="54">
        <v>1.0</v>
      </c>
      <c r="I3054" s="54">
        <v>2640.0</v>
      </c>
      <c r="J3054" s="55" t="s">
        <v>175</v>
      </c>
      <c r="K3054" t="str">
        <f>if(and(B3054&gt;='Desc Stats'!$C$56,B3054&lt;='Desc Stats'!$C$57),"Affordable",if(AND(B3054&gt;='Desc Stats'!$C$58,B3054&lt;='Desc Stats'!$C$59),"Luxury","None"))</f>
        <v>None</v>
      </c>
    </row>
    <row r="3055">
      <c r="A3055" s="56" t="s">
        <v>26</v>
      </c>
      <c r="B3055" s="54">
        <v>1850000.0</v>
      </c>
      <c r="C3055" s="7">
        <v>7.0</v>
      </c>
      <c r="D3055" s="7">
        <v>4.0</v>
      </c>
      <c r="E3055" s="7">
        <v>2.0</v>
      </c>
      <c r="F3055" s="7" t="s">
        <v>38</v>
      </c>
      <c r="G3055" s="7" t="s">
        <v>179</v>
      </c>
      <c r="H3055" s="54">
        <v>1.0</v>
      </c>
      <c r="I3055" s="54">
        <v>2040.0</v>
      </c>
      <c r="J3055" s="55" t="s">
        <v>25</v>
      </c>
      <c r="K3055" t="str">
        <f>if(and(B3055&gt;='Desc Stats'!$C$56,B3055&lt;='Desc Stats'!$C$57),"Affordable",if(AND(B3055&gt;='Desc Stats'!$C$58,B3055&lt;='Desc Stats'!$C$59),"Luxury","None"))</f>
        <v>None</v>
      </c>
    </row>
    <row r="3056">
      <c r="A3056" s="56" t="s">
        <v>26</v>
      </c>
      <c r="B3056" s="54">
        <v>1850000.0</v>
      </c>
      <c r="C3056" s="7">
        <v>5.0</v>
      </c>
      <c r="D3056" s="7">
        <v>4.0</v>
      </c>
      <c r="E3056" s="7">
        <v>1.0</v>
      </c>
      <c r="F3056" s="7" t="s">
        <v>38</v>
      </c>
      <c r="G3056" s="7" t="s">
        <v>179</v>
      </c>
      <c r="H3056" s="54">
        <v>1.0</v>
      </c>
      <c r="I3056" s="54">
        <v>2040.0</v>
      </c>
      <c r="J3056" s="55" t="s">
        <v>27</v>
      </c>
      <c r="K3056" t="str">
        <f>if(and(B3056&gt;='Desc Stats'!$C$56,B3056&lt;='Desc Stats'!$C$57),"Affordable",if(AND(B3056&gt;='Desc Stats'!$C$58,B3056&lt;='Desc Stats'!$C$59),"Luxury","None"))</f>
        <v>None</v>
      </c>
    </row>
    <row r="3057">
      <c r="A3057" s="56" t="s">
        <v>138</v>
      </c>
      <c r="B3057" s="54">
        <v>1850000.0</v>
      </c>
      <c r="C3057" s="7">
        <v>4.0</v>
      </c>
      <c r="D3057" s="7">
        <v>4.0</v>
      </c>
      <c r="E3057" s="7">
        <v>2.0</v>
      </c>
      <c r="F3057" s="7" t="s">
        <v>24</v>
      </c>
      <c r="G3057" s="7" t="s">
        <v>172</v>
      </c>
      <c r="H3057" s="54">
        <v>2.0</v>
      </c>
      <c r="I3057" s="54">
        <v>1679.0</v>
      </c>
      <c r="J3057" s="55" t="s">
        <v>27</v>
      </c>
      <c r="K3057" t="str">
        <f>if(and(B3057&gt;='Desc Stats'!$C$56,B3057&lt;='Desc Stats'!$C$57),"Affordable",if(AND(B3057&gt;='Desc Stats'!$C$58,B3057&lt;='Desc Stats'!$C$59),"Luxury","None"))</f>
        <v>None</v>
      </c>
    </row>
    <row r="3058">
      <c r="A3058" s="57" t="s">
        <v>37</v>
      </c>
      <c r="B3058" s="54">
        <v>1850000.0</v>
      </c>
      <c r="C3058" s="7">
        <v>4.0</v>
      </c>
      <c r="D3058" s="7">
        <v>3.0</v>
      </c>
      <c r="E3058" s="7">
        <v>3.0</v>
      </c>
      <c r="F3058" s="7" t="s">
        <v>181</v>
      </c>
      <c r="G3058" s="7" t="s">
        <v>179</v>
      </c>
      <c r="H3058" s="54">
        <v>1.0</v>
      </c>
      <c r="I3058" s="54">
        <v>1650.0</v>
      </c>
      <c r="J3058" s="55" t="s">
        <v>27</v>
      </c>
      <c r="K3058" t="str">
        <f>if(and(B3058&gt;='Desc Stats'!$C$56,B3058&lt;='Desc Stats'!$C$57),"Affordable",if(AND(B3058&gt;='Desc Stats'!$C$58,B3058&lt;='Desc Stats'!$C$59),"Luxury","None"))</f>
        <v>None</v>
      </c>
    </row>
    <row r="3059">
      <c r="A3059" s="57" t="s">
        <v>37</v>
      </c>
      <c r="B3059" s="54">
        <v>1850000.0</v>
      </c>
      <c r="C3059" s="7">
        <v>4.0</v>
      </c>
      <c r="D3059" s="7">
        <v>3.0</v>
      </c>
      <c r="E3059" s="7">
        <v>2.0</v>
      </c>
      <c r="F3059" s="7" t="s">
        <v>181</v>
      </c>
      <c r="G3059" s="7" t="s">
        <v>179</v>
      </c>
      <c r="H3059" s="54">
        <v>1.0</v>
      </c>
      <c r="I3059" s="54">
        <v>1650.0</v>
      </c>
      <c r="J3059" s="55" t="s">
        <v>27</v>
      </c>
      <c r="K3059" t="str">
        <f>if(and(B3059&gt;='Desc Stats'!$C$56,B3059&lt;='Desc Stats'!$C$57),"Affordable",if(AND(B3059&gt;='Desc Stats'!$C$58,B3059&lt;='Desc Stats'!$C$59),"Luxury","None"))</f>
        <v>None</v>
      </c>
    </row>
    <row r="3060">
      <c r="A3060" s="56" t="s">
        <v>144</v>
      </c>
      <c r="B3060" s="54">
        <v>1850000.0</v>
      </c>
      <c r="C3060" s="7">
        <v>5.0</v>
      </c>
      <c r="D3060" s="7">
        <v>7.0</v>
      </c>
      <c r="E3060" s="7">
        <v>2.0</v>
      </c>
      <c r="F3060" s="7" t="s">
        <v>24</v>
      </c>
      <c r="G3060" s="7" t="s">
        <v>172</v>
      </c>
      <c r="H3060" s="54">
        <v>2.0</v>
      </c>
      <c r="I3060" s="54">
        <v>3800.0</v>
      </c>
      <c r="J3060" s="55" t="s">
        <v>27</v>
      </c>
      <c r="K3060" t="str">
        <f>if(and(B3060&gt;='Desc Stats'!$C$56,B3060&lt;='Desc Stats'!$C$57),"Affordable",if(AND(B3060&gt;='Desc Stats'!$C$58,B3060&lt;='Desc Stats'!$C$59),"Luxury","None"))</f>
        <v>None</v>
      </c>
    </row>
    <row r="3061">
      <c r="A3061" s="56" t="s">
        <v>147</v>
      </c>
      <c r="B3061" s="54">
        <v>1850000.0</v>
      </c>
      <c r="C3061" s="7">
        <v>3.0</v>
      </c>
      <c r="D3061" s="7">
        <v>3.0</v>
      </c>
      <c r="E3061" s="7">
        <v>2.0</v>
      </c>
      <c r="F3061" s="7" t="s">
        <v>36</v>
      </c>
      <c r="G3061" s="7" t="s">
        <v>172</v>
      </c>
      <c r="H3061" s="54">
        <v>2.0</v>
      </c>
      <c r="I3061" s="54">
        <v>1485.0</v>
      </c>
      <c r="J3061" s="55" t="s">
        <v>27</v>
      </c>
      <c r="K3061" t="str">
        <f>if(and(B3061&gt;='Desc Stats'!$C$56,B3061&lt;='Desc Stats'!$C$57),"Affordable",if(AND(B3061&gt;='Desc Stats'!$C$58,B3061&lt;='Desc Stats'!$C$59),"Luxury","None"))</f>
        <v>None</v>
      </c>
    </row>
    <row r="3062">
      <c r="A3062" s="56" t="s">
        <v>28</v>
      </c>
      <c r="B3062" s="54">
        <v>1850000.0</v>
      </c>
      <c r="C3062" s="7">
        <v>2.0</v>
      </c>
      <c r="D3062" s="7">
        <v>2.0</v>
      </c>
      <c r="E3062" s="7">
        <v>3.0</v>
      </c>
      <c r="F3062" s="7" t="s">
        <v>36</v>
      </c>
      <c r="G3062" s="7" t="s">
        <v>172</v>
      </c>
      <c r="H3062" s="54">
        <v>2.0</v>
      </c>
      <c r="I3062" s="54">
        <v>1299.0</v>
      </c>
      <c r="J3062" t="s">
        <v>27</v>
      </c>
      <c r="K3062" t="str">
        <f>if(and(B3062&gt;='Desc Stats'!$C$56,B3062&lt;='Desc Stats'!$C$57),"Affordable",if(AND(B3062&gt;='Desc Stats'!$C$58,B3062&lt;='Desc Stats'!$C$59),"Luxury","None"))</f>
        <v>None</v>
      </c>
    </row>
    <row r="3063">
      <c r="A3063" s="56" t="s">
        <v>28</v>
      </c>
      <c r="B3063" s="54">
        <v>1850000.0</v>
      </c>
      <c r="C3063" s="7">
        <v>3.0</v>
      </c>
      <c r="D3063" s="7">
        <v>3.0</v>
      </c>
      <c r="E3063" s="7">
        <v>2.0</v>
      </c>
      <c r="F3063" s="7" t="s">
        <v>24</v>
      </c>
      <c r="G3063" s="7" t="s">
        <v>172</v>
      </c>
      <c r="H3063" s="54">
        <v>2.0</v>
      </c>
      <c r="I3063" s="54">
        <v>2174.0</v>
      </c>
      <c r="J3063" s="55" t="s">
        <v>27</v>
      </c>
      <c r="K3063" t="str">
        <f>if(and(B3063&gt;='Desc Stats'!$C$56,B3063&lt;='Desc Stats'!$C$57),"Affordable",if(AND(B3063&gt;='Desc Stats'!$C$58,B3063&lt;='Desc Stats'!$C$59),"Luxury","None"))</f>
        <v>None</v>
      </c>
    </row>
    <row r="3064">
      <c r="A3064" s="56" t="s">
        <v>28</v>
      </c>
      <c r="B3064" s="54">
        <v>1850000.0</v>
      </c>
      <c r="C3064" s="7">
        <v>3.0</v>
      </c>
      <c r="D3064" s="7">
        <v>1.0</v>
      </c>
      <c r="E3064" s="7">
        <v>2.0</v>
      </c>
      <c r="F3064" s="7" t="s">
        <v>36</v>
      </c>
      <c r="G3064" s="7" t="s">
        <v>172</v>
      </c>
      <c r="H3064" s="54">
        <v>2.0</v>
      </c>
      <c r="I3064" s="54">
        <v>1350.0</v>
      </c>
      <c r="J3064" s="55" t="s">
        <v>175</v>
      </c>
      <c r="K3064" t="str">
        <f>if(and(B3064&gt;='Desc Stats'!$C$56,B3064&lt;='Desc Stats'!$C$57),"Affordable",if(AND(B3064&gt;='Desc Stats'!$C$58,B3064&lt;='Desc Stats'!$C$59),"Luxury","None"))</f>
        <v>None</v>
      </c>
    </row>
    <row r="3065">
      <c r="A3065" s="56" t="s">
        <v>28</v>
      </c>
      <c r="B3065" s="54">
        <v>1850000.0</v>
      </c>
      <c r="C3065" s="7">
        <v>4.0</v>
      </c>
      <c r="D3065" s="7">
        <v>4.0</v>
      </c>
      <c r="E3065" s="7">
        <v>1.0</v>
      </c>
      <c r="F3065" s="7" t="s">
        <v>24</v>
      </c>
      <c r="G3065" s="7" t="s">
        <v>172</v>
      </c>
      <c r="H3065" s="54">
        <v>2.0</v>
      </c>
      <c r="I3065" s="54">
        <v>2207.0</v>
      </c>
      <c r="J3065" t="s">
        <v>27</v>
      </c>
      <c r="K3065" t="str">
        <f>if(and(B3065&gt;='Desc Stats'!$C$56,B3065&lt;='Desc Stats'!$C$57),"Affordable",if(AND(B3065&gt;='Desc Stats'!$C$58,B3065&lt;='Desc Stats'!$C$59),"Luxury","None"))</f>
        <v>None</v>
      </c>
    </row>
    <row r="3066">
      <c r="A3066" s="56" t="s">
        <v>28</v>
      </c>
      <c r="B3066" s="54">
        <v>1850000.0</v>
      </c>
      <c r="C3066" s="7">
        <v>3.0</v>
      </c>
      <c r="D3066" s="7">
        <v>2.0</v>
      </c>
      <c r="E3066" s="7">
        <v>1.0</v>
      </c>
      <c r="F3066" s="7" t="s">
        <v>36</v>
      </c>
      <c r="G3066" s="7" t="s">
        <v>172</v>
      </c>
      <c r="H3066" s="54">
        <v>2.0</v>
      </c>
      <c r="I3066" s="54">
        <v>1350.0</v>
      </c>
      <c r="J3066" t="s">
        <v>175</v>
      </c>
      <c r="K3066" t="str">
        <f>if(and(B3066&gt;='Desc Stats'!$C$56,B3066&lt;='Desc Stats'!$C$57),"Affordable",if(AND(B3066&gt;='Desc Stats'!$C$58,B3066&lt;='Desc Stats'!$C$59),"Luxury","None"))</f>
        <v>None</v>
      </c>
    </row>
    <row r="3067">
      <c r="A3067" s="56" t="s">
        <v>28</v>
      </c>
      <c r="B3067" s="54">
        <v>1850000.0</v>
      </c>
      <c r="C3067" s="7">
        <v>3.0</v>
      </c>
      <c r="D3067" s="7">
        <v>1.0</v>
      </c>
      <c r="E3067" s="7">
        <v>1.0</v>
      </c>
      <c r="F3067" s="7" t="s">
        <v>24</v>
      </c>
      <c r="G3067" s="7" t="s">
        <v>172</v>
      </c>
      <c r="H3067" s="54">
        <v>2.0</v>
      </c>
      <c r="I3067" s="54">
        <v>2174.0</v>
      </c>
      <c r="J3067" s="55" t="s">
        <v>27</v>
      </c>
      <c r="K3067" t="str">
        <f>if(and(B3067&gt;='Desc Stats'!$C$56,B3067&lt;='Desc Stats'!$C$57),"Affordable",if(AND(B3067&gt;='Desc Stats'!$C$58,B3067&lt;='Desc Stats'!$C$59),"Luxury","None"))</f>
        <v>None</v>
      </c>
    </row>
    <row r="3068">
      <c r="A3068" s="56" t="s">
        <v>190</v>
      </c>
      <c r="B3068" s="54">
        <v>1850000.0</v>
      </c>
      <c r="C3068" s="7">
        <v>4.0</v>
      </c>
      <c r="D3068" s="7">
        <v>4.0</v>
      </c>
      <c r="E3068" s="7">
        <v>3.0</v>
      </c>
      <c r="F3068" s="7" t="s">
        <v>24</v>
      </c>
      <c r="G3068" s="7" t="s">
        <v>172</v>
      </c>
      <c r="H3068" s="54">
        <v>2.0</v>
      </c>
      <c r="I3068" s="54">
        <v>1819.0</v>
      </c>
      <c r="J3068" s="55" t="s">
        <v>25</v>
      </c>
      <c r="K3068" t="str">
        <f>if(and(B3068&gt;='Desc Stats'!$C$56,B3068&lt;='Desc Stats'!$C$57),"Affordable",if(AND(B3068&gt;='Desc Stats'!$C$58,B3068&lt;='Desc Stats'!$C$59),"Luxury","None"))</f>
        <v>None</v>
      </c>
    </row>
    <row r="3069">
      <c r="A3069" s="56" t="s">
        <v>23</v>
      </c>
      <c r="B3069" s="54">
        <v>1850000.0</v>
      </c>
      <c r="C3069" s="7">
        <v>5.0</v>
      </c>
      <c r="D3069" s="7">
        <v>4.0</v>
      </c>
      <c r="E3069" s="7">
        <v>3.0</v>
      </c>
      <c r="F3069" s="7" t="s">
        <v>24</v>
      </c>
      <c r="G3069" s="7" t="s">
        <v>172</v>
      </c>
      <c r="H3069" s="54">
        <v>2.0</v>
      </c>
      <c r="I3069" s="54">
        <v>1830.0</v>
      </c>
      <c r="J3069" s="55" t="s">
        <v>27</v>
      </c>
      <c r="K3069" t="str">
        <f>if(and(B3069&gt;='Desc Stats'!$C$56,B3069&lt;='Desc Stats'!$C$57),"Affordable",if(AND(B3069&gt;='Desc Stats'!$C$58,B3069&lt;='Desc Stats'!$C$59),"Luxury","None"))</f>
        <v>None</v>
      </c>
    </row>
    <row r="3070">
      <c r="A3070" s="56" t="s">
        <v>23</v>
      </c>
      <c r="B3070" s="54">
        <v>1850000.0</v>
      </c>
      <c r="C3070" s="7">
        <v>5.0</v>
      </c>
      <c r="D3070" s="7">
        <v>4.0</v>
      </c>
      <c r="E3070" s="7">
        <v>3.0</v>
      </c>
      <c r="F3070" s="7" t="s">
        <v>24</v>
      </c>
      <c r="G3070" s="7" t="s">
        <v>172</v>
      </c>
      <c r="H3070" s="54">
        <v>2.0</v>
      </c>
      <c r="I3070" s="54">
        <v>1830.0</v>
      </c>
      <c r="J3070" s="55" t="s">
        <v>27</v>
      </c>
      <c r="K3070" t="str">
        <f>if(and(B3070&gt;='Desc Stats'!$C$56,B3070&lt;='Desc Stats'!$C$57),"Affordable",if(AND(B3070&gt;='Desc Stats'!$C$58,B3070&lt;='Desc Stats'!$C$59),"Luxury","None"))</f>
        <v>None</v>
      </c>
    </row>
    <row r="3071">
      <c r="A3071" s="56" t="s">
        <v>23</v>
      </c>
      <c r="B3071" s="54">
        <v>1850000.0</v>
      </c>
      <c r="C3071" s="7">
        <v>4.0</v>
      </c>
      <c r="D3071" s="7">
        <v>4.0</v>
      </c>
      <c r="E3071" s="7">
        <v>3.0</v>
      </c>
      <c r="F3071" s="7" t="s">
        <v>24</v>
      </c>
      <c r="G3071" s="7" t="s">
        <v>172</v>
      </c>
      <c r="H3071" s="54">
        <v>2.0</v>
      </c>
      <c r="I3071" s="54">
        <v>2038.0</v>
      </c>
      <c r="J3071" s="55" t="s">
        <v>27</v>
      </c>
      <c r="K3071" t="str">
        <f>if(and(B3071&gt;='Desc Stats'!$C$56,B3071&lt;='Desc Stats'!$C$57),"Affordable",if(AND(B3071&gt;='Desc Stats'!$C$58,B3071&lt;='Desc Stats'!$C$59),"Luxury","None"))</f>
        <v>None</v>
      </c>
    </row>
    <row r="3072">
      <c r="A3072" s="56" t="s">
        <v>23</v>
      </c>
      <c r="B3072" s="54">
        <v>1850000.0</v>
      </c>
      <c r="C3072" s="7">
        <v>4.0</v>
      </c>
      <c r="D3072" s="7">
        <v>5.0</v>
      </c>
      <c r="E3072" s="7">
        <v>2.0</v>
      </c>
      <c r="F3072" s="7" t="s">
        <v>24</v>
      </c>
      <c r="G3072" s="7" t="s">
        <v>172</v>
      </c>
      <c r="H3072" s="54">
        <v>2.0</v>
      </c>
      <c r="I3072" s="54">
        <v>2726.0</v>
      </c>
      <c r="J3072" s="55" t="s">
        <v>25</v>
      </c>
      <c r="K3072" t="str">
        <f>if(and(B3072&gt;='Desc Stats'!$C$56,B3072&lt;='Desc Stats'!$C$57),"Affordable",if(AND(B3072&gt;='Desc Stats'!$C$58,B3072&lt;='Desc Stats'!$C$59),"Luxury","None"))</f>
        <v>None</v>
      </c>
    </row>
    <row r="3073">
      <c r="A3073" s="56" t="s">
        <v>23</v>
      </c>
      <c r="B3073" s="54">
        <v>1850000.0</v>
      </c>
      <c r="C3073" s="7">
        <v>4.0</v>
      </c>
      <c r="D3073" s="7">
        <v>5.0</v>
      </c>
      <c r="E3073" s="7">
        <v>2.0</v>
      </c>
      <c r="F3073" s="7" t="s">
        <v>24</v>
      </c>
      <c r="G3073" s="7" t="s">
        <v>172</v>
      </c>
      <c r="H3073" s="54">
        <v>2.0</v>
      </c>
      <c r="I3073" s="54">
        <v>2535.0</v>
      </c>
      <c r="J3073" s="55" t="s">
        <v>25</v>
      </c>
      <c r="K3073" t="str">
        <f>if(and(B3073&gt;='Desc Stats'!$C$56,B3073&lt;='Desc Stats'!$C$57),"Affordable",if(AND(B3073&gt;='Desc Stats'!$C$58,B3073&lt;='Desc Stats'!$C$59),"Luxury","None"))</f>
        <v>None</v>
      </c>
    </row>
    <row r="3074">
      <c r="A3074" s="56" t="s">
        <v>23</v>
      </c>
      <c r="B3074" s="54">
        <v>1850000.0</v>
      </c>
      <c r="C3074" s="7">
        <v>6.0</v>
      </c>
      <c r="D3074" s="7">
        <v>4.0</v>
      </c>
      <c r="E3074" s="7">
        <v>2.0</v>
      </c>
      <c r="F3074" s="7" t="s">
        <v>24</v>
      </c>
      <c r="G3074" s="7" t="s">
        <v>172</v>
      </c>
      <c r="H3074" s="54">
        <v>2.0</v>
      </c>
      <c r="I3074" s="54">
        <v>1830.0</v>
      </c>
      <c r="J3074" s="55" t="s">
        <v>27</v>
      </c>
      <c r="K3074" t="str">
        <f>if(and(B3074&gt;='Desc Stats'!$C$56,B3074&lt;='Desc Stats'!$C$57),"Affordable",if(AND(B3074&gt;='Desc Stats'!$C$58,B3074&lt;='Desc Stats'!$C$59),"Luxury","None"))</f>
        <v>None</v>
      </c>
    </row>
    <row r="3075">
      <c r="A3075" s="56" t="s">
        <v>23</v>
      </c>
      <c r="B3075" s="54">
        <v>1850000.0</v>
      </c>
      <c r="C3075" s="7">
        <v>5.0</v>
      </c>
      <c r="D3075" s="7">
        <v>4.0</v>
      </c>
      <c r="E3075" s="7">
        <v>2.0</v>
      </c>
      <c r="F3075" s="7" t="s">
        <v>24</v>
      </c>
      <c r="G3075" s="7" t="s">
        <v>172</v>
      </c>
      <c r="H3075" s="54">
        <v>2.0</v>
      </c>
      <c r="I3075" s="54">
        <v>1830.0</v>
      </c>
      <c r="J3075" s="55" t="s">
        <v>27</v>
      </c>
      <c r="K3075" t="str">
        <f>if(and(B3075&gt;='Desc Stats'!$C$56,B3075&lt;='Desc Stats'!$C$57),"Affordable",if(AND(B3075&gt;='Desc Stats'!$C$58,B3075&lt;='Desc Stats'!$C$59),"Luxury","None"))</f>
        <v>None</v>
      </c>
    </row>
    <row r="3076">
      <c r="A3076" s="56" t="s">
        <v>23</v>
      </c>
      <c r="B3076" s="54">
        <v>1850000.0</v>
      </c>
      <c r="C3076" s="7">
        <v>5.0</v>
      </c>
      <c r="D3076" s="7">
        <v>4.0</v>
      </c>
      <c r="E3076" s="7">
        <v>2.0</v>
      </c>
      <c r="F3076" s="7" t="s">
        <v>24</v>
      </c>
      <c r="G3076" s="7" t="s">
        <v>172</v>
      </c>
      <c r="H3076" s="54">
        <v>2.0</v>
      </c>
      <c r="I3076" s="54">
        <v>1830.0</v>
      </c>
      <c r="J3076" s="55" t="s">
        <v>27</v>
      </c>
      <c r="K3076" t="str">
        <f>if(and(B3076&gt;='Desc Stats'!$C$56,B3076&lt;='Desc Stats'!$C$57),"Affordable",if(AND(B3076&gt;='Desc Stats'!$C$58,B3076&lt;='Desc Stats'!$C$59),"Luxury","None"))</f>
        <v>None</v>
      </c>
    </row>
    <row r="3077">
      <c r="A3077" s="56" t="s">
        <v>23</v>
      </c>
      <c r="B3077" s="54">
        <v>1850000.0</v>
      </c>
      <c r="C3077" s="7">
        <v>5.0</v>
      </c>
      <c r="D3077" s="7">
        <v>4.0</v>
      </c>
      <c r="E3077" s="7">
        <v>2.0</v>
      </c>
      <c r="F3077" s="7" t="s">
        <v>24</v>
      </c>
      <c r="G3077" s="7" t="s">
        <v>172</v>
      </c>
      <c r="H3077" s="54">
        <v>2.0</v>
      </c>
      <c r="I3077" s="54">
        <v>1830.0</v>
      </c>
      <c r="J3077" s="55" t="s">
        <v>27</v>
      </c>
      <c r="K3077" t="str">
        <f>if(and(B3077&gt;='Desc Stats'!$C$56,B3077&lt;='Desc Stats'!$C$57),"Affordable",if(AND(B3077&gt;='Desc Stats'!$C$58,B3077&lt;='Desc Stats'!$C$59),"Luxury","None"))</f>
        <v>None</v>
      </c>
    </row>
    <row r="3078">
      <c r="A3078" s="56" t="s">
        <v>23</v>
      </c>
      <c r="B3078" s="54">
        <v>1850000.0</v>
      </c>
      <c r="C3078" s="7">
        <v>4.0</v>
      </c>
      <c r="D3078" s="7">
        <v>4.0</v>
      </c>
      <c r="E3078" s="7">
        <v>2.0</v>
      </c>
      <c r="F3078" s="7" t="s">
        <v>24</v>
      </c>
      <c r="G3078" s="7" t="s">
        <v>172</v>
      </c>
      <c r="H3078" s="54">
        <v>2.0</v>
      </c>
      <c r="I3078" s="54">
        <v>2347.0</v>
      </c>
      <c r="J3078" s="55" t="s">
        <v>27</v>
      </c>
      <c r="K3078" t="str">
        <f>if(and(B3078&gt;='Desc Stats'!$C$56,B3078&lt;='Desc Stats'!$C$57),"Affordable",if(AND(B3078&gt;='Desc Stats'!$C$58,B3078&lt;='Desc Stats'!$C$59),"Luxury","None"))</f>
        <v>None</v>
      </c>
    </row>
    <row r="3079">
      <c r="A3079" s="56" t="s">
        <v>23</v>
      </c>
      <c r="B3079" s="54">
        <v>1850000.0</v>
      </c>
      <c r="C3079" s="7">
        <v>4.0</v>
      </c>
      <c r="D3079" s="7">
        <v>4.0</v>
      </c>
      <c r="E3079" s="7">
        <v>2.0</v>
      </c>
      <c r="F3079" s="7" t="s">
        <v>24</v>
      </c>
      <c r="G3079" s="7" t="s">
        <v>172</v>
      </c>
      <c r="H3079" s="54">
        <v>2.0</v>
      </c>
      <c r="I3079" s="54">
        <v>2038.0</v>
      </c>
      <c r="J3079" s="55" t="s">
        <v>27</v>
      </c>
      <c r="K3079" t="str">
        <f>if(and(B3079&gt;='Desc Stats'!$C$56,B3079&lt;='Desc Stats'!$C$57),"Affordable",if(AND(B3079&gt;='Desc Stats'!$C$58,B3079&lt;='Desc Stats'!$C$59),"Luxury","None"))</f>
        <v>None</v>
      </c>
    </row>
    <row r="3080">
      <c r="A3080" s="56" t="s">
        <v>23</v>
      </c>
      <c r="B3080" s="54">
        <v>1850000.0</v>
      </c>
      <c r="C3080" s="7">
        <v>3.0</v>
      </c>
      <c r="D3080" s="7">
        <v>3.0</v>
      </c>
      <c r="E3080" s="7">
        <v>2.0</v>
      </c>
      <c r="F3080" s="7" t="s">
        <v>36</v>
      </c>
      <c r="G3080" s="7" t="s">
        <v>172</v>
      </c>
      <c r="H3080" s="54">
        <v>2.0</v>
      </c>
      <c r="I3080" s="54">
        <v>1573.0</v>
      </c>
      <c r="J3080" t="s">
        <v>25</v>
      </c>
      <c r="K3080" t="str">
        <f>if(and(B3080&gt;='Desc Stats'!$C$56,B3080&lt;='Desc Stats'!$C$57),"Affordable",if(AND(B3080&gt;='Desc Stats'!$C$58,B3080&lt;='Desc Stats'!$C$59),"Luxury","None"))</f>
        <v>None</v>
      </c>
    </row>
    <row r="3081">
      <c r="A3081" s="56" t="s">
        <v>23</v>
      </c>
      <c r="B3081" s="54">
        <v>1850000.0</v>
      </c>
      <c r="C3081" s="7">
        <v>5.0</v>
      </c>
      <c r="D3081" s="7">
        <v>4.0</v>
      </c>
      <c r="E3081" s="7">
        <v>1.0</v>
      </c>
      <c r="F3081" s="7" t="s">
        <v>24</v>
      </c>
      <c r="G3081" s="7" t="s">
        <v>172</v>
      </c>
      <c r="H3081" s="54">
        <v>2.0</v>
      </c>
      <c r="I3081" s="54">
        <v>1830.0</v>
      </c>
      <c r="J3081" s="55" t="s">
        <v>27</v>
      </c>
      <c r="K3081" t="str">
        <f>if(and(B3081&gt;='Desc Stats'!$C$56,B3081&lt;='Desc Stats'!$C$57),"Affordable",if(AND(B3081&gt;='Desc Stats'!$C$58,B3081&lt;='Desc Stats'!$C$59),"Luxury","None"))</f>
        <v>None</v>
      </c>
    </row>
    <row r="3082">
      <c r="A3082" s="56" t="s">
        <v>23</v>
      </c>
      <c r="B3082" s="54">
        <v>1850000.0</v>
      </c>
      <c r="C3082" s="7">
        <v>4.0</v>
      </c>
      <c r="D3082" s="7">
        <v>4.0</v>
      </c>
      <c r="E3082" s="7">
        <v>1.0</v>
      </c>
      <c r="F3082" s="7" t="s">
        <v>24</v>
      </c>
      <c r="G3082" s="7" t="s">
        <v>172</v>
      </c>
      <c r="H3082" s="54">
        <v>2.0</v>
      </c>
      <c r="I3082" s="54">
        <v>2038.0</v>
      </c>
      <c r="J3082" s="55" t="s">
        <v>27</v>
      </c>
      <c r="K3082" t="str">
        <f>if(and(B3082&gt;='Desc Stats'!$C$56,B3082&lt;='Desc Stats'!$C$57),"Affordable",if(AND(B3082&gt;='Desc Stats'!$C$58,B3082&lt;='Desc Stats'!$C$59),"Luxury","None"))</f>
        <v>None</v>
      </c>
    </row>
    <row r="3083">
      <c r="A3083" s="56" t="s">
        <v>23</v>
      </c>
      <c r="B3083" s="54">
        <v>1850000.0</v>
      </c>
      <c r="C3083" s="7">
        <v>4.0</v>
      </c>
      <c r="D3083" s="7">
        <v>3.0</v>
      </c>
      <c r="E3083" s="7">
        <v>1.0</v>
      </c>
      <c r="F3083" s="7" t="s">
        <v>24</v>
      </c>
      <c r="G3083" s="7" t="s">
        <v>172</v>
      </c>
      <c r="H3083" s="54">
        <v>2.0</v>
      </c>
      <c r="I3083" s="54">
        <v>2020.0</v>
      </c>
      <c r="J3083" s="55" t="s">
        <v>25</v>
      </c>
      <c r="K3083" t="str">
        <f>if(and(B3083&gt;='Desc Stats'!$C$56,B3083&lt;='Desc Stats'!$C$57),"Affordable",if(AND(B3083&gt;='Desc Stats'!$C$58,B3083&lt;='Desc Stats'!$C$59),"Luxury","None"))</f>
        <v>None</v>
      </c>
    </row>
    <row r="3084">
      <c r="A3084" s="56" t="s">
        <v>28</v>
      </c>
      <c r="B3084" s="54">
        <v>1852000.0</v>
      </c>
      <c r="C3084" s="7">
        <v>4.0</v>
      </c>
      <c r="D3084" s="7">
        <v>3.0</v>
      </c>
      <c r="E3084" s="7">
        <v>1.0</v>
      </c>
      <c r="F3084" s="7" t="s">
        <v>24</v>
      </c>
      <c r="G3084" s="7" t="s">
        <v>172</v>
      </c>
      <c r="H3084" s="54">
        <v>2.0</v>
      </c>
      <c r="I3084" s="54">
        <v>2315.0</v>
      </c>
      <c r="J3084" s="55" t="s">
        <v>25</v>
      </c>
      <c r="K3084" t="str">
        <f>if(and(B3084&gt;='Desc Stats'!$C$56,B3084&lt;='Desc Stats'!$C$57),"Affordable",if(AND(B3084&gt;='Desc Stats'!$C$58,B3084&lt;='Desc Stats'!$C$59),"Luxury","None"))</f>
        <v>None</v>
      </c>
    </row>
    <row r="3085">
      <c r="A3085" s="56" t="s">
        <v>23</v>
      </c>
      <c r="B3085" s="54">
        <v>1860000.0</v>
      </c>
      <c r="C3085" s="7">
        <v>4.0</v>
      </c>
      <c r="D3085" s="7">
        <v>4.0</v>
      </c>
      <c r="E3085" s="7">
        <v>2.0</v>
      </c>
      <c r="F3085" s="7" t="s">
        <v>24</v>
      </c>
      <c r="G3085" s="7" t="s">
        <v>172</v>
      </c>
      <c r="H3085" s="54">
        <v>2.0</v>
      </c>
      <c r="I3085" s="54">
        <v>2070.0</v>
      </c>
      <c r="J3085" s="55" t="s">
        <v>27</v>
      </c>
      <c r="K3085" t="str">
        <f>if(and(B3085&gt;='Desc Stats'!$C$56,B3085&lt;='Desc Stats'!$C$57),"Affordable",if(AND(B3085&gt;='Desc Stats'!$C$58,B3085&lt;='Desc Stats'!$C$59),"Luxury","None"))</f>
        <v>None</v>
      </c>
    </row>
    <row r="3086">
      <c r="A3086" s="56" t="s">
        <v>23</v>
      </c>
      <c r="B3086" s="54">
        <v>1860000.0</v>
      </c>
      <c r="C3086" s="7">
        <v>4.0</v>
      </c>
      <c r="D3086" s="7">
        <v>4.0</v>
      </c>
      <c r="E3086" s="7">
        <v>1.0</v>
      </c>
      <c r="F3086" s="7" t="s">
        <v>24</v>
      </c>
      <c r="G3086" s="7" t="s">
        <v>172</v>
      </c>
      <c r="H3086" s="54">
        <v>2.0</v>
      </c>
      <c r="I3086" s="54">
        <v>2070.0</v>
      </c>
      <c r="J3086" s="55" t="s">
        <v>27</v>
      </c>
      <c r="K3086" t="str">
        <f>if(and(B3086&gt;='Desc Stats'!$C$56,B3086&lt;='Desc Stats'!$C$57),"Affordable",if(AND(B3086&gt;='Desc Stats'!$C$58,B3086&lt;='Desc Stats'!$C$59),"Luxury","None"))</f>
        <v>None</v>
      </c>
    </row>
    <row r="3087">
      <c r="A3087" s="56" t="s">
        <v>23</v>
      </c>
      <c r="B3087" s="54">
        <v>1865000.0</v>
      </c>
      <c r="C3087" s="7">
        <v>4.0</v>
      </c>
      <c r="D3087" s="7">
        <v>5.0</v>
      </c>
      <c r="E3087" s="7">
        <v>1.0</v>
      </c>
      <c r="F3087" s="7" t="s">
        <v>24</v>
      </c>
      <c r="G3087" s="7" t="s">
        <v>172</v>
      </c>
      <c r="H3087" s="54">
        <v>2.0</v>
      </c>
      <c r="I3087" s="54">
        <v>2535.0</v>
      </c>
      <c r="J3087" s="55" t="s">
        <v>27</v>
      </c>
      <c r="K3087" t="str">
        <f>if(and(B3087&gt;='Desc Stats'!$C$56,B3087&lt;='Desc Stats'!$C$57),"Affordable",if(AND(B3087&gt;='Desc Stats'!$C$58,B3087&lt;='Desc Stats'!$C$59),"Luxury","None"))</f>
        <v>None</v>
      </c>
    </row>
    <row r="3088">
      <c r="A3088" s="56" t="s">
        <v>23</v>
      </c>
      <c r="B3088" s="54">
        <v>1875000.0</v>
      </c>
      <c r="C3088" s="7">
        <v>4.0</v>
      </c>
      <c r="D3088" s="7">
        <v>5.0</v>
      </c>
      <c r="E3088" s="7">
        <v>1.0</v>
      </c>
      <c r="F3088" s="7" t="s">
        <v>24</v>
      </c>
      <c r="G3088" s="7" t="s">
        <v>172</v>
      </c>
      <c r="H3088" s="54">
        <v>2.0</v>
      </c>
      <c r="I3088" s="54">
        <v>2535.0</v>
      </c>
      <c r="J3088" t="s">
        <v>27</v>
      </c>
      <c r="K3088" t="str">
        <f>if(and(B3088&gt;='Desc Stats'!$C$56,B3088&lt;='Desc Stats'!$C$57),"Affordable",if(AND(B3088&gt;='Desc Stats'!$C$58,B3088&lt;='Desc Stats'!$C$59),"Luxury","None"))</f>
        <v>None</v>
      </c>
    </row>
    <row r="3089">
      <c r="A3089" s="56" t="s">
        <v>119</v>
      </c>
      <c r="B3089" s="54">
        <v>1880000.0</v>
      </c>
      <c r="C3089" s="7">
        <v>3.0</v>
      </c>
      <c r="D3089" s="7">
        <v>3.0</v>
      </c>
      <c r="E3089" s="7">
        <v>2.0</v>
      </c>
      <c r="F3089" s="7" t="s">
        <v>36</v>
      </c>
      <c r="G3089" s="7" t="s">
        <v>172</v>
      </c>
      <c r="H3089" s="54">
        <v>2.0</v>
      </c>
      <c r="I3089" s="54">
        <v>1930.0</v>
      </c>
      <c r="J3089" s="55" t="s">
        <v>25</v>
      </c>
      <c r="K3089" t="str">
        <f>if(and(B3089&gt;='Desc Stats'!$C$56,B3089&lt;='Desc Stats'!$C$57),"Affordable",if(AND(B3089&gt;='Desc Stats'!$C$58,B3089&lt;='Desc Stats'!$C$59),"Luxury","None"))</f>
        <v>None</v>
      </c>
    </row>
    <row r="3090">
      <c r="A3090" s="56" t="s">
        <v>124</v>
      </c>
      <c r="B3090" s="54">
        <v>1880000.0</v>
      </c>
      <c r="C3090" s="7">
        <v>4.0</v>
      </c>
      <c r="D3090" s="7">
        <v>3.0</v>
      </c>
      <c r="E3090" s="7">
        <v>2.0</v>
      </c>
      <c r="F3090" s="7" t="s">
        <v>181</v>
      </c>
      <c r="G3090" s="7" t="s">
        <v>179</v>
      </c>
      <c r="H3090" s="54">
        <v>1.0</v>
      </c>
      <c r="I3090" s="54">
        <v>1870.0</v>
      </c>
      <c r="J3090" s="55" t="s">
        <v>175</v>
      </c>
      <c r="K3090" t="str">
        <f>if(and(B3090&gt;='Desc Stats'!$C$56,B3090&lt;='Desc Stats'!$C$57),"Affordable",if(AND(B3090&gt;='Desc Stats'!$C$58,B3090&lt;='Desc Stats'!$C$59),"Luxury","None"))</f>
        <v>None</v>
      </c>
    </row>
    <row r="3091">
      <c r="A3091" s="56" t="s">
        <v>26</v>
      </c>
      <c r="B3091" s="54">
        <v>1880000.0</v>
      </c>
      <c r="C3091" s="7">
        <v>4.0</v>
      </c>
      <c r="D3091" s="7">
        <v>5.0</v>
      </c>
      <c r="E3091" s="7">
        <v>3.0</v>
      </c>
      <c r="F3091" s="7" t="s">
        <v>24</v>
      </c>
      <c r="G3091" s="7" t="s">
        <v>172</v>
      </c>
      <c r="H3091" s="54">
        <v>2.0</v>
      </c>
      <c r="I3091" s="54">
        <v>3141.0</v>
      </c>
      <c r="J3091" s="55" t="s">
        <v>27</v>
      </c>
      <c r="K3091" t="str">
        <f>if(and(B3091&gt;='Desc Stats'!$C$56,B3091&lt;='Desc Stats'!$C$57),"Affordable",if(AND(B3091&gt;='Desc Stats'!$C$58,B3091&lt;='Desc Stats'!$C$59),"Luxury","None"))</f>
        <v>None</v>
      </c>
    </row>
    <row r="3092">
      <c r="A3092" s="57" t="s">
        <v>37</v>
      </c>
      <c r="B3092" s="54">
        <v>1880000.0</v>
      </c>
      <c r="C3092" s="7">
        <v>4.0</v>
      </c>
      <c r="D3092" s="7">
        <v>4.0</v>
      </c>
      <c r="E3092" s="7">
        <v>2.0</v>
      </c>
      <c r="F3092" s="7" t="s">
        <v>181</v>
      </c>
      <c r="G3092" s="7" t="s">
        <v>179</v>
      </c>
      <c r="H3092" s="54">
        <v>1.0</v>
      </c>
      <c r="I3092" s="54">
        <v>1500.0</v>
      </c>
      <c r="J3092" s="55" t="s">
        <v>27</v>
      </c>
      <c r="K3092" t="str">
        <f>if(and(B3092&gt;='Desc Stats'!$C$56,B3092&lt;='Desc Stats'!$C$57),"Affordable",if(AND(B3092&gt;='Desc Stats'!$C$58,B3092&lt;='Desc Stats'!$C$59),"Luxury","None"))</f>
        <v>None</v>
      </c>
    </row>
    <row r="3093">
      <c r="A3093" s="57" t="s">
        <v>37</v>
      </c>
      <c r="B3093" s="54">
        <v>1880000.0</v>
      </c>
      <c r="C3093" s="7">
        <v>4.0</v>
      </c>
      <c r="D3093" s="7">
        <v>4.0</v>
      </c>
      <c r="E3093" s="7">
        <v>2.0</v>
      </c>
      <c r="F3093" s="7" t="s">
        <v>181</v>
      </c>
      <c r="G3093" s="7" t="s">
        <v>179</v>
      </c>
      <c r="H3093" s="54">
        <v>1.0</v>
      </c>
      <c r="I3093" s="54">
        <v>1500.0</v>
      </c>
      <c r="J3093" s="55" t="s">
        <v>27</v>
      </c>
      <c r="K3093" t="str">
        <f>if(and(B3093&gt;='Desc Stats'!$C$56,B3093&lt;='Desc Stats'!$C$57),"Affordable",if(AND(B3093&gt;='Desc Stats'!$C$58,B3093&lt;='Desc Stats'!$C$59),"Luxury","None"))</f>
        <v>None</v>
      </c>
    </row>
    <row r="3094">
      <c r="A3094" s="57" t="s">
        <v>37</v>
      </c>
      <c r="B3094" s="54">
        <v>1880000.0</v>
      </c>
      <c r="C3094" s="7">
        <v>4.0</v>
      </c>
      <c r="D3094" s="7">
        <v>3.0</v>
      </c>
      <c r="E3094" s="7">
        <v>2.0</v>
      </c>
      <c r="F3094" s="7" t="s">
        <v>24</v>
      </c>
      <c r="G3094" s="7" t="s">
        <v>172</v>
      </c>
      <c r="H3094" s="54">
        <v>2.0</v>
      </c>
      <c r="I3094" s="54">
        <v>1948.0</v>
      </c>
      <c r="J3094" s="55" t="s">
        <v>25</v>
      </c>
      <c r="K3094" t="str">
        <f>if(and(B3094&gt;='Desc Stats'!$C$56,B3094&lt;='Desc Stats'!$C$57),"Affordable",if(AND(B3094&gt;='Desc Stats'!$C$58,B3094&lt;='Desc Stats'!$C$59),"Luxury","None"))</f>
        <v>None</v>
      </c>
    </row>
    <row r="3095">
      <c r="A3095" s="57" t="s">
        <v>37</v>
      </c>
      <c r="B3095" s="54">
        <v>1880000.0</v>
      </c>
      <c r="C3095" s="7">
        <v>4.0</v>
      </c>
      <c r="D3095" s="7">
        <v>3.0</v>
      </c>
      <c r="E3095" s="7">
        <v>2.0</v>
      </c>
      <c r="F3095" s="7" t="s">
        <v>24</v>
      </c>
      <c r="G3095" s="7" t="s">
        <v>172</v>
      </c>
      <c r="H3095" s="54">
        <v>2.0</v>
      </c>
      <c r="I3095" s="54">
        <v>1690.0</v>
      </c>
      <c r="J3095" s="55" t="s">
        <v>27</v>
      </c>
      <c r="K3095" t="str">
        <f>if(and(B3095&gt;='Desc Stats'!$C$56,B3095&lt;='Desc Stats'!$C$57),"Affordable",if(AND(B3095&gt;='Desc Stats'!$C$58,B3095&lt;='Desc Stats'!$C$59),"Luxury","None"))</f>
        <v>None</v>
      </c>
    </row>
    <row r="3096">
      <c r="A3096" s="56" t="s">
        <v>131</v>
      </c>
      <c r="B3096" s="54">
        <v>1880000.0</v>
      </c>
      <c r="C3096" s="7">
        <v>4.0</v>
      </c>
      <c r="D3096" s="7">
        <v>4.0</v>
      </c>
      <c r="E3096" s="7">
        <v>2.0</v>
      </c>
      <c r="F3096" s="7" t="s">
        <v>181</v>
      </c>
      <c r="G3096" s="7" t="s">
        <v>179</v>
      </c>
      <c r="H3096" s="54">
        <v>1.0</v>
      </c>
      <c r="I3096" s="54">
        <v>1500.0</v>
      </c>
      <c r="J3096" s="55" t="s">
        <v>27</v>
      </c>
      <c r="K3096" t="str">
        <f>if(and(B3096&gt;='Desc Stats'!$C$56,B3096&lt;='Desc Stats'!$C$57),"Affordable",if(AND(B3096&gt;='Desc Stats'!$C$58,B3096&lt;='Desc Stats'!$C$59),"Luxury","None"))</f>
        <v>None</v>
      </c>
    </row>
    <row r="3097">
      <c r="A3097" s="56" t="s">
        <v>28</v>
      </c>
      <c r="B3097" s="54">
        <v>1880000.0</v>
      </c>
      <c r="C3097" s="7">
        <v>3.0</v>
      </c>
      <c r="D3097" s="7">
        <v>2.0</v>
      </c>
      <c r="E3097" s="7">
        <v>2.0</v>
      </c>
      <c r="F3097" s="7" t="s">
        <v>36</v>
      </c>
      <c r="G3097" s="7" t="s">
        <v>172</v>
      </c>
      <c r="H3097" s="54">
        <v>2.0</v>
      </c>
      <c r="I3097" s="54">
        <v>1299.0</v>
      </c>
      <c r="J3097" s="55" t="s">
        <v>25</v>
      </c>
      <c r="K3097" t="str">
        <f>if(and(B3097&gt;='Desc Stats'!$C$56,B3097&lt;='Desc Stats'!$C$57),"Affordable",if(AND(B3097&gt;='Desc Stats'!$C$58,B3097&lt;='Desc Stats'!$C$59),"Luxury","None"))</f>
        <v>None</v>
      </c>
    </row>
    <row r="3098">
      <c r="A3098" s="56" t="s">
        <v>28</v>
      </c>
      <c r="B3098" s="54">
        <v>1880000.0</v>
      </c>
      <c r="C3098" s="7">
        <v>3.0</v>
      </c>
      <c r="D3098" s="7">
        <v>2.0</v>
      </c>
      <c r="E3098" s="7">
        <v>1.0</v>
      </c>
      <c r="F3098" s="7" t="s">
        <v>36</v>
      </c>
      <c r="G3098" s="7" t="s">
        <v>172</v>
      </c>
      <c r="H3098" s="54">
        <v>2.0</v>
      </c>
      <c r="I3098" s="54">
        <v>1300.0</v>
      </c>
      <c r="J3098" s="55" t="s">
        <v>27</v>
      </c>
      <c r="K3098" t="str">
        <f>if(and(B3098&gt;='Desc Stats'!$C$56,B3098&lt;='Desc Stats'!$C$57),"Affordable",if(AND(B3098&gt;='Desc Stats'!$C$58,B3098&lt;='Desc Stats'!$C$59),"Luxury","None"))</f>
        <v>None</v>
      </c>
    </row>
    <row r="3099">
      <c r="A3099" s="56" t="s">
        <v>23</v>
      </c>
      <c r="B3099" s="54">
        <v>1880000.0</v>
      </c>
      <c r="C3099" s="7">
        <v>5.0</v>
      </c>
      <c r="D3099" s="7">
        <v>5.0</v>
      </c>
      <c r="E3099" s="7">
        <v>2.0</v>
      </c>
      <c r="F3099" s="7" t="s">
        <v>24</v>
      </c>
      <c r="G3099" s="7" t="s">
        <v>172</v>
      </c>
      <c r="H3099" s="54">
        <v>2.0</v>
      </c>
      <c r="I3099" s="54">
        <v>3152.0</v>
      </c>
      <c r="J3099" s="55" t="s">
        <v>27</v>
      </c>
      <c r="K3099" t="str">
        <f>if(and(B3099&gt;='Desc Stats'!$C$56,B3099&lt;='Desc Stats'!$C$57),"Affordable",if(AND(B3099&gt;='Desc Stats'!$C$58,B3099&lt;='Desc Stats'!$C$59),"Luxury","None"))</f>
        <v>None</v>
      </c>
    </row>
    <row r="3100">
      <c r="A3100" s="56" t="s">
        <v>23</v>
      </c>
      <c r="B3100" s="54">
        <v>1880000.0</v>
      </c>
      <c r="C3100" s="7">
        <v>4.0</v>
      </c>
      <c r="D3100" s="7">
        <v>5.0</v>
      </c>
      <c r="E3100" s="7">
        <v>2.0</v>
      </c>
      <c r="F3100" s="7" t="s">
        <v>24</v>
      </c>
      <c r="G3100" s="7" t="s">
        <v>172</v>
      </c>
      <c r="H3100" s="54">
        <v>2.0</v>
      </c>
      <c r="I3100" s="54">
        <v>2535.0</v>
      </c>
      <c r="J3100" t="s">
        <v>27</v>
      </c>
      <c r="K3100" t="str">
        <f>if(and(B3100&gt;='Desc Stats'!$C$56,B3100&lt;='Desc Stats'!$C$57),"Affordable",if(AND(B3100&gt;='Desc Stats'!$C$58,B3100&lt;='Desc Stats'!$C$59),"Luxury","None"))</f>
        <v>None</v>
      </c>
    </row>
    <row r="3101">
      <c r="A3101" s="56" t="s">
        <v>23</v>
      </c>
      <c r="B3101" s="54">
        <v>1880000.0</v>
      </c>
      <c r="C3101" s="7">
        <v>4.0</v>
      </c>
      <c r="D3101" s="7">
        <v>5.0</v>
      </c>
      <c r="E3101" s="7">
        <v>2.0</v>
      </c>
      <c r="F3101" s="7" t="s">
        <v>24</v>
      </c>
      <c r="G3101" s="7" t="s">
        <v>172</v>
      </c>
      <c r="H3101" s="54">
        <v>2.0</v>
      </c>
      <c r="I3101" s="54">
        <v>2243.0</v>
      </c>
      <c r="J3101" s="55" t="s">
        <v>25</v>
      </c>
      <c r="K3101" t="str">
        <f>if(and(B3101&gt;='Desc Stats'!$C$56,B3101&lt;='Desc Stats'!$C$57),"Affordable",if(AND(B3101&gt;='Desc Stats'!$C$58,B3101&lt;='Desc Stats'!$C$59),"Luxury","None"))</f>
        <v>None</v>
      </c>
    </row>
    <row r="3102">
      <c r="A3102" s="56" t="s">
        <v>23</v>
      </c>
      <c r="B3102" s="54">
        <v>1880000.0</v>
      </c>
      <c r="C3102" s="7">
        <v>4.0</v>
      </c>
      <c r="D3102" s="7">
        <v>4.0</v>
      </c>
      <c r="E3102" s="7">
        <v>2.0</v>
      </c>
      <c r="F3102" s="7" t="s">
        <v>24</v>
      </c>
      <c r="G3102" s="7" t="s">
        <v>172</v>
      </c>
      <c r="H3102" s="54">
        <v>2.0</v>
      </c>
      <c r="I3102" s="54">
        <v>2535.0</v>
      </c>
      <c r="J3102" t="s">
        <v>27</v>
      </c>
      <c r="K3102" t="str">
        <f>if(and(B3102&gt;='Desc Stats'!$C$56,B3102&lt;='Desc Stats'!$C$57),"Affordable",if(AND(B3102&gt;='Desc Stats'!$C$58,B3102&lt;='Desc Stats'!$C$59),"Luxury","None"))</f>
        <v>None</v>
      </c>
    </row>
    <row r="3103">
      <c r="A3103" s="56" t="s">
        <v>23</v>
      </c>
      <c r="B3103" s="54">
        <v>1880000.0</v>
      </c>
      <c r="C3103" s="7">
        <v>4.0</v>
      </c>
      <c r="D3103" s="7">
        <v>4.0</v>
      </c>
      <c r="E3103" s="7">
        <v>2.0</v>
      </c>
      <c r="F3103" s="7" t="s">
        <v>24</v>
      </c>
      <c r="G3103" s="7" t="s">
        <v>172</v>
      </c>
      <c r="H3103" s="54">
        <v>2.0</v>
      </c>
      <c r="I3103" s="54">
        <v>2243.0</v>
      </c>
      <c r="J3103" s="55" t="s">
        <v>25</v>
      </c>
      <c r="K3103" t="str">
        <f>if(and(B3103&gt;='Desc Stats'!$C$56,B3103&lt;='Desc Stats'!$C$57),"Affordable",if(AND(B3103&gt;='Desc Stats'!$C$58,B3103&lt;='Desc Stats'!$C$59),"Luxury","None"))</f>
        <v>None</v>
      </c>
    </row>
    <row r="3104">
      <c r="A3104" s="56" t="s">
        <v>23</v>
      </c>
      <c r="B3104" s="54">
        <v>1880000.0</v>
      </c>
      <c r="C3104" s="7">
        <v>4.0</v>
      </c>
      <c r="D3104" s="7">
        <v>4.0</v>
      </c>
      <c r="E3104" s="7">
        <v>1.0</v>
      </c>
      <c r="F3104" s="7" t="s">
        <v>24</v>
      </c>
      <c r="G3104" s="7" t="s">
        <v>172</v>
      </c>
      <c r="H3104" s="54">
        <v>2.0</v>
      </c>
      <c r="I3104" s="54">
        <v>2073.0</v>
      </c>
      <c r="J3104" s="55" t="s">
        <v>25</v>
      </c>
      <c r="K3104" t="str">
        <f>if(and(B3104&gt;='Desc Stats'!$C$56,B3104&lt;='Desc Stats'!$C$57),"Affordable",if(AND(B3104&gt;='Desc Stats'!$C$58,B3104&lt;='Desc Stats'!$C$59),"Luxury","None"))</f>
        <v>None</v>
      </c>
    </row>
    <row r="3105">
      <c r="A3105" s="56" t="s">
        <v>23</v>
      </c>
      <c r="B3105" s="54">
        <v>1880000.0</v>
      </c>
      <c r="C3105" s="7">
        <v>4.0</v>
      </c>
      <c r="D3105" s="7">
        <v>3.0</v>
      </c>
      <c r="E3105" s="7">
        <v>1.0</v>
      </c>
      <c r="F3105" s="7" t="s">
        <v>24</v>
      </c>
      <c r="G3105" s="7" t="s">
        <v>172</v>
      </c>
      <c r="H3105" s="54">
        <v>2.0</v>
      </c>
      <c r="I3105" s="54">
        <v>2243.0</v>
      </c>
      <c r="J3105" s="55" t="s">
        <v>27</v>
      </c>
      <c r="K3105" t="str">
        <f>if(and(B3105&gt;='Desc Stats'!$C$56,B3105&lt;='Desc Stats'!$C$57),"Affordable",if(AND(B3105&gt;='Desc Stats'!$C$58,B3105&lt;='Desc Stats'!$C$59),"Luxury","None"))</f>
        <v>None</v>
      </c>
    </row>
    <row r="3106">
      <c r="A3106" s="56" t="s">
        <v>161</v>
      </c>
      <c r="B3106" s="54">
        <v>1880000.0</v>
      </c>
      <c r="C3106" s="7">
        <v>3.0</v>
      </c>
      <c r="D3106" s="7">
        <v>3.0</v>
      </c>
      <c r="E3106" s="7">
        <v>1.0</v>
      </c>
      <c r="F3106" s="7" t="s">
        <v>180</v>
      </c>
      <c r="G3106" s="7" t="s">
        <v>172</v>
      </c>
      <c r="H3106" s="54">
        <v>2.0</v>
      </c>
      <c r="I3106" s="54">
        <v>2800.0</v>
      </c>
      <c r="J3106" s="55" t="s">
        <v>27</v>
      </c>
      <c r="K3106" t="str">
        <f>if(and(B3106&gt;='Desc Stats'!$C$56,B3106&lt;='Desc Stats'!$C$57),"Affordable",if(AND(B3106&gt;='Desc Stats'!$C$58,B3106&lt;='Desc Stats'!$C$59),"Luxury","None"))</f>
        <v>None</v>
      </c>
    </row>
    <row r="3107">
      <c r="A3107" s="57" t="s">
        <v>37</v>
      </c>
      <c r="B3107" s="54">
        <v>1890000.0</v>
      </c>
      <c r="C3107" s="7">
        <v>3.0</v>
      </c>
      <c r="D3107" s="7">
        <v>3.0</v>
      </c>
      <c r="E3107" s="7">
        <v>3.0</v>
      </c>
      <c r="F3107" s="7" t="s">
        <v>181</v>
      </c>
      <c r="G3107" s="7" t="s">
        <v>179</v>
      </c>
      <c r="H3107" s="54">
        <v>1.0</v>
      </c>
      <c r="I3107" s="54">
        <v>1650.0</v>
      </c>
      <c r="J3107" s="55" t="s">
        <v>27</v>
      </c>
      <c r="K3107" t="str">
        <f>if(and(B3107&gt;='Desc Stats'!$C$56,B3107&lt;='Desc Stats'!$C$57),"Affordable",if(AND(B3107&gt;='Desc Stats'!$C$58,B3107&lt;='Desc Stats'!$C$59),"Luxury","None"))</f>
        <v>None</v>
      </c>
    </row>
    <row r="3108">
      <c r="A3108" s="56" t="s">
        <v>131</v>
      </c>
      <c r="B3108" s="54">
        <v>1890000.0</v>
      </c>
      <c r="C3108" s="7">
        <v>6.0</v>
      </c>
      <c r="D3108" s="7">
        <v>7.0</v>
      </c>
      <c r="E3108" s="7">
        <v>2.0</v>
      </c>
      <c r="F3108" s="7" t="s">
        <v>38</v>
      </c>
      <c r="G3108" s="7" t="s">
        <v>179</v>
      </c>
      <c r="H3108" s="54">
        <v>1.0</v>
      </c>
      <c r="I3108" s="54">
        <v>2232.0</v>
      </c>
      <c r="J3108" s="55" t="s">
        <v>175</v>
      </c>
      <c r="K3108" t="str">
        <f>if(and(B3108&gt;='Desc Stats'!$C$56,B3108&lt;='Desc Stats'!$C$57),"Affordable",if(AND(B3108&gt;='Desc Stats'!$C$58,B3108&lt;='Desc Stats'!$C$59),"Luxury","None"))</f>
        <v>None</v>
      </c>
    </row>
    <row r="3109">
      <c r="A3109" s="56" t="s">
        <v>28</v>
      </c>
      <c r="B3109" s="54">
        <v>1890000.0</v>
      </c>
      <c r="C3109" s="7">
        <v>5.0</v>
      </c>
      <c r="D3109" s="7">
        <v>6.0</v>
      </c>
      <c r="E3109" s="7">
        <v>2.0</v>
      </c>
      <c r="F3109" s="7" t="s">
        <v>24</v>
      </c>
      <c r="G3109" s="7" t="s">
        <v>172</v>
      </c>
      <c r="H3109" s="54">
        <v>2.0</v>
      </c>
      <c r="I3109" s="54">
        <v>3412.0</v>
      </c>
      <c r="J3109" s="55" t="s">
        <v>184</v>
      </c>
      <c r="K3109" t="str">
        <f>if(and(B3109&gt;='Desc Stats'!$C$56,B3109&lt;='Desc Stats'!$C$57),"Affordable",if(AND(B3109&gt;='Desc Stats'!$C$58,B3109&lt;='Desc Stats'!$C$59),"Luxury","None"))</f>
        <v>None</v>
      </c>
    </row>
    <row r="3110">
      <c r="A3110" s="56" t="s">
        <v>28</v>
      </c>
      <c r="B3110" s="54">
        <v>1890000.0</v>
      </c>
      <c r="C3110" s="7">
        <v>6.0</v>
      </c>
      <c r="D3110" s="7">
        <v>5.0</v>
      </c>
      <c r="E3110" s="7">
        <v>2.0</v>
      </c>
      <c r="F3110" s="7" t="s">
        <v>24</v>
      </c>
      <c r="G3110" s="7" t="s">
        <v>172</v>
      </c>
      <c r="H3110" s="54">
        <v>2.0</v>
      </c>
      <c r="I3110" s="54">
        <v>3412.0</v>
      </c>
      <c r="J3110" s="55" t="s">
        <v>27</v>
      </c>
      <c r="K3110" t="str">
        <f>if(and(B3110&gt;='Desc Stats'!$C$56,B3110&lt;='Desc Stats'!$C$57),"Affordable",if(AND(B3110&gt;='Desc Stats'!$C$58,B3110&lt;='Desc Stats'!$C$59),"Luxury","None"))</f>
        <v>None</v>
      </c>
    </row>
    <row r="3111">
      <c r="A3111" s="56" t="s">
        <v>28</v>
      </c>
      <c r="B3111" s="54">
        <v>1890000.0</v>
      </c>
      <c r="C3111" s="7">
        <v>5.0</v>
      </c>
      <c r="D3111" s="7">
        <v>4.0</v>
      </c>
      <c r="E3111" s="7">
        <v>2.0</v>
      </c>
      <c r="F3111" s="7" t="s">
        <v>24</v>
      </c>
      <c r="G3111" s="7" t="s">
        <v>172</v>
      </c>
      <c r="H3111" s="54">
        <v>2.0</v>
      </c>
      <c r="I3111" s="54">
        <v>3412.0</v>
      </c>
      <c r="J3111" s="55" t="s">
        <v>27</v>
      </c>
      <c r="K3111" t="str">
        <f>if(and(B3111&gt;='Desc Stats'!$C$56,B3111&lt;='Desc Stats'!$C$57),"Affordable",if(AND(B3111&gt;='Desc Stats'!$C$58,B3111&lt;='Desc Stats'!$C$59),"Luxury","None"))</f>
        <v>None</v>
      </c>
    </row>
    <row r="3112">
      <c r="A3112" s="56" t="s">
        <v>23</v>
      </c>
      <c r="B3112" s="54">
        <v>1890000.0</v>
      </c>
      <c r="C3112" s="7">
        <v>4.0</v>
      </c>
      <c r="D3112" s="7">
        <v>5.0</v>
      </c>
      <c r="E3112" s="7">
        <v>2.0</v>
      </c>
      <c r="F3112" s="7" t="s">
        <v>24</v>
      </c>
      <c r="G3112" s="7" t="s">
        <v>172</v>
      </c>
      <c r="H3112" s="54">
        <v>2.0</v>
      </c>
      <c r="I3112" s="54">
        <v>2535.0</v>
      </c>
      <c r="J3112" t="s">
        <v>27</v>
      </c>
      <c r="K3112" t="str">
        <f>if(and(B3112&gt;='Desc Stats'!$C$56,B3112&lt;='Desc Stats'!$C$57),"Affordable",if(AND(B3112&gt;='Desc Stats'!$C$58,B3112&lt;='Desc Stats'!$C$59),"Luxury","None"))</f>
        <v>None</v>
      </c>
    </row>
    <row r="3113">
      <c r="A3113" s="56" t="s">
        <v>23</v>
      </c>
      <c r="B3113" s="54">
        <v>1890000.0</v>
      </c>
      <c r="C3113" s="7">
        <v>4.0</v>
      </c>
      <c r="D3113" s="7">
        <v>4.0</v>
      </c>
      <c r="E3113" s="7">
        <v>2.0</v>
      </c>
      <c r="F3113" s="7" t="s">
        <v>24</v>
      </c>
      <c r="G3113" s="7" t="s">
        <v>172</v>
      </c>
      <c r="H3113" s="54">
        <v>2.0</v>
      </c>
      <c r="I3113" s="54">
        <v>2648.0</v>
      </c>
      <c r="J3113" s="55" t="s">
        <v>25</v>
      </c>
      <c r="K3113" t="str">
        <f>if(and(B3113&gt;='Desc Stats'!$C$56,B3113&lt;='Desc Stats'!$C$57),"Affordable",if(AND(B3113&gt;='Desc Stats'!$C$58,B3113&lt;='Desc Stats'!$C$59),"Luxury","None"))</f>
        <v>None</v>
      </c>
    </row>
    <row r="3114">
      <c r="A3114" s="56" t="s">
        <v>23</v>
      </c>
      <c r="B3114" s="54">
        <v>1890000.0</v>
      </c>
      <c r="C3114" s="7">
        <v>6.0</v>
      </c>
      <c r="D3114" s="7">
        <v>8.0</v>
      </c>
      <c r="E3114" s="7">
        <v>1.0</v>
      </c>
      <c r="F3114" s="7" t="s">
        <v>38</v>
      </c>
      <c r="G3114" s="7" t="s">
        <v>179</v>
      </c>
      <c r="H3114" s="54">
        <v>1.0</v>
      </c>
      <c r="I3114" s="54">
        <v>2232.0</v>
      </c>
      <c r="J3114" s="55" t="s">
        <v>175</v>
      </c>
      <c r="K3114" t="str">
        <f>if(and(B3114&gt;='Desc Stats'!$C$56,B3114&lt;='Desc Stats'!$C$57),"Affordable",if(AND(B3114&gt;='Desc Stats'!$C$58,B3114&lt;='Desc Stats'!$C$59),"Luxury","None"))</f>
        <v>None</v>
      </c>
    </row>
    <row r="3115">
      <c r="A3115" s="56" t="s">
        <v>162</v>
      </c>
      <c r="B3115" s="54">
        <v>1890000.0</v>
      </c>
      <c r="C3115" s="7">
        <v>5.0</v>
      </c>
      <c r="D3115" s="7">
        <v>2.0</v>
      </c>
      <c r="E3115" s="7">
        <v>1.0</v>
      </c>
      <c r="F3115" s="7" t="s">
        <v>181</v>
      </c>
      <c r="G3115" s="7" t="s">
        <v>179</v>
      </c>
      <c r="H3115" s="54">
        <v>1.0</v>
      </c>
      <c r="I3115" s="54">
        <v>1900.0</v>
      </c>
      <c r="J3115" s="55" t="s">
        <v>27</v>
      </c>
      <c r="K3115" t="str">
        <f>if(and(B3115&gt;='Desc Stats'!$C$56,B3115&lt;='Desc Stats'!$C$57),"Affordable",if(AND(B3115&gt;='Desc Stats'!$C$58,B3115&lt;='Desc Stats'!$C$59),"Luxury","None"))</f>
        <v>None</v>
      </c>
    </row>
    <row r="3116">
      <c r="A3116" s="56" t="s">
        <v>119</v>
      </c>
      <c r="B3116" s="54">
        <v>1900000.0</v>
      </c>
      <c r="C3116" s="7">
        <v>6.0</v>
      </c>
      <c r="D3116" s="7">
        <v>6.0</v>
      </c>
      <c r="E3116" s="7">
        <v>1.0</v>
      </c>
      <c r="F3116" s="7" t="s">
        <v>192</v>
      </c>
      <c r="G3116" s="7" t="s">
        <v>179</v>
      </c>
      <c r="H3116" s="54">
        <v>1.0</v>
      </c>
      <c r="I3116" s="54">
        <v>3821.0</v>
      </c>
      <c r="J3116" s="55" t="s">
        <v>27</v>
      </c>
      <c r="K3116" t="str">
        <f>if(and(B3116&gt;='Desc Stats'!$C$56,B3116&lt;='Desc Stats'!$C$57),"Affordable",if(AND(B3116&gt;='Desc Stats'!$C$58,B3116&lt;='Desc Stats'!$C$59),"Luxury","None"))</f>
        <v>None</v>
      </c>
    </row>
    <row r="3117">
      <c r="A3117" s="56" t="s">
        <v>132</v>
      </c>
      <c r="B3117" s="54">
        <v>1900000.0</v>
      </c>
      <c r="C3117" s="7">
        <v>4.0</v>
      </c>
      <c r="D3117" s="7">
        <v>3.0</v>
      </c>
      <c r="E3117" s="7">
        <v>2.0</v>
      </c>
      <c r="F3117" s="7" t="s">
        <v>24</v>
      </c>
      <c r="G3117" s="7" t="s">
        <v>172</v>
      </c>
      <c r="H3117" s="54">
        <v>2.0</v>
      </c>
      <c r="I3117" s="54">
        <v>1820.0</v>
      </c>
      <c r="J3117" s="55" t="s">
        <v>25</v>
      </c>
      <c r="K3117" t="str">
        <f>if(and(B3117&gt;='Desc Stats'!$C$56,B3117&lt;='Desc Stats'!$C$57),"Affordable",if(AND(B3117&gt;='Desc Stats'!$C$58,B3117&lt;='Desc Stats'!$C$59),"Luxury","None"))</f>
        <v>None</v>
      </c>
    </row>
    <row r="3118">
      <c r="A3118" s="56" t="s">
        <v>136</v>
      </c>
      <c r="B3118" s="54">
        <v>1900000.0</v>
      </c>
      <c r="C3118" s="7">
        <v>3.0</v>
      </c>
      <c r="D3118" s="7">
        <v>3.0</v>
      </c>
      <c r="E3118" s="7">
        <v>2.0</v>
      </c>
      <c r="F3118" s="7" t="s">
        <v>36</v>
      </c>
      <c r="G3118" s="7" t="s">
        <v>172</v>
      </c>
      <c r="H3118" s="54">
        <v>2.0</v>
      </c>
      <c r="I3118" s="54">
        <v>1453.0</v>
      </c>
      <c r="J3118" s="55" t="s">
        <v>25</v>
      </c>
      <c r="K3118" t="str">
        <f>if(and(B3118&gt;='Desc Stats'!$C$56,B3118&lt;='Desc Stats'!$C$57),"Affordable",if(AND(B3118&gt;='Desc Stats'!$C$58,B3118&lt;='Desc Stats'!$C$59),"Luxury","None"))</f>
        <v>None</v>
      </c>
    </row>
    <row r="3119">
      <c r="A3119" s="56" t="s">
        <v>138</v>
      </c>
      <c r="B3119" s="54">
        <v>1900000.0</v>
      </c>
      <c r="C3119" s="7">
        <v>5.0</v>
      </c>
      <c r="D3119" s="7">
        <v>5.0</v>
      </c>
      <c r="E3119" s="7">
        <v>2.0</v>
      </c>
      <c r="F3119" s="7" t="s">
        <v>24</v>
      </c>
      <c r="G3119" s="7" t="s">
        <v>172</v>
      </c>
      <c r="H3119" s="54">
        <v>2.0</v>
      </c>
      <c r="I3119" s="54">
        <v>3143.0</v>
      </c>
      <c r="J3119" s="55" t="s">
        <v>27</v>
      </c>
      <c r="K3119" t="str">
        <f>if(and(B3119&gt;='Desc Stats'!$C$56,B3119&lt;='Desc Stats'!$C$57),"Affordable",if(AND(B3119&gt;='Desc Stats'!$C$58,B3119&lt;='Desc Stats'!$C$59),"Luxury","None"))</f>
        <v>None</v>
      </c>
    </row>
    <row r="3120">
      <c r="A3120" s="56" t="s">
        <v>138</v>
      </c>
      <c r="B3120" s="54">
        <v>1900000.0</v>
      </c>
      <c r="C3120" s="7">
        <v>4.0</v>
      </c>
      <c r="D3120" s="7">
        <v>4.0</v>
      </c>
      <c r="E3120" s="7">
        <v>2.0</v>
      </c>
      <c r="F3120" s="7" t="s">
        <v>24</v>
      </c>
      <c r="G3120" s="7" t="s">
        <v>172</v>
      </c>
      <c r="H3120" s="54">
        <v>2.0</v>
      </c>
      <c r="I3120" s="54">
        <v>1900.0</v>
      </c>
      <c r="J3120" s="55" t="s">
        <v>27</v>
      </c>
      <c r="K3120" t="str">
        <f>if(and(B3120&gt;='Desc Stats'!$C$56,B3120&lt;='Desc Stats'!$C$57),"Affordable",if(AND(B3120&gt;='Desc Stats'!$C$58,B3120&lt;='Desc Stats'!$C$59),"Luxury","None"))</f>
        <v>None</v>
      </c>
    </row>
    <row r="3121">
      <c r="A3121" s="56" t="s">
        <v>138</v>
      </c>
      <c r="B3121" s="54">
        <v>1900000.0</v>
      </c>
      <c r="C3121" s="7">
        <v>4.0</v>
      </c>
      <c r="D3121" s="7">
        <v>4.0</v>
      </c>
      <c r="E3121" s="7">
        <v>1.0</v>
      </c>
      <c r="F3121" s="7" t="s">
        <v>24</v>
      </c>
      <c r="G3121" s="7" t="s">
        <v>172</v>
      </c>
      <c r="H3121" s="54">
        <v>2.0</v>
      </c>
      <c r="I3121" s="54">
        <v>1900.0</v>
      </c>
      <c r="J3121" s="55" t="s">
        <v>27</v>
      </c>
      <c r="K3121" t="str">
        <f>if(and(B3121&gt;='Desc Stats'!$C$56,B3121&lt;='Desc Stats'!$C$57),"Affordable",if(AND(B3121&gt;='Desc Stats'!$C$58,B3121&lt;='Desc Stats'!$C$59),"Luxury","None"))</f>
        <v>None</v>
      </c>
    </row>
    <row r="3122">
      <c r="A3122" s="57" t="s">
        <v>37</v>
      </c>
      <c r="B3122" s="54">
        <v>1900000.0</v>
      </c>
      <c r="C3122" s="7">
        <v>5.0</v>
      </c>
      <c r="D3122" s="7">
        <v>3.0</v>
      </c>
      <c r="E3122" s="7">
        <v>3.0</v>
      </c>
      <c r="F3122" s="7" t="s">
        <v>24</v>
      </c>
      <c r="G3122" s="7" t="s">
        <v>172</v>
      </c>
      <c r="H3122" s="54">
        <v>2.0</v>
      </c>
      <c r="I3122" s="54">
        <v>1800.0</v>
      </c>
      <c r="J3122" s="55" t="s">
        <v>25</v>
      </c>
      <c r="K3122" t="str">
        <f>if(and(B3122&gt;='Desc Stats'!$C$56,B3122&lt;='Desc Stats'!$C$57),"Affordable",if(AND(B3122&gt;='Desc Stats'!$C$58,B3122&lt;='Desc Stats'!$C$59),"Luxury","None"))</f>
        <v>None</v>
      </c>
    </row>
    <row r="3123">
      <c r="A3123" s="57" t="s">
        <v>37</v>
      </c>
      <c r="B3123" s="54">
        <v>1900000.0</v>
      </c>
      <c r="C3123" s="7">
        <v>4.0</v>
      </c>
      <c r="D3123" s="7">
        <v>3.0</v>
      </c>
      <c r="E3123" s="7">
        <v>3.0</v>
      </c>
      <c r="F3123" s="7" t="s">
        <v>181</v>
      </c>
      <c r="G3123" s="7" t="s">
        <v>172</v>
      </c>
      <c r="H3123" s="54">
        <v>2.0</v>
      </c>
      <c r="I3123" s="54">
        <v>1900.0</v>
      </c>
      <c r="J3123" s="55" t="s">
        <v>27</v>
      </c>
      <c r="K3123" t="str">
        <f>if(and(B3123&gt;='Desc Stats'!$C$56,B3123&lt;='Desc Stats'!$C$57),"Affordable",if(AND(B3123&gt;='Desc Stats'!$C$58,B3123&lt;='Desc Stats'!$C$59),"Luxury","None"))</f>
        <v>None</v>
      </c>
    </row>
    <row r="3124">
      <c r="A3124" s="57" t="s">
        <v>37</v>
      </c>
      <c r="B3124" s="54">
        <v>1900000.0</v>
      </c>
      <c r="C3124" s="7">
        <v>4.0</v>
      </c>
      <c r="D3124" s="7">
        <v>4.0</v>
      </c>
      <c r="E3124" s="7">
        <v>2.0</v>
      </c>
      <c r="F3124" s="7" t="s">
        <v>24</v>
      </c>
      <c r="G3124" s="7" t="s">
        <v>172</v>
      </c>
      <c r="H3124" s="54">
        <v>2.0</v>
      </c>
      <c r="I3124" s="54">
        <v>2110.0</v>
      </c>
      <c r="J3124" s="55" t="s">
        <v>27</v>
      </c>
      <c r="K3124" t="str">
        <f>if(and(B3124&gt;='Desc Stats'!$C$56,B3124&lt;='Desc Stats'!$C$57),"Affordable",if(AND(B3124&gt;='Desc Stats'!$C$58,B3124&lt;='Desc Stats'!$C$59),"Luxury","None"))</f>
        <v>None</v>
      </c>
    </row>
    <row r="3125">
      <c r="A3125" s="57" t="s">
        <v>37</v>
      </c>
      <c r="B3125" s="54">
        <v>1900000.0</v>
      </c>
      <c r="C3125" s="7">
        <v>4.0</v>
      </c>
      <c r="D3125" s="7">
        <v>4.0</v>
      </c>
      <c r="E3125" s="7">
        <v>2.0</v>
      </c>
      <c r="F3125" s="7" t="s">
        <v>24</v>
      </c>
      <c r="G3125" s="7" t="s">
        <v>172</v>
      </c>
      <c r="H3125" s="54">
        <v>2.0</v>
      </c>
      <c r="I3125" s="54">
        <v>1851.0</v>
      </c>
      <c r="J3125" s="55" t="s">
        <v>27</v>
      </c>
      <c r="K3125" t="str">
        <f>if(and(B3125&gt;='Desc Stats'!$C$56,B3125&lt;='Desc Stats'!$C$57),"Affordable",if(AND(B3125&gt;='Desc Stats'!$C$58,B3125&lt;='Desc Stats'!$C$59),"Luxury","None"))</f>
        <v>None</v>
      </c>
    </row>
    <row r="3126">
      <c r="A3126" s="57" t="s">
        <v>37</v>
      </c>
      <c r="B3126" s="54">
        <v>1900000.0</v>
      </c>
      <c r="C3126" s="7">
        <v>4.0</v>
      </c>
      <c r="D3126" s="7">
        <v>3.0</v>
      </c>
      <c r="E3126" s="7">
        <v>2.0</v>
      </c>
      <c r="F3126" s="7" t="s">
        <v>24</v>
      </c>
      <c r="G3126" s="7" t="s">
        <v>172</v>
      </c>
      <c r="H3126" s="54">
        <v>2.0</v>
      </c>
      <c r="I3126" s="54">
        <v>1800.0</v>
      </c>
      <c r="J3126" s="55" t="s">
        <v>25</v>
      </c>
      <c r="K3126" t="str">
        <f>if(and(B3126&gt;='Desc Stats'!$C$56,B3126&lt;='Desc Stats'!$C$57),"Affordable",if(AND(B3126&gt;='Desc Stats'!$C$58,B3126&lt;='Desc Stats'!$C$59),"Luxury","None"))</f>
        <v>None</v>
      </c>
    </row>
    <row r="3127">
      <c r="A3127" s="56" t="s">
        <v>131</v>
      </c>
      <c r="B3127" s="54">
        <v>1900000.0</v>
      </c>
      <c r="C3127" s="7">
        <v>6.0</v>
      </c>
      <c r="D3127" s="7">
        <v>6.0</v>
      </c>
      <c r="E3127" s="7">
        <v>2.0</v>
      </c>
      <c r="F3127" s="7" t="s">
        <v>188</v>
      </c>
      <c r="G3127" s="7" t="s">
        <v>179</v>
      </c>
      <c r="H3127" s="54">
        <v>1.0</v>
      </c>
      <c r="I3127" s="54">
        <v>3200.0</v>
      </c>
      <c r="J3127" s="55" t="s">
        <v>175</v>
      </c>
      <c r="K3127" t="str">
        <f>if(and(B3127&gt;='Desc Stats'!$C$56,B3127&lt;='Desc Stats'!$C$57),"Affordable",if(AND(B3127&gt;='Desc Stats'!$C$58,B3127&lt;='Desc Stats'!$C$59),"Luxury","None"))</f>
        <v>None</v>
      </c>
    </row>
    <row r="3128">
      <c r="A3128" s="56" t="s">
        <v>145</v>
      </c>
      <c r="B3128" s="54">
        <v>1900000.0</v>
      </c>
      <c r="C3128" s="7">
        <v>4.0</v>
      </c>
      <c r="D3128" s="7">
        <v>4.0</v>
      </c>
      <c r="E3128" s="7">
        <v>4.0</v>
      </c>
      <c r="F3128" s="7" t="s">
        <v>24</v>
      </c>
      <c r="G3128" s="7" t="s">
        <v>172</v>
      </c>
      <c r="H3128" s="54">
        <v>2.0</v>
      </c>
      <c r="I3128" s="54">
        <v>1595.0</v>
      </c>
      <c r="J3128" t="s">
        <v>27</v>
      </c>
      <c r="K3128" t="str">
        <f>if(and(B3128&gt;='Desc Stats'!$C$56,B3128&lt;='Desc Stats'!$C$57),"Affordable",if(AND(B3128&gt;='Desc Stats'!$C$58,B3128&lt;='Desc Stats'!$C$59),"Luxury","None"))</f>
        <v>None</v>
      </c>
    </row>
    <row r="3129">
      <c r="A3129" s="56" t="s">
        <v>147</v>
      </c>
      <c r="B3129" s="54">
        <v>1900000.0</v>
      </c>
      <c r="C3129" s="7">
        <v>2.0</v>
      </c>
      <c r="D3129" s="7">
        <v>2.0</v>
      </c>
      <c r="E3129" s="7">
        <v>1.0</v>
      </c>
      <c r="F3129" s="7" t="s">
        <v>36</v>
      </c>
      <c r="G3129" s="7" t="s">
        <v>172</v>
      </c>
      <c r="H3129" s="54">
        <v>2.0</v>
      </c>
      <c r="I3129" s="54">
        <v>1399.0</v>
      </c>
      <c r="J3129" s="55" t="s">
        <v>25</v>
      </c>
      <c r="K3129" t="str">
        <f>if(and(B3129&gt;='Desc Stats'!$C$56,B3129&lt;='Desc Stats'!$C$57),"Affordable",if(AND(B3129&gt;='Desc Stats'!$C$58,B3129&lt;='Desc Stats'!$C$59),"Luxury","None"))</f>
        <v>None</v>
      </c>
    </row>
    <row r="3130">
      <c r="A3130" s="56" t="s">
        <v>28</v>
      </c>
      <c r="B3130" s="54">
        <v>1900000.0</v>
      </c>
      <c r="C3130" s="7">
        <v>2.0</v>
      </c>
      <c r="D3130" s="7">
        <v>2.0</v>
      </c>
      <c r="E3130" s="7">
        <v>4.0</v>
      </c>
      <c r="F3130" s="7" t="s">
        <v>24</v>
      </c>
      <c r="G3130" s="7" t="s">
        <v>172</v>
      </c>
      <c r="H3130" s="54">
        <v>2.0</v>
      </c>
      <c r="I3130" s="54">
        <v>915.0</v>
      </c>
      <c r="J3130" s="55" t="s">
        <v>27</v>
      </c>
      <c r="K3130" t="str">
        <f>if(and(B3130&gt;='Desc Stats'!$C$56,B3130&lt;='Desc Stats'!$C$57),"Affordable",if(AND(B3130&gt;='Desc Stats'!$C$58,B3130&lt;='Desc Stats'!$C$59),"Luxury","None"))</f>
        <v>None</v>
      </c>
    </row>
    <row r="3131">
      <c r="A3131" s="56" t="s">
        <v>28</v>
      </c>
      <c r="B3131" s="54">
        <v>1900000.0</v>
      </c>
      <c r="C3131" s="7">
        <v>3.0</v>
      </c>
      <c r="D3131" s="7">
        <v>2.0</v>
      </c>
      <c r="E3131" s="7">
        <v>2.0</v>
      </c>
      <c r="F3131" s="7" t="s">
        <v>24</v>
      </c>
      <c r="G3131" s="7" t="s">
        <v>172</v>
      </c>
      <c r="H3131" s="54">
        <v>2.0</v>
      </c>
      <c r="I3131" s="54">
        <v>915.0</v>
      </c>
      <c r="J3131" s="55" t="s">
        <v>25</v>
      </c>
      <c r="K3131" t="str">
        <f>if(and(B3131&gt;='Desc Stats'!$C$56,B3131&lt;='Desc Stats'!$C$57),"Affordable",if(AND(B3131&gt;='Desc Stats'!$C$58,B3131&lt;='Desc Stats'!$C$59),"Luxury","None"))</f>
        <v>None</v>
      </c>
    </row>
    <row r="3132">
      <c r="A3132" s="56" t="s">
        <v>28</v>
      </c>
      <c r="B3132" s="54">
        <v>1900000.0</v>
      </c>
      <c r="C3132" s="7">
        <v>3.0</v>
      </c>
      <c r="D3132" s="7">
        <v>2.0</v>
      </c>
      <c r="E3132" s="7">
        <v>2.0</v>
      </c>
      <c r="F3132" s="7" t="s">
        <v>24</v>
      </c>
      <c r="G3132" s="7" t="s">
        <v>172</v>
      </c>
      <c r="H3132" s="54">
        <v>2.0</v>
      </c>
      <c r="I3132" s="54">
        <v>915.0</v>
      </c>
      <c r="J3132" s="55" t="s">
        <v>27</v>
      </c>
      <c r="K3132" t="str">
        <f>if(and(B3132&gt;='Desc Stats'!$C$56,B3132&lt;='Desc Stats'!$C$57),"Affordable",if(AND(B3132&gt;='Desc Stats'!$C$58,B3132&lt;='Desc Stats'!$C$59),"Luxury","None"))</f>
        <v>None</v>
      </c>
    </row>
    <row r="3133">
      <c r="A3133" s="56" t="s">
        <v>28</v>
      </c>
      <c r="B3133" s="54">
        <v>1900000.0</v>
      </c>
      <c r="C3133" s="7">
        <v>2.0</v>
      </c>
      <c r="D3133" s="7">
        <v>2.0</v>
      </c>
      <c r="E3133" s="7">
        <v>2.0</v>
      </c>
      <c r="F3133" s="7" t="s">
        <v>36</v>
      </c>
      <c r="G3133" s="7" t="s">
        <v>172</v>
      </c>
      <c r="H3133" s="54">
        <v>2.0</v>
      </c>
      <c r="I3133" s="54">
        <v>1087.0</v>
      </c>
      <c r="J3133" s="55" t="s">
        <v>25</v>
      </c>
      <c r="K3133" t="str">
        <f>if(and(B3133&gt;='Desc Stats'!$C$56,B3133&lt;='Desc Stats'!$C$57),"Affordable",if(AND(B3133&gt;='Desc Stats'!$C$58,B3133&lt;='Desc Stats'!$C$59),"Luxury","None"))</f>
        <v>None</v>
      </c>
    </row>
    <row r="3134">
      <c r="A3134" s="56" t="s">
        <v>28</v>
      </c>
      <c r="B3134" s="54">
        <v>1900000.0</v>
      </c>
      <c r="C3134" s="7">
        <v>2.0</v>
      </c>
      <c r="D3134" s="7">
        <v>2.0</v>
      </c>
      <c r="E3134" s="7">
        <v>2.0</v>
      </c>
      <c r="F3134" s="7" t="s">
        <v>36</v>
      </c>
      <c r="G3134" s="7" t="s">
        <v>172</v>
      </c>
      <c r="H3134" s="54">
        <v>2.0</v>
      </c>
      <c r="I3134" s="54">
        <v>1076.0</v>
      </c>
      <c r="J3134" s="55" t="s">
        <v>25</v>
      </c>
      <c r="K3134" t="str">
        <f>if(and(B3134&gt;='Desc Stats'!$C$56,B3134&lt;='Desc Stats'!$C$57),"Affordable",if(AND(B3134&gt;='Desc Stats'!$C$58,B3134&lt;='Desc Stats'!$C$59),"Luxury","None"))</f>
        <v>None</v>
      </c>
    </row>
    <row r="3135">
      <c r="A3135" s="56" t="s">
        <v>28</v>
      </c>
      <c r="B3135" s="54">
        <v>1900000.0</v>
      </c>
      <c r="C3135" s="7">
        <v>2.0</v>
      </c>
      <c r="D3135" s="7">
        <v>2.0</v>
      </c>
      <c r="E3135" s="7">
        <v>2.0</v>
      </c>
      <c r="F3135" s="7" t="s">
        <v>36</v>
      </c>
      <c r="G3135" s="7" t="s">
        <v>172</v>
      </c>
      <c r="H3135" s="54">
        <v>2.0</v>
      </c>
      <c r="I3135" s="54">
        <v>1076.0</v>
      </c>
      <c r="J3135" s="55" t="s">
        <v>25</v>
      </c>
      <c r="K3135" t="str">
        <f>if(and(B3135&gt;='Desc Stats'!$C$56,B3135&lt;='Desc Stats'!$C$57),"Affordable",if(AND(B3135&gt;='Desc Stats'!$C$58,B3135&lt;='Desc Stats'!$C$59),"Luxury","None"))</f>
        <v>None</v>
      </c>
    </row>
    <row r="3136">
      <c r="A3136" s="56" t="s">
        <v>28</v>
      </c>
      <c r="B3136" s="54">
        <v>1900000.0</v>
      </c>
      <c r="C3136" s="7">
        <v>3.0</v>
      </c>
      <c r="D3136" s="7">
        <v>2.0</v>
      </c>
      <c r="E3136" s="7">
        <v>1.0</v>
      </c>
      <c r="F3136" s="7" t="s">
        <v>36</v>
      </c>
      <c r="G3136" s="7" t="s">
        <v>172</v>
      </c>
      <c r="H3136" s="54">
        <v>2.0</v>
      </c>
      <c r="I3136" s="54">
        <v>1350.0</v>
      </c>
      <c r="J3136" s="55" t="s">
        <v>27</v>
      </c>
      <c r="K3136" t="str">
        <f>if(and(B3136&gt;='Desc Stats'!$C$56,B3136&lt;='Desc Stats'!$C$57),"Affordable",if(AND(B3136&gt;='Desc Stats'!$C$58,B3136&lt;='Desc Stats'!$C$59),"Luxury","None"))</f>
        <v>None</v>
      </c>
    </row>
    <row r="3137">
      <c r="A3137" s="56" t="s">
        <v>28</v>
      </c>
      <c r="B3137" s="54">
        <v>1900000.0</v>
      </c>
      <c r="C3137" s="7">
        <v>3.0</v>
      </c>
      <c r="D3137" s="7">
        <v>2.0</v>
      </c>
      <c r="E3137" s="7">
        <v>1.0</v>
      </c>
      <c r="F3137" s="7" t="s">
        <v>24</v>
      </c>
      <c r="G3137" s="7" t="s">
        <v>172</v>
      </c>
      <c r="H3137" s="54">
        <v>2.0</v>
      </c>
      <c r="I3137" s="54">
        <v>915.0</v>
      </c>
      <c r="J3137" s="55" t="s">
        <v>27</v>
      </c>
      <c r="K3137" t="str">
        <f>if(and(B3137&gt;='Desc Stats'!$C$56,B3137&lt;='Desc Stats'!$C$57),"Affordable",if(AND(B3137&gt;='Desc Stats'!$C$58,B3137&lt;='Desc Stats'!$C$59),"Luxury","None"))</f>
        <v>None</v>
      </c>
    </row>
    <row r="3138">
      <c r="A3138" s="56" t="s">
        <v>28</v>
      </c>
      <c r="B3138" s="54">
        <v>1900000.0</v>
      </c>
      <c r="C3138" s="7">
        <v>3.0</v>
      </c>
      <c r="D3138" s="7">
        <v>2.0</v>
      </c>
      <c r="E3138" s="7">
        <v>1.0</v>
      </c>
      <c r="F3138" s="7" t="s">
        <v>24</v>
      </c>
      <c r="G3138" s="7" t="s">
        <v>172</v>
      </c>
      <c r="H3138" s="54">
        <v>2.0</v>
      </c>
      <c r="I3138" s="54">
        <v>915.0</v>
      </c>
      <c r="J3138" t="s">
        <v>27</v>
      </c>
      <c r="K3138" t="str">
        <f>if(and(B3138&gt;='Desc Stats'!$C$56,B3138&lt;='Desc Stats'!$C$57),"Affordable",if(AND(B3138&gt;='Desc Stats'!$C$58,B3138&lt;='Desc Stats'!$C$59),"Luxury","None"))</f>
        <v>None</v>
      </c>
    </row>
    <row r="3139">
      <c r="A3139" s="56" t="s">
        <v>28</v>
      </c>
      <c r="B3139" s="54">
        <v>1900000.0</v>
      </c>
      <c r="C3139" s="7">
        <v>2.0</v>
      </c>
      <c r="D3139" s="7">
        <v>2.0</v>
      </c>
      <c r="E3139" s="7">
        <v>1.0</v>
      </c>
      <c r="F3139" s="7" t="s">
        <v>36</v>
      </c>
      <c r="G3139" s="7" t="s">
        <v>172</v>
      </c>
      <c r="H3139" s="54">
        <v>2.0</v>
      </c>
      <c r="I3139" s="54">
        <v>1485.0</v>
      </c>
      <c r="J3139" t="s">
        <v>25</v>
      </c>
      <c r="K3139" t="str">
        <f>if(and(B3139&gt;='Desc Stats'!$C$56,B3139&lt;='Desc Stats'!$C$57),"Affordable",if(AND(B3139&gt;='Desc Stats'!$C$58,B3139&lt;='Desc Stats'!$C$59),"Luxury","None"))</f>
        <v>None</v>
      </c>
    </row>
    <row r="3140">
      <c r="A3140" s="56" t="s">
        <v>28</v>
      </c>
      <c r="B3140" s="54">
        <v>1900000.0</v>
      </c>
      <c r="C3140" s="7">
        <v>2.0</v>
      </c>
      <c r="D3140" s="7">
        <v>2.0</v>
      </c>
      <c r="E3140" s="7">
        <v>1.0</v>
      </c>
      <c r="F3140" s="7" t="s">
        <v>36</v>
      </c>
      <c r="G3140" s="7" t="s">
        <v>172</v>
      </c>
      <c r="H3140" s="54">
        <v>2.0</v>
      </c>
      <c r="I3140" s="54">
        <v>1076.0</v>
      </c>
      <c r="J3140" s="55" t="s">
        <v>25</v>
      </c>
      <c r="K3140" t="str">
        <f>if(and(B3140&gt;='Desc Stats'!$C$56,B3140&lt;='Desc Stats'!$C$57),"Affordable",if(AND(B3140&gt;='Desc Stats'!$C$58,B3140&lt;='Desc Stats'!$C$59),"Luxury","None"))</f>
        <v>None</v>
      </c>
    </row>
    <row r="3141">
      <c r="A3141" s="56" t="s">
        <v>23</v>
      </c>
      <c r="B3141" s="54">
        <v>1900000.0</v>
      </c>
      <c r="C3141" s="7">
        <v>5.0</v>
      </c>
      <c r="D3141" s="7">
        <v>5.0</v>
      </c>
      <c r="E3141" s="7">
        <v>3.0</v>
      </c>
      <c r="F3141" s="7" t="s">
        <v>24</v>
      </c>
      <c r="G3141" s="7" t="s">
        <v>172</v>
      </c>
      <c r="H3141" s="54">
        <v>2.0</v>
      </c>
      <c r="I3141" s="54">
        <v>2552.0</v>
      </c>
      <c r="J3141" s="55" t="s">
        <v>27</v>
      </c>
      <c r="K3141" t="str">
        <f>if(and(B3141&gt;='Desc Stats'!$C$56,B3141&lt;='Desc Stats'!$C$57),"Affordable",if(AND(B3141&gt;='Desc Stats'!$C$58,B3141&lt;='Desc Stats'!$C$59),"Luxury","None"))</f>
        <v>None</v>
      </c>
    </row>
    <row r="3142">
      <c r="A3142" s="56" t="s">
        <v>23</v>
      </c>
      <c r="B3142" s="54">
        <v>1900000.0</v>
      </c>
      <c r="C3142" s="7">
        <v>5.0</v>
      </c>
      <c r="D3142" s="7">
        <v>5.0</v>
      </c>
      <c r="E3142" s="7">
        <v>2.0</v>
      </c>
      <c r="F3142" s="7" t="s">
        <v>24</v>
      </c>
      <c r="G3142" s="7" t="s">
        <v>172</v>
      </c>
      <c r="H3142" s="54">
        <v>2.0</v>
      </c>
      <c r="I3142" s="54">
        <v>2552.0</v>
      </c>
      <c r="J3142" s="55" t="s">
        <v>25</v>
      </c>
      <c r="K3142" t="str">
        <f>if(and(B3142&gt;='Desc Stats'!$C$56,B3142&lt;='Desc Stats'!$C$57),"Affordable",if(AND(B3142&gt;='Desc Stats'!$C$58,B3142&lt;='Desc Stats'!$C$59),"Luxury","None"))</f>
        <v>None</v>
      </c>
    </row>
    <row r="3143">
      <c r="A3143" s="56" t="s">
        <v>23</v>
      </c>
      <c r="B3143" s="54">
        <v>1900000.0</v>
      </c>
      <c r="C3143" s="7">
        <v>4.0</v>
      </c>
      <c r="D3143" s="7">
        <v>5.0</v>
      </c>
      <c r="E3143" s="7">
        <v>2.0</v>
      </c>
      <c r="F3143" s="7" t="s">
        <v>24</v>
      </c>
      <c r="G3143" s="7" t="s">
        <v>172</v>
      </c>
      <c r="H3143" s="54">
        <v>2.0</v>
      </c>
      <c r="I3143" s="54">
        <v>2411.0</v>
      </c>
      <c r="J3143" s="55" t="s">
        <v>27</v>
      </c>
      <c r="K3143" t="str">
        <f>if(and(B3143&gt;='Desc Stats'!$C$56,B3143&lt;='Desc Stats'!$C$57),"Affordable",if(AND(B3143&gt;='Desc Stats'!$C$58,B3143&lt;='Desc Stats'!$C$59),"Luxury","None"))</f>
        <v>None</v>
      </c>
    </row>
    <row r="3144">
      <c r="A3144" s="56" t="s">
        <v>23</v>
      </c>
      <c r="B3144" s="54">
        <v>1900000.0</v>
      </c>
      <c r="C3144" s="7">
        <v>5.0</v>
      </c>
      <c r="D3144" s="7">
        <v>4.0</v>
      </c>
      <c r="E3144" s="7">
        <v>2.0</v>
      </c>
      <c r="F3144" s="7" t="s">
        <v>24</v>
      </c>
      <c r="G3144" s="7" t="s">
        <v>172</v>
      </c>
      <c r="H3144" s="54">
        <v>2.0</v>
      </c>
      <c r="I3144" s="54">
        <v>1830.0</v>
      </c>
      <c r="J3144" s="55" t="s">
        <v>27</v>
      </c>
      <c r="K3144" t="str">
        <f>if(and(B3144&gt;='Desc Stats'!$C$56,B3144&lt;='Desc Stats'!$C$57),"Affordable",if(AND(B3144&gt;='Desc Stats'!$C$58,B3144&lt;='Desc Stats'!$C$59),"Luxury","None"))</f>
        <v>None</v>
      </c>
    </row>
    <row r="3145">
      <c r="A3145" s="56" t="s">
        <v>23</v>
      </c>
      <c r="B3145" s="54">
        <v>1900000.0</v>
      </c>
      <c r="C3145" s="7">
        <v>4.0</v>
      </c>
      <c r="D3145" s="7">
        <v>4.0</v>
      </c>
      <c r="E3145" s="7">
        <v>2.0</v>
      </c>
      <c r="F3145" s="7" t="s">
        <v>24</v>
      </c>
      <c r="G3145" s="7" t="s">
        <v>172</v>
      </c>
      <c r="H3145" s="54">
        <v>2.0</v>
      </c>
      <c r="I3145" s="54">
        <v>2070.0</v>
      </c>
      <c r="J3145" s="55" t="s">
        <v>27</v>
      </c>
      <c r="K3145" t="str">
        <f>if(and(B3145&gt;='Desc Stats'!$C$56,B3145&lt;='Desc Stats'!$C$57),"Affordable",if(AND(B3145&gt;='Desc Stats'!$C$58,B3145&lt;='Desc Stats'!$C$59),"Luxury","None"))</f>
        <v>None</v>
      </c>
    </row>
    <row r="3146">
      <c r="A3146" s="56" t="s">
        <v>23</v>
      </c>
      <c r="B3146" s="54">
        <v>1900000.0</v>
      </c>
      <c r="C3146" s="7">
        <v>4.0</v>
      </c>
      <c r="D3146" s="7">
        <v>5.0</v>
      </c>
      <c r="E3146" s="7">
        <v>1.0</v>
      </c>
      <c r="F3146" s="7" t="s">
        <v>24</v>
      </c>
      <c r="G3146" s="7" t="s">
        <v>172</v>
      </c>
      <c r="H3146" s="54">
        <v>2.0</v>
      </c>
      <c r="I3146" s="54">
        <v>2535.0</v>
      </c>
      <c r="J3146" s="55" t="s">
        <v>25</v>
      </c>
      <c r="K3146" t="str">
        <f>if(and(B3146&gt;='Desc Stats'!$C$56,B3146&lt;='Desc Stats'!$C$57),"Affordable",if(AND(B3146&gt;='Desc Stats'!$C$58,B3146&lt;='Desc Stats'!$C$59),"Luxury","None"))</f>
        <v>None</v>
      </c>
    </row>
    <row r="3147">
      <c r="A3147" s="56" t="s">
        <v>23</v>
      </c>
      <c r="B3147" s="54">
        <v>1900000.0</v>
      </c>
      <c r="C3147" s="7">
        <v>5.0</v>
      </c>
      <c r="D3147" s="7">
        <v>4.0</v>
      </c>
      <c r="E3147" s="7">
        <v>1.0</v>
      </c>
      <c r="F3147" s="7" t="s">
        <v>24</v>
      </c>
      <c r="G3147" s="7" t="s">
        <v>172</v>
      </c>
      <c r="H3147" s="54">
        <v>2.0</v>
      </c>
      <c r="I3147" s="54">
        <v>1830.0</v>
      </c>
      <c r="J3147" s="55" t="s">
        <v>27</v>
      </c>
      <c r="K3147" t="str">
        <f>if(and(B3147&gt;='Desc Stats'!$C$56,B3147&lt;='Desc Stats'!$C$57),"Affordable",if(AND(B3147&gt;='Desc Stats'!$C$58,B3147&lt;='Desc Stats'!$C$59),"Luxury","None"))</f>
        <v>None</v>
      </c>
    </row>
    <row r="3148">
      <c r="A3148" s="56" t="s">
        <v>23</v>
      </c>
      <c r="B3148" s="54">
        <v>1900000.0</v>
      </c>
      <c r="C3148" s="7">
        <v>4.0</v>
      </c>
      <c r="D3148" s="7">
        <v>4.0</v>
      </c>
      <c r="E3148" s="7">
        <v>1.0</v>
      </c>
      <c r="F3148" s="7" t="s">
        <v>24</v>
      </c>
      <c r="G3148" s="7" t="s">
        <v>172</v>
      </c>
      <c r="H3148" s="54">
        <v>2.0</v>
      </c>
      <c r="I3148" s="54">
        <v>2691.0</v>
      </c>
      <c r="J3148" t="s">
        <v>27</v>
      </c>
      <c r="K3148" t="str">
        <f>if(and(B3148&gt;='Desc Stats'!$C$56,B3148&lt;='Desc Stats'!$C$57),"Affordable",if(AND(B3148&gt;='Desc Stats'!$C$58,B3148&lt;='Desc Stats'!$C$59),"Luxury","None"))</f>
        <v>None</v>
      </c>
    </row>
    <row r="3149">
      <c r="A3149" s="56" t="s">
        <v>23</v>
      </c>
      <c r="B3149" s="54">
        <v>1900000.0</v>
      </c>
      <c r="C3149" s="7">
        <v>4.0</v>
      </c>
      <c r="D3149" s="7">
        <v>4.0</v>
      </c>
      <c r="E3149" s="7">
        <v>1.0</v>
      </c>
      <c r="F3149" s="7" t="s">
        <v>24</v>
      </c>
      <c r="G3149" s="7" t="s">
        <v>172</v>
      </c>
      <c r="H3149" s="54">
        <v>2.0</v>
      </c>
      <c r="I3149" s="54">
        <v>2411.0</v>
      </c>
      <c r="J3149" s="55" t="s">
        <v>25</v>
      </c>
      <c r="K3149" t="str">
        <f>if(and(B3149&gt;='Desc Stats'!$C$56,B3149&lt;='Desc Stats'!$C$57),"Affordable",if(AND(B3149&gt;='Desc Stats'!$C$58,B3149&lt;='Desc Stats'!$C$59),"Luxury","None"))</f>
        <v>None</v>
      </c>
    </row>
    <row r="3150">
      <c r="A3150" s="56" t="s">
        <v>23</v>
      </c>
      <c r="B3150" s="54">
        <v>1900000.0</v>
      </c>
      <c r="C3150" s="7">
        <v>4.0</v>
      </c>
      <c r="D3150" s="7">
        <v>4.0</v>
      </c>
      <c r="E3150" s="7">
        <v>1.0</v>
      </c>
      <c r="F3150" s="7" t="s">
        <v>24</v>
      </c>
      <c r="G3150" s="7" t="s">
        <v>172</v>
      </c>
      <c r="H3150" s="54">
        <v>2.0</v>
      </c>
      <c r="I3150" s="54">
        <v>2070.0</v>
      </c>
      <c r="J3150" s="55" t="s">
        <v>25</v>
      </c>
      <c r="K3150" t="str">
        <f>if(and(B3150&gt;='Desc Stats'!$C$56,B3150&lt;='Desc Stats'!$C$57),"Affordable",if(AND(B3150&gt;='Desc Stats'!$C$58,B3150&lt;='Desc Stats'!$C$59),"Luxury","None"))</f>
        <v>None</v>
      </c>
    </row>
    <row r="3151">
      <c r="A3151" s="56" t="s">
        <v>23</v>
      </c>
      <c r="B3151" s="54">
        <v>1900000.0</v>
      </c>
      <c r="C3151" s="7">
        <v>4.0</v>
      </c>
      <c r="D3151" s="7">
        <v>3.0</v>
      </c>
      <c r="E3151" s="7">
        <v>1.0</v>
      </c>
      <c r="F3151" s="7" t="s">
        <v>24</v>
      </c>
      <c r="G3151" s="7" t="s">
        <v>172</v>
      </c>
      <c r="H3151" s="54">
        <v>2.0</v>
      </c>
      <c r="I3151" s="54">
        <v>2347.0</v>
      </c>
      <c r="J3151" t="s">
        <v>27</v>
      </c>
      <c r="K3151" t="str">
        <f>if(and(B3151&gt;='Desc Stats'!$C$56,B3151&lt;='Desc Stats'!$C$57),"Affordable",if(AND(B3151&gt;='Desc Stats'!$C$58,B3151&lt;='Desc Stats'!$C$59),"Luxury","None"))</f>
        <v>None</v>
      </c>
    </row>
    <row r="3152">
      <c r="A3152" s="56" t="s">
        <v>154</v>
      </c>
      <c r="B3152" s="54">
        <v>1900000.0</v>
      </c>
      <c r="C3152" s="7">
        <v>7.0</v>
      </c>
      <c r="D3152" s="7">
        <v>6.0</v>
      </c>
      <c r="E3152" s="7">
        <v>2.0</v>
      </c>
      <c r="F3152" s="7" t="s">
        <v>38</v>
      </c>
      <c r="G3152" s="7" t="s">
        <v>172</v>
      </c>
      <c r="H3152" s="54">
        <v>2.0</v>
      </c>
      <c r="I3152" s="54">
        <v>4068.0</v>
      </c>
      <c r="J3152" s="55" t="s">
        <v>175</v>
      </c>
      <c r="K3152" t="str">
        <f>if(and(B3152&gt;='Desc Stats'!$C$56,B3152&lt;='Desc Stats'!$C$57),"Affordable",if(AND(B3152&gt;='Desc Stats'!$C$58,B3152&lt;='Desc Stats'!$C$59),"Luxury","None"))</f>
        <v>None</v>
      </c>
    </row>
    <row r="3153">
      <c r="A3153" s="56" t="s">
        <v>140</v>
      </c>
      <c r="B3153" s="54">
        <v>1900000.0</v>
      </c>
      <c r="C3153" s="7">
        <v>4.0</v>
      </c>
      <c r="D3153" s="7">
        <v>5.0</v>
      </c>
      <c r="E3153" s="7">
        <v>12.0</v>
      </c>
      <c r="F3153" s="7" t="s">
        <v>24</v>
      </c>
      <c r="G3153" s="7" t="s">
        <v>172</v>
      </c>
      <c r="H3153" s="54">
        <v>2.0</v>
      </c>
      <c r="I3153" s="54">
        <v>2573.0</v>
      </c>
      <c r="J3153" s="55" t="s">
        <v>175</v>
      </c>
      <c r="K3153" t="str">
        <f>if(and(B3153&gt;='Desc Stats'!$C$56,B3153&lt;='Desc Stats'!$C$57),"Affordable",if(AND(B3153&gt;='Desc Stats'!$C$58,B3153&lt;='Desc Stats'!$C$59),"Luxury","None"))</f>
        <v>None</v>
      </c>
    </row>
    <row r="3154">
      <c r="A3154" s="56" t="s">
        <v>157</v>
      </c>
      <c r="B3154" s="54">
        <v>1900000.0</v>
      </c>
      <c r="C3154" s="7">
        <v>14.0</v>
      </c>
      <c r="D3154" s="7">
        <v>6.0</v>
      </c>
      <c r="E3154" s="7">
        <v>2.0</v>
      </c>
      <c r="F3154" s="7" t="s">
        <v>181</v>
      </c>
      <c r="G3154" s="7" t="s">
        <v>179</v>
      </c>
      <c r="H3154" s="54">
        <v>1.0</v>
      </c>
      <c r="I3154" s="54">
        <v>4400.0</v>
      </c>
      <c r="J3154" s="55" t="s">
        <v>27</v>
      </c>
      <c r="K3154" t="str">
        <f>if(and(B3154&gt;='Desc Stats'!$C$56,B3154&lt;='Desc Stats'!$C$57),"Affordable",if(AND(B3154&gt;='Desc Stats'!$C$58,B3154&lt;='Desc Stats'!$C$59),"Luxury","None"))</f>
        <v>None</v>
      </c>
    </row>
    <row r="3155">
      <c r="A3155" s="56" t="s">
        <v>162</v>
      </c>
      <c r="B3155" s="54">
        <v>1900000.0</v>
      </c>
      <c r="C3155" s="7">
        <v>4.0</v>
      </c>
      <c r="D3155" s="7">
        <v>3.0</v>
      </c>
      <c r="E3155" s="7">
        <v>2.0</v>
      </c>
      <c r="F3155" s="7" t="s">
        <v>181</v>
      </c>
      <c r="G3155" s="7" t="s">
        <v>179</v>
      </c>
      <c r="H3155" s="54">
        <v>1.0</v>
      </c>
      <c r="I3155" s="54">
        <v>1800.0</v>
      </c>
      <c r="J3155" s="55" t="s">
        <v>27</v>
      </c>
      <c r="K3155" t="str">
        <f>if(and(B3155&gt;='Desc Stats'!$C$56,B3155&lt;='Desc Stats'!$C$57),"Affordable",if(AND(B3155&gt;='Desc Stats'!$C$58,B3155&lt;='Desc Stats'!$C$59),"Luxury","None"))</f>
        <v>None</v>
      </c>
    </row>
    <row r="3156">
      <c r="A3156" s="56" t="s">
        <v>164</v>
      </c>
      <c r="B3156" s="54">
        <v>1920000.0</v>
      </c>
      <c r="C3156" s="7">
        <v>5.0</v>
      </c>
      <c r="D3156" s="7">
        <v>3.0</v>
      </c>
      <c r="E3156" s="7">
        <v>2.0</v>
      </c>
      <c r="F3156" s="7" t="s">
        <v>188</v>
      </c>
      <c r="G3156" s="7" t="s">
        <v>179</v>
      </c>
      <c r="H3156" s="54">
        <v>1.0</v>
      </c>
      <c r="I3156" s="54">
        <v>5000.0</v>
      </c>
      <c r="J3156" s="55" t="s">
        <v>27</v>
      </c>
      <c r="K3156" t="str">
        <f>if(and(B3156&gt;='Desc Stats'!$C$56,B3156&lt;='Desc Stats'!$C$57),"Affordable",if(AND(B3156&gt;='Desc Stats'!$C$58,B3156&lt;='Desc Stats'!$C$59),"Luxury","None"))</f>
        <v>None</v>
      </c>
    </row>
    <row r="3157">
      <c r="A3157" s="57" t="s">
        <v>37</v>
      </c>
      <c r="B3157" s="54">
        <v>1930000.0</v>
      </c>
      <c r="C3157" s="7">
        <v>4.0</v>
      </c>
      <c r="D3157" s="7">
        <v>4.0</v>
      </c>
      <c r="E3157" s="7">
        <v>2.0</v>
      </c>
      <c r="F3157" s="7" t="s">
        <v>181</v>
      </c>
      <c r="G3157" s="7" t="s">
        <v>179</v>
      </c>
      <c r="H3157" s="54">
        <v>1.0</v>
      </c>
      <c r="I3157" s="54">
        <v>1500.0</v>
      </c>
      <c r="J3157" s="55" t="s">
        <v>27</v>
      </c>
      <c r="K3157" t="str">
        <f>if(and(B3157&gt;='Desc Stats'!$C$56,B3157&lt;='Desc Stats'!$C$57),"Affordable",if(AND(B3157&gt;='Desc Stats'!$C$58,B3157&lt;='Desc Stats'!$C$59),"Luxury","None"))</f>
        <v>None</v>
      </c>
    </row>
    <row r="3158">
      <c r="A3158" s="56" t="s">
        <v>28</v>
      </c>
      <c r="B3158" s="54">
        <v>1937320.0</v>
      </c>
      <c r="C3158" s="7">
        <v>3.0</v>
      </c>
      <c r="D3158" s="7">
        <v>2.0</v>
      </c>
      <c r="E3158" s="7">
        <v>3.0</v>
      </c>
      <c r="F3158" s="7" t="s">
        <v>36</v>
      </c>
      <c r="G3158" s="7" t="s">
        <v>172</v>
      </c>
      <c r="H3158" s="54">
        <v>2.0</v>
      </c>
      <c r="I3158" s="54">
        <v>1190.0</v>
      </c>
      <c r="J3158" s="55" t="s">
        <v>25</v>
      </c>
      <c r="K3158" t="str">
        <f>if(and(B3158&gt;='Desc Stats'!$C$56,B3158&lt;='Desc Stats'!$C$57),"Affordable",if(AND(B3158&gt;='Desc Stats'!$C$58,B3158&lt;='Desc Stats'!$C$59),"Luxury","None"))</f>
        <v>None</v>
      </c>
    </row>
    <row r="3159">
      <c r="A3159" s="56" t="s">
        <v>124</v>
      </c>
      <c r="B3159" s="54">
        <v>1950000.0</v>
      </c>
      <c r="C3159" s="7">
        <v>5.0</v>
      </c>
      <c r="D3159" s="7">
        <v>4.0</v>
      </c>
      <c r="E3159" s="7">
        <v>2.0</v>
      </c>
      <c r="F3159" s="7" t="s">
        <v>24</v>
      </c>
      <c r="G3159" s="7" t="s">
        <v>172</v>
      </c>
      <c r="H3159" s="54">
        <v>2.0</v>
      </c>
      <c r="I3159" s="54">
        <v>2928.0</v>
      </c>
      <c r="J3159" t="s">
        <v>27</v>
      </c>
      <c r="K3159" t="str">
        <f>if(and(B3159&gt;='Desc Stats'!$C$56,B3159&lt;='Desc Stats'!$C$57),"Affordable",if(AND(B3159&gt;='Desc Stats'!$C$58,B3159&lt;='Desc Stats'!$C$59),"Luxury","None"))</f>
        <v>None</v>
      </c>
    </row>
    <row r="3160">
      <c r="A3160" s="56" t="s">
        <v>124</v>
      </c>
      <c r="B3160" s="54">
        <v>1950000.0</v>
      </c>
      <c r="C3160" s="7">
        <v>4.0</v>
      </c>
      <c r="D3160" s="7">
        <v>3.0</v>
      </c>
      <c r="E3160" s="7">
        <v>2.0</v>
      </c>
      <c r="F3160" s="7" t="s">
        <v>181</v>
      </c>
      <c r="G3160" s="7" t="s">
        <v>179</v>
      </c>
      <c r="H3160" s="54">
        <v>1.0</v>
      </c>
      <c r="I3160" s="54">
        <v>1870.0</v>
      </c>
      <c r="J3160" s="55" t="s">
        <v>27</v>
      </c>
      <c r="K3160" t="str">
        <f>if(and(B3160&gt;='Desc Stats'!$C$56,B3160&lt;='Desc Stats'!$C$57),"Affordable",if(AND(B3160&gt;='Desc Stats'!$C$58,B3160&lt;='Desc Stats'!$C$59),"Luxury","None"))</f>
        <v>None</v>
      </c>
    </row>
    <row r="3161">
      <c r="A3161" s="56" t="s">
        <v>26</v>
      </c>
      <c r="B3161" s="54">
        <v>1950000.0</v>
      </c>
      <c r="C3161" s="7">
        <v>7.0</v>
      </c>
      <c r="D3161" s="7">
        <v>7.0</v>
      </c>
      <c r="E3161" s="7">
        <v>2.0</v>
      </c>
      <c r="F3161" s="7" t="s">
        <v>182</v>
      </c>
      <c r="G3161" s="7" t="s">
        <v>179</v>
      </c>
      <c r="H3161" s="54">
        <v>1.0</v>
      </c>
      <c r="I3161" s="54">
        <v>1840.0</v>
      </c>
      <c r="J3161" s="55" t="s">
        <v>27</v>
      </c>
      <c r="K3161" t="str">
        <f>if(and(B3161&gt;='Desc Stats'!$C$56,B3161&lt;='Desc Stats'!$C$57),"Affordable",if(AND(B3161&gt;='Desc Stats'!$C$58,B3161&lt;='Desc Stats'!$C$59),"Luxury","None"))</f>
        <v>None</v>
      </c>
    </row>
    <row r="3162">
      <c r="A3162" s="56" t="s">
        <v>26</v>
      </c>
      <c r="B3162" s="54">
        <v>1950000.0</v>
      </c>
      <c r="C3162" s="7">
        <v>5.0</v>
      </c>
      <c r="D3162" s="7">
        <v>4.0</v>
      </c>
      <c r="E3162" s="7">
        <v>2.0</v>
      </c>
      <c r="F3162" s="7" t="s">
        <v>38</v>
      </c>
      <c r="G3162" s="7" t="s">
        <v>179</v>
      </c>
      <c r="H3162" s="54">
        <v>1.0</v>
      </c>
      <c r="I3162" s="54">
        <v>2040.0</v>
      </c>
      <c r="J3162" s="55" t="s">
        <v>27</v>
      </c>
      <c r="K3162" t="str">
        <f>if(and(B3162&gt;='Desc Stats'!$C$56,B3162&lt;='Desc Stats'!$C$57),"Affordable",if(AND(B3162&gt;='Desc Stats'!$C$58,B3162&lt;='Desc Stats'!$C$59),"Luxury","None"))</f>
        <v>None</v>
      </c>
    </row>
    <row r="3163">
      <c r="A3163" s="57" t="s">
        <v>37</v>
      </c>
      <c r="B3163" s="54">
        <v>1950000.0</v>
      </c>
      <c r="C3163" s="7">
        <v>4.0</v>
      </c>
      <c r="D3163" s="7">
        <v>4.0</v>
      </c>
      <c r="E3163" s="7">
        <v>3.0</v>
      </c>
      <c r="F3163" s="7" t="s">
        <v>24</v>
      </c>
      <c r="G3163" s="7" t="s">
        <v>172</v>
      </c>
      <c r="H3163" s="54">
        <v>2.0</v>
      </c>
      <c r="I3163" s="54">
        <v>1948.0</v>
      </c>
      <c r="J3163" s="55" t="s">
        <v>25</v>
      </c>
      <c r="K3163" t="str">
        <f>if(and(B3163&gt;='Desc Stats'!$C$56,B3163&lt;='Desc Stats'!$C$57),"Affordable",if(AND(B3163&gt;='Desc Stats'!$C$58,B3163&lt;='Desc Stats'!$C$59),"Luxury","None"))</f>
        <v>None</v>
      </c>
    </row>
    <row r="3164">
      <c r="A3164" s="57" t="s">
        <v>37</v>
      </c>
      <c r="B3164" s="54">
        <v>1950000.0</v>
      </c>
      <c r="C3164" s="7">
        <v>4.0</v>
      </c>
      <c r="D3164" s="7">
        <v>3.0</v>
      </c>
      <c r="E3164" s="7">
        <v>2.0</v>
      </c>
      <c r="F3164" s="7" t="s">
        <v>181</v>
      </c>
      <c r="G3164" s="7" t="s">
        <v>172</v>
      </c>
      <c r="H3164" s="54">
        <v>2.0</v>
      </c>
      <c r="I3164" s="54">
        <v>2300.0</v>
      </c>
      <c r="J3164" s="55" t="s">
        <v>25</v>
      </c>
      <c r="K3164" t="str">
        <f>if(and(B3164&gt;='Desc Stats'!$C$56,B3164&lt;='Desc Stats'!$C$57),"Affordable",if(AND(B3164&gt;='Desc Stats'!$C$58,B3164&lt;='Desc Stats'!$C$59),"Luxury","None"))</f>
        <v>None</v>
      </c>
    </row>
    <row r="3165">
      <c r="A3165" s="57" t="s">
        <v>37</v>
      </c>
      <c r="B3165" s="54">
        <v>1950000.0</v>
      </c>
      <c r="C3165" s="7">
        <v>4.0</v>
      </c>
      <c r="D3165" s="7">
        <v>3.0</v>
      </c>
      <c r="E3165" s="7">
        <v>2.0</v>
      </c>
      <c r="F3165" s="7" t="s">
        <v>24</v>
      </c>
      <c r="G3165" s="7" t="s">
        <v>172</v>
      </c>
      <c r="H3165" s="54">
        <v>2.0</v>
      </c>
      <c r="I3165" s="54">
        <v>1693.0</v>
      </c>
      <c r="J3165" s="55" t="s">
        <v>27</v>
      </c>
      <c r="K3165" t="str">
        <f>if(and(B3165&gt;='Desc Stats'!$C$56,B3165&lt;='Desc Stats'!$C$57),"Affordable",if(AND(B3165&gt;='Desc Stats'!$C$58,B3165&lt;='Desc Stats'!$C$59),"Luxury","None"))</f>
        <v>None</v>
      </c>
    </row>
    <row r="3166">
      <c r="A3166" s="56" t="s">
        <v>133</v>
      </c>
      <c r="B3166" s="54">
        <v>1950000.0</v>
      </c>
      <c r="C3166" s="7">
        <v>4.0</v>
      </c>
      <c r="D3166" s="7">
        <v>3.0</v>
      </c>
      <c r="E3166" s="7">
        <v>1.0</v>
      </c>
      <c r="F3166" s="7" t="s">
        <v>188</v>
      </c>
      <c r="G3166" s="7" t="s">
        <v>179</v>
      </c>
      <c r="H3166" s="54">
        <v>1.0</v>
      </c>
      <c r="I3166" s="54">
        <v>3147.0</v>
      </c>
      <c r="J3166" s="55" t="s">
        <v>27</v>
      </c>
      <c r="K3166" t="str">
        <f>if(and(B3166&gt;='Desc Stats'!$C$56,B3166&lt;='Desc Stats'!$C$57),"Affordable",if(AND(B3166&gt;='Desc Stats'!$C$58,B3166&lt;='Desc Stats'!$C$59),"Luxury","None"))</f>
        <v>None</v>
      </c>
    </row>
    <row r="3167">
      <c r="A3167" s="56" t="s">
        <v>131</v>
      </c>
      <c r="B3167" s="54">
        <v>1950000.0</v>
      </c>
      <c r="C3167" s="7">
        <v>6.0</v>
      </c>
      <c r="D3167" s="7">
        <v>5.0</v>
      </c>
      <c r="E3167" s="7">
        <v>3.0</v>
      </c>
      <c r="F3167" s="7" t="s">
        <v>188</v>
      </c>
      <c r="G3167" s="7" t="s">
        <v>179</v>
      </c>
      <c r="H3167" s="54">
        <v>1.0</v>
      </c>
      <c r="I3167" s="54">
        <v>2625.0</v>
      </c>
      <c r="J3167" s="55" t="s">
        <v>27</v>
      </c>
      <c r="K3167" t="str">
        <f>if(and(B3167&gt;='Desc Stats'!$C$56,B3167&lt;='Desc Stats'!$C$57),"Affordable",if(AND(B3167&gt;='Desc Stats'!$C$58,B3167&lt;='Desc Stats'!$C$59),"Luxury","None"))</f>
        <v>None</v>
      </c>
    </row>
    <row r="3168">
      <c r="A3168" s="56" t="s">
        <v>131</v>
      </c>
      <c r="B3168" s="54">
        <v>1950000.0</v>
      </c>
      <c r="C3168" s="7">
        <v>6.0</v>
      </c>
      <c r="D3168" s="7">
        <v>6.0</v>
      </c>
      <c r="E3168" s="7">
        <v>2.0</v>
      </c>
      <c r="F3168" s="7" t="s">
        <v>188</v>
      </c>
      <c r="G3168" s="7" t="s">
        <v>179</v>
      </c>
      <c r="H3168" s="54">
        <v>1.0</v>
      </c>
      <c r="I3168" s="54">
        <v>2880.0</v>
      </c>
      <c r="J3168" s="55" t="s">
        <v>175</v>
      </c>
      <c r="K3168" t="str">
        <f>if(and(B3168&gt;='Desc Stats'!$C$56,B3168&lt;='Desc Stats'!$C$57),"Affordable",if(AND(B3168&gt;='Desc Stats'!$C$58,B3168&lt;='Desc Stats'!$C$59),"Luxury","None"))</f>
        <v>None</v>
      </c>
    </row>
    <row r="3169">
      <c r="A3169" s="56" t="s">
        <v>131</v>
      </c>
      <c r="B3169" s="54">
        <v>1950000.0</v>
      </c>
      <c r="C3169" s="7">
        <v>6.0</v>
      </c>
      <c r="D3169" s="7">
        <v>5.0</v>
      </c>
      <c r="E3169" s="7">
        <v>2.0</v>
      </c>
      <c r="F3169" s="7" t="s">
        <v>188</v>
      </c>
      <c r="G3169" s="7" t="s">
        <v>179</v>
      </c>
      <c r="H3169" s="54">
        <v>1.0</v>
      </c>
      <c r="I3169" s="54">
        <v>2625.0</v>
      </c>
      <c r="J3169" s="55" t="s">
        <v>27</v>
      </c>
      <c r="K3169" t="str">
        <f>if(and(B3169&gt;='Desc Stats'!$C$56,B3169&lt;='Desc Stats'!$C$57),"Affordable",if(AND(B3169&gt;='Desc Stats'!$C$58,B3169&lt;='Desc Stats'!$C$59),"Luxury","None"))</f>
        <v>None</v>
      </c>
    </row>
    <row r="3170">
      <c r="A3170" s="56" t="s">
        <v>28</v>
      </c>
      <c r="B3170" s="54">
        <v>1950000.0</v>
      </c>
      <c r="C3170" s="7">
        <v>3.0</v>
      </c>
      <c r="D3170" s="7">
        <v>2.0</v>
      </c>
      <c r="E3170" s="7">
        <v>2.0</v>
      </c>
      <c r="F3170" s="7" t="s">
        <v>24</v>
      </c>
      <c r="G3170" s="7" t="s">
        <v>172</v>
      </c>
      <c r="H3170" s="54">
        <v>2.0</v>
      </c>
      <c r="I3170" s="54">
        <v>915.0</v>
      </c>
      <c r="J3170" t="s">
        <v>27</v>
      </c>
      <c r="K3170" t="str">
        <f>if(and(B3170&gt;='Desc Stats'!$C$56,B3170&lt;='Desc Stats'!$C$57),"Affordable",if(AND(B3170&gt;='Desc Stats'!$C$58,B3170&lt;='Desc Stats'!$C$59),"Luxury","None"))</f>
        <v>None</v>
      </c>
    </row>
    <row r="3171">
      <c r="A3171" s="56" t="s">
        <v>28</v>
      </c>
      <c r="B3171" s="54">
        <v>1950000.0</v>
      </c>
      <c r="C3171" s="7">
        <v>2.0</v>
      </c>
      <c r="D3171" s="7">
        <v>2.0</v>
      </c>
      <c r="E3171" s="7">
        <v>2.0</v>
      </c>
      <c r="F3171" s="7" t="s">
        <v>36</v>
      </c>
      <c r="G3171" s="7" t="s">
        <v>172</v>
      </c>
      <c r="H3171" s="54">
        <v>2.0</v>
      </c>
      <c r="I3171" s="54">
        <v>1076.0</v>
      </c>
      <c r="J3171" s="55" t="s">
        <v>27</v>
      </c>
      <c r="K3171" t="str">
        <f>if(and(B3171&gt;='Desc Stats'!$C$56,B3171&lt;='Desc Stats'!$C$57),"Affordable",if(AND(B3171&gt;='Desc Stats'!$C$58,B3171&lt;='Desc Stats'!$C$59),"Luxury","None"))</f>
        <v>None</v>
      </c>
    </row>
    <row r="3172">
      <c r="A3172" s="56" t="s">
        <v>28</v>
      </c>
      <c r="B3172" s="54">
        <v>1950000.0</v>
      </c>
      <c r="C3172" s="7">
        <v>2.0</v>
      </c>
      <c r="D3172" s="7">
        <v>2.0</v>
      </c>
      <c r="E3172" s="7">
        <v>1.0</v>
      </c>
      <c r="F3172" s="7" t="s">
        <v>36</v>
      </c>
      <c r="G3172" s="7" t="s">
        <v>172</v>
      </c>
      <c r="H3172" s="54">
        <v>2.0</v>
      </c>
      <c r="I3172" s="54">
        <v>1076.0</v>
      </c>
      <c r="J3172" s="55" t="s">
        <v>27</v>
      </c>
      <c r="K3172" t="str">
        <f>if(and(B3172&gt;='Desc Stats'!$C$56,B3172&lt;='Desc Stats'!$C$57),"Affordable",if(AND(B3172&gt;='Desc Stats'!$C$58,B3172&lt;='Desc Stats'!$C$59),"Luxury","None"))</f>
        <v>None</v>
      </c>
    </row>
    <row r="3173">
      <c r="A3173" s="56" t="s">
        <v>23</v>
      </c>
      <c r="B3173" s="54">
        <v>1950000.0</v>
      </c>
      <c r="C3173" s="7">
        <v>4.0</v>
      </c>
      <c r="D3173" s="7">
        <v>5.0</v>
      </c>
      <c r="E3173" s="7">
        <v>3.0</v>
      </c>
      <c r="F3173" s="7" t="s">
        <v>24</v>
      </c>
      <c r="G3173" s="7" t="s">
        <v>172</v>
      </c>
      <c r="H3173" s="54">
        <v>2.0</v>
      </c>
      <c r="I3173" s="54">
        <v>2700.0</v>
      </c>
      <c r="J3173" s="55" t="s">
        <v>25</v>
      </c>
      <c r="K3173" t="str">
        <f>if(and(B3173&gt;='Desc Stats'!$C$56,B3173&lt;='Desc Stats'!$C$57),"Affordable",if(AND(B3173&gt;='Desc Stats'!$C$58,B3173&lt;='Desc Stats'!$C$59),"Luxury","None"))</f>
        <v>None</v>
      </c>
    </row>
    <row r="3174">
      <c r="A3174" s="56" t="s">
        <v>23</v>
      </c>
      <c r="B3174" s="54">
        <v>1950000.0</v>
      </c>
      <c r="C3174" s="7">
        <v>5.0</v>
      </c>
      <c r="D3174" s="7">
        <v>5.0</v>
      </c>
      <c r="E3174" s="7">
        <v>2.0</v>
      </c>
      <c r="F3174" s="7" t="s">
        <v>24</v>
      </c>
      <c r="G3174" s="7" t="s">
        <v>172</v>
      </c>
      <c r="H3174" s="54">
        <v>2.0</v>
      </c>
      <c r="I3174" s="54">
        <v>2411.0</v>
      </c>
      <c r="J3174" t="s">
        <v>27</v>
      </c>
      <c r="K3174" t="str">
        <f>if(and(B3174&gt;='Desc Stats'!$C$56,B3174&lt;='Desc Stats'!$C$57),"Affordable",if(AND(B3174&gt;='Desc Stats'!$C$58,B3174&lt;='Desc Stats'!$C$59),"Luxury","None"))</f>
        <v>None</v>
      </c>
    </row>
    <row r="3175">
      <c r="A3175" s="56" t="s">
        <v>23</v>
      </c>
      <c r="B3175" s="54">
        <v>1950000.0</v>
      </c>
      <c r="C3175" s="7">
        <v>4.0</v>
      </c>
      <c r="D3175" s="7">
        <v>5.0</v>
      </c>
      <c r="E3175" s="7">
        <v>2.0</v>
      </c>
      <c r="F3175" s="7" t="s">
        <v>24</v>
      </c>
      <c r="G3175" s="7" t="s">
        <v>172</v>
      </c>
      <c r="H3175" s="54">
        <v>2.0</v>
      </c>
      <c r="I3175" s="54">
        <v>2535.0</v>
      </c>
      <c r="J3175" s="55" t="s">
        <v>25</v>
      </c>
      <c r="K3175" t="str">
        <f>if(and(B3175&gt;='Desc Stats'!$C$56,B3175&lt;='Desc Stats'!$C$57),"Affordable",if(AND(B3175&gt;='Desc Stats'!$C$58,B3175&lt;='Desc Stats'!$C$59),"Luxury","None"))</f>
        <v>None</v>
      </c>
    </row>
    <row r="3176">
      <c r="A3176" s="56" t="s">
        <v>23</v>
      </c>
      <c r="B3176" s="54">
        <v>1950000.0</v>
      </c>
      <c r="C3176" s="7">
        <v>5.0</v>
      </c>
      <c r="D3176" s="7">
        <v>4.0</v>
      </c>
      <c r="E3176" s="7">
        <v>2.0</v>
      </c>
      <c r="F3176" s="7" t="s">
        <v>24</v>
      </c>
      <c r="G3176" s="7" t="s">
        <v>172</v>
      </c>
      <c r="H3176" s="54">
        <v>2.0</v>
      </c>
      <c r="I3176" s="54">
        <v>1830.0</v>
      </c>
      <c r="J3176" s="55" t="s">
        <v>27</v>
      </c>
      <c r="K3176" t="str">
        <f>if(and(B3176&gt;='Desc Stats'!$C$56,B3176&lt;='Desc Stats'!$C$57),"Affordable",if(AND(B3176&gt;='Desc Stats'!$C$58,B3176&lt;='Desc Stats'!$C$59),"Luxury","None"))</f>
        <v>None</v>
      </c>
    </row>
    <row r="3177">
      <c r="A3177" s="56" t="s">
        <v>23</v>
      </c>
      <c r="B3177" s="54">
        <v>1950000.0</v>
      </c>
      <c r="C3177" s="7">
        <v>4.0</v>
      </c>
      <c r="D3177" s="7">
        <v>4.0</v>
      </c>
      <c r="E3177" s="7">
        <v>2.0</v>
      </c>
      <c r="F3177" s="7" t="s">
        <v>24</v>
      </c>
      <c r="G3177" s="7" t="s">
        <v>172</v>
      </c>
      <c r="H3177" s="54">
        <v>2.0</v>
      </c>
      <c r="I3177" s="54">
        <v>2553.0</v>
      </c>
      <c r="J3177" s="55" t="s">
        <v>27</v>
      </c>
      <c r="K3177" t="str">
        <f>if(and(B3177&gt;='Desc Stats'!$C$56,B3177&lt;='Desc Stats'!$C$57),"Affordable",if(AND(B3177&gt;='Desc Stats'!$C$58,B3177&lt;='Desc Stats'!$C$59),"Luxury","None"))</f>
        <v>None</v>
      </c>
    </row>
    <row r="3178">
      <c r="A3178" s="56" t="s">
        <v>23</v>
      </c>
      <c r="B3178" s="54">
        <v>1950000.0</v>
      </c>
      <c r="C3178" s="7">
        <v>4.0</v>
      </c>
      <c r="D3178" s="7">
        <v>4.0</v>
      </c>
      <c r="E3178" s="7">
        <v>2.0</v>
      </c>
      <c r="F3178" s="7" t="s">
        <v>24</v>
      </c>
      <c r="G3178" s="7" t="s">
        <v>172</v>
      </c>
      <c r="H3178" s="54">
        <v>2.0</v>
      </c>
      <c r="I3178" s="54">
        <v>2535.0</v>
      </c>
      <c r="J3178" s="55" t="s">
        <v>27</v>
      </c>
      <c r="K3178" t="str">
        <f>if(and(B3178&gt;='Desc Stats'!$C$56,B3178&lt;='Desc Stats'!$C$57),"Affordable",if(AND(B3178&gt;='Desc Stats'!$C$58,B3178&lt;='Desc Stats'!$C$59),"Luxury","None"))</f>
        <v>None</v>
      </c>
    </row>
    <row r="3179">
      <c r="A3179" s="56" t="s">
        <v>23</v>
      </c>
      <c r="B3179" s="54">
        <v>1950000.0</v>
      </c>
      <c r="C3179" s="7">
        <v>5.0</v>
      </c>
      <c r="D3179" s="7">
        <v>3.0</v>
      </c>
      <c r="E3179" s="7">
        <v>2.0</v>
      </c>
      <c r="F3179" s="7" t="s">
        <v>24</v>
      </c>
      <c r="G3179" s="7" t="s">
        <v>172</v>
      </c>
      <c r="H3179" s="54">
        <v>2.0</v>
      </c>
      <c r="I3179" s="54">
        <v>1832.0</v>
      </c>
      <c r="J3179" s="55" t="s">
        <v>27</v>
      </c>
      <c r="K3179" t="str">
        <f>if(and(B3179&gt;='Desc Stats'!$C$56,B3179&lt;='Desc Stats'!$C$57),"Affordable",if(AND(B3179&gt;='Desc Stats'!$C$58,B3179&lt;='Desc Stats'!$C$59),"Luxury","None"))</f>
        <v>None</v>
      </c>
    </row>
    <row r="3180">
      <c r="A3180" s="56" t="s">
        <v>23</v>
      </c>
      <c r="B3180" s="54">
        <v>1950000.0</v>
      </c>
      <c r="C3180" s="7">
        <v>4.0</v>
      </c>
      <c r="D3180" s="7">
        <v>4.0</v>
      </c>
      <c r="E3180" s="7">
        <v>1.0</v>
      </c>
      <c r="F3180" s="7" t="s">
        <v>24</v>
      </c>
      <c r="G3180" s="7" t="s">
        <v>172</v>
      </c>
      <c r="H3180" s="54">
        <v>2.0</v>
      </c>
      <c r="I3180" s="54">
        <v>2535.0</v>
      </c>
      <c r="J3180" s="55" t="s">
        <v>25</v>
      </c>
      <c r="K3180" t="str">
        <f>if(and(B3180&gt;='Desc Stats'!$C$56,B3180&lt;='Desc Stats'!$C$57),"Affordable",if(AND(B3180&gt;='Desc Stats'!$C$58,B3180&lt;='Desc Stats'!$C$59),"Luxury","None"))</f>
        <v>None</v>
      </c>
    </row>
    <row r="3181">
      <c r="A3181" s="56" t="s">
        <v>149</v>
      </c>
      <c r="B3181" s="54">
        <v>1950000.0</v>
      </c>
      <c r="C3181" s="7">
        <v>5.0</v>
      </c>
      <c r="D3181" s="7">
        <v>3.0</v>
      </c>
      <c r="E3181" s="7">
        <v>3.0</v>
      </c>
      <c r="F3181" s="7" t="s">
        <v>188</v>
      </c>
      <c r="G3181" s="7" t="s">
        <v>179</v>
      </c>
      <c r="H3181" s="54">
        <v>1.0</v>
      </c>
      <c r="I3181" s="54">
        <v>4100.0</v>
      </c>
      <c r="J3181" s="55" t="s">
        <v>27</v>
      </c>
      <c r="K3181" t="str">
        <f>if(and(B3181&gt;='Desc Stats'!$C$56,B3181&lt;='Desc Stats'!$C$57),"Affordable",if(AND(B3181&gt;='Desc Stats'!$C$58,B3181&lt;='Desc Stats'!$C$59),"Luxury","None"))</f>
        <v>None</v>
      </c>
    </row>
    <row r="3182">
      <c r="A3182" s="56" t="s">
        <v>154</v>
      </c>
      <c r="B3182" s="54">
        <v>1950000.0</v>
      </c>
      <c r="C3182" s="7">
        <v>6.0</v>
      </c>
      <c r="D3182" s="7">
        <v>6.0</v>
      </c>
      <c r="E3182" s="7">
        <v>2.0</v>
      </c>
      <c r="F3182" s="7" t="s">
        <v>38</v>
      </c>
      <c r="G3182" s="7" t="s">
        <v>179</v>
      </c>
      <c r="H3182" s="54">
        <v>1.0</v>
      </c>
      <c r="I3182" s="54">
        <v>2239.0</v>
      </c>
      <c r="J3182" s="55" t="s">
        <v>175</v>
      </c>
      <c r="K3182" t="str">
        <f>if(and(B3182&gt;='Desc Stats'!$C$56,B3182&lt;='Desc Stats'!$C$57),"Affordable",if(AND(B3182&gt;='Desc Stats'!$C$58,B3182&lt;='Desc Stats'!$C$59),"Luxury","None"))</f>
        <v>None</v>
      </c>
    </row>
    <row r="3183">
      <c r="A3183" s="56" t="s">
        <v>161</v>
      </c>
      <c r="B3183" s="54">
        <v>1950000.0</v>
      </c>
      <c r="C3183" s="7">
        <v>6.0</v>
      </c>
      <c r="D3183" s="7">
        <v>6.0</v>
      </c>
      <c r="E3183" s="7">
        <v>2.0</v>
      </c>
      <c r="F3183" s="7" t="s">
        <v>188</v>
      </c>
      <c r="G3183" s="7" t="s">
        <v>179</v>
      </c>
      <c r="H3183" s="54">
        <v>1.0</v>
      </c>
      <c r="I3183" s="54">
        <v>3040.0</v>
      </c>
      <c r="J3183" s="55" t="s">
        <v>175</v>
      </c>
      <c r="K3183" t="str">
        <f>if(and(B3183&gt;='Desc Stats'!$C$56,B3183&lt;='Desc Stats'!$C$57),"Affordable",if(AND(B3183&gt;='Desc Stats'!$C$58,B3183&lt;='Desc Stats'!$C$59),"Luxury","None"))</f>
        <v>None</v>
      </c>
    </row>
    <row r="3184">
      <c r="A3184" s="56" t="s">
        <v>162</v>
      </c>
      <c r="B3184" s="54">
        <v>1950000.0</v>
      </c>
      <c r="C3184" s="7">
        <v>5.0</v>
      </c>
      <c r="D3184" s="7">
        <v>4.0</v>
      </c>
      <c r="E3184" s="7">
        <v>2.0</v>
      </c>
      <c r="F3184" s="7" t="s">
        <v>181</v>
      </c>
      <c r="G3184" s="7" t="s">
        <v>179</v>
      </c>
      <c r="H3184" s="54">
        <v>1.0</v>
      </c>
      <c r="I3184" s="54">
        <v>1875.0</v>
      </c>
      <c r="J3184" s="55" t="s">
        <v>27</v>
      </c>
      <c r="K3184" t="str">
        <f>if(and(B3184&gt;='Desc Stats'!$C$56,B3184&lt;='Desc Stats'!$C$57),"Affordable",if(AND(B3184&gt;='Desc Stats'!$C$58,B3184&lt;='Desc Stats'!$C$59),"Luxury","None"))</f>
        <v>None</v>
      </c>
    </row>
    <row r="3185">
      <c r="A3185" s="56" t="s">
        <v>162</v>
      </c>
      <c r="B3185" s="54">
        <v>1950000.0</v>
      </c>
      <c r="C3185" s="7">
        <v>4.0</v>
      </c>
      <c r="D3185" s="7">
        <v>3.0</v>
      </c>
      <c r="E3185" s="7">
        <v>2.0</v>
      </c>
      <c r="F3185" s="7" t="s">
        <v>181</v>
      </c>
      <c r="G3185" s="7" t="s">
        <v>179</v>
      </c>
      <c r="H3185" s="54">
        <v>1.0</v>
      </c>
      <c r="I3185" s="54">
        <v>3700.0</v>
      </c>
      <c r="J3185" s="55" t="s">
        <v>27</v>
      </c>
      <c r="K3185" t="str">
        <f>if(and(B3185&gt;='Desc Stats'!$C$56,B3185&lt;='Desc Stats'!$C$57),"Affordable",if(AND(B3185&gt;='Desc Stats'!$C$58,B3185&lt;='Desc Stats'!$C$59),"Luxury","None"))</f>
        <v>None</v>
      </c>
    </row>
    <row r="3186">
      <c r="A3186" s="56" t="s">
        <v>26</v>
      </c>
      <c r="B3186" s="54">
        <v>1960000.0</v>
      </c>
      <c r="C3186" s="7">
        <v>7.0</v>
      </c>
      <c r="D3186" s="7">
        <v>7.0</v>
      </c>
      <c r="E3186" s="7">
        <v>4.0</v>
      </c>
      <c r="F3186" s="7" t="s">
        <v>182</v>
      </c>
      <c r="G3186" s="7" t="s">
        <v>179</v>
      </c>
      <c r="H3186" s="54">
        <v>1.0</v>
      </c>
      <c r="I3186" s="54">
        <v>1955.0</v>
      </c>
      <c r="J3186" s="55" t="s">
        <v>25</v>
      </c>
      <c r="K3186" t="str">
        <f>if(and(B3186&gt;='Desc Stats'!$C$56,B3186&lt;='Desc Stats'!$C$57),"Affordable",if(AND(B3186&gt;='Desc Stats'!$C$58,B3186&lt;='Desc Stats'!$C$59),"Luxury","None"))</f>
        <v>None</v>
      </c>
    </row>
    <row r="3187">
      <c r="A3187" s="57" t="s">
        <v>37</v>
      </c>
      <c r="B3187" s="54">
        <v>1960000.0</v>
      </c>
      <c r="C3187" s="7">
        <v>4.0</v>
      </c>
      <c r="D3187" s="7">
        <v>4.0</v>
      </c>
      <c r="E3187" s="7">
        <v>3.0</v>
      </c>
      <c r="F3187" s="7" t="s">
        <v>181</v>
      </c>
      <c r="G3187" s="7" t="s">
        <v>172</v>
      </c>
      <c r="H3187" s="54">
        <v>2.0</v>
      </c>
      <c r="I3187" s="54">
        <v>2500.0</v>
      </c>
      <c r="J3187" s="55" t="s">
        <v>27</v>
      </c>
      <c r="K3187" t="str">
        <f>if(and(B3187&gt;='Desc Stats'!$C$56,B3187&lt;='Desc Stats'!$C$57),"Affordable",if(AND(B3187&gt;='Desc Stats'!$C$58,B3187&lt;='Desc Stats'!$C$59),"Luxury","None"))</f>
        <v>None</v>
      </c>
    </row>
    <row r="3188">
      <c r="A3188" s="56" t="s">
        <v>28</v>
      </c>
      <c r="B3188" s="54">
        <v>1967750.0</v>
      </c>
      <c r="C3188" s="7">
        <v>4.0</v>
      </c>
      <c r="D3188" s="7">
        <v>3.0</v>
      </c>
      <c r="E3188" s="7">
        <v>2.0</v>
      </c>
      <c r="F3188" s="7" t="s">
        <v>24</v>
      </c>
      <c r="G3188" s="7" t="s">
        <v>172</v>
      </c>
      <c r="H3188" s="54">
        <v>2.0</v>
      </c>
      <c r="I3188" s="54">
        <v>2315.0</v>
      </c>
      <c r="J3188" s="55" t="s">
        <v>25</v>
      </c>
      <c r="K3188" t="str">
        <f>if(and(B3188&gt;='Desc Stats'!$C$56,B3188&lt;='Desc Stats'!$C$57),"Affordable",if(AND(B3188&gt;='Desc Stats'!$C$58,B3188&lt;='Desc Stats'!$C$59),"Luxury","None"))</f>
        <v>None</v>
      </c>
    </row>
    <row r="3189">
      <c r="A3189" s="56" t="s">
        <v>23</v>
      </c>
      <c r="B3189" s="54">
        <v>1970000.0</v>
      </c>
      <c r="C3189" s="7">
        <v>4.0</v>
      </c>
      <c r="D3189" s="7">
        <v>3.0</v>
      </c>
      <c r="E3189" s="7">
        <v>2.0</v>
      </c>
      <c r="F3189" s="7" t="s">
        <v>24</v>
      </c>
      <c r="G3189" s="7" t="s">
        <v>172</v>
      </c>
      <c r="H3189" s="54">
        <v>2.0</v>
      </c>
      <c r="I3189" s="54">
        <v>2535.0</v>
      </c>
      <c r="J3189" s="55" t="s">
        <v>27</v>
      </c>
      <c r="K3189" t="str">
        <f>if(and(B3189&gt;='Desc Stats'!$C$56,B3189&lt;='Desc Stats'!$C$57),"Affordable",if(AND(B3189&gt;='Desc Stats'!$C$58,B3189&lt;='Desc Stats'!$C$59),"Luxury","None"))</f>
        <v>None</v>
      </c>
    </row>
    <row r="3190">
      <c r="A3190" s="56" t="s">
        <v>28</v>
      </c>
      <c r="B3190" s="54">
        <v>1979250.0</v>
      </c>
      <c r="C3190" s="7">
        <v>3.0</v>
      </c>
      <c r="D3190" s="7">
        <v>3.0</v>
      </c>
      <c r="E3190" s="7">
        <v>2.0</v>
      </c>
      <c r="F3190" s="7" t="s">
        <v>36</v>
      </c>
      <c r="G3190" s="7" t="s">
        <v>172</v>
      </c>
      <c r="H3190" s="54">
        <v>2.0</v>
      </c>
      <c r="I3190" s="54">
        <v>1885.0</v>
      </c>
      <c r="J3190" t="s">
        <v>25</v>
      </c>
      <c r="K3190" t="str">
        <f>if(and(B3190&gt;='Desc Stats'!$C$56,B3190&lt;='Desc Stats'!$C$57),"Affordable",if(AND(B3190&gt;='Desc Stats'!$C$58,B3190&lt;='Desc Stats'!$C$59),"Luxury","None"))</f>
        <v>None</v>
      </c>
    </row>
    <row r="3191">
      <c r="A3191" s="57" t="s">
        <v>37</v>
      </c>
      <c r="B3191" s="54">
        <v>1980000.0</v>
      </c>
      <c r="C3191" s="7">
        <v>4.0</v>
      </c>
      <c r="D3191" s="7">
        <v>4.0</v>
      </c>
      <c r="E3191" s="7">
        <v>3.0</v>
      </c>
      <c r="F3191" s="7" t="s">
        <v>181</v>
      </c>
      <c r="G3191" s="7" t="s">
        <v>172</v>
      </c>
      <c r="H3191" s="54">
        <v>2.0</v>
      </c>
      <c r="I3191" s="54">
        <v>2200.0</v>
      </c>
      <c r="J3191" s="55" t="s">
        <v>27</v>
      </c>
      <c r="K3191" t="str">
        <f>if(and(B3191&gt;='Desc Stats'!$C$56,B3191&lt;='Desc Stats'!$C$57),"Affordable",if(AND(B3191&gt;='Desc Stats'!$C$58,B3191&lt;='Desc Stats'!$C$59),"Luxury","None"))</f>
        <v>None</v>
      </c>
    </row>
    <row r="3192">
      <c r="A3192" s="57" t="s">
        <v>37</v>
      </c>
      <c r="B3192" s="54">
        <v>1980000.0</v>
      </c>
      <c r="C3192" s="7">
        <v>4.0</v>
      </c>
      <c r="D3192" s="7">
        <v>4.0</v>
      </c>
      <c r="E3192" s="7">
        <v>2.0</v>
      </c>
      <c r="F3192" s="7" t="s">
        <v>181</v>
      </c>
      <c r="G3192" s="7" t="s">
        <v>179</v>
      </c>
      <c r="H3192" s="54">
        <v>1.0</v>
      </c>
      <c r="I3192" s="54">
        <v>1650.0</v>
      </c>
      <c r="J3192" s="55" t="s">
        <v>27</v>
      </c>
      <c r="K3192" t="str">
        <f>if(and(B3192&gt;='Desc Stats'!$C$56,B3192&lt;='Desc Stats'!$C$57),"Affordable",if(AND(B3192&gt;='Desc Stats'!$C$58,B3192&lt;='Desc Stats'!$C$59),"Luxury","None"))</f>
        <v>None</v>
      </c>
    </row>
    <row r="3193">
      <c r="A3193" s="57" t="s">
        <v>37</v>
      </c>
      <c r="B3193" s="54">
        <v>1980000.0</v>
      </c>
      <c r="C3193" s="7">
        <v>4.0</v>
      </c>
      <c r="D3193" s="7">
        <v>3.0</v>
      </c>
      <c r="E3193" s="7">
        <v>2.0</v>
      </c>
      <c r="F3193" s="7" t="s">
        <v>181</v>
      </c>
      <c r="G3193" s="7" t="s">
        <v>179</v>
      </c>
      <c r="H3193" s="54">
        <v>1.0</v>
      </c>
      <c r="I3193" s="54">
        <v>1650.0</v>
      </c>
      <c r="J3193" s="55" t="s">
        <v>27</v>
      </c>
      <c r="K3193" t="str">
        <f>if(and(B3193&gt;='Desc Stats'!$C$56,B3193&lt;='Desc Stats'!$C$57),"Affordable",if(AND(B3193&gt;='Desc Stats'!$C$58,B3193&lt;='Desc Stats'!$C$59),"Luxury","None"))</f>
        <v>None</v>
      </c>
    </row>
    <row r="3194">
      <c r="A3194" s="57" t="s">
        <v>37</v>
      </c>
      <c r="B3194" s="54">
        <v>1980000.0</v>
      </c>
      <c r="C3194" s="7">
        <v>4.0</v>
      </c>
      <c r="D3194" s="7">
        <v>3.0</v>
      </c>
      <c r="E3194" s="7">
        <v>1.0</v>
      </c>
      <c r="F3194" s="7" t="s">
        <v>181</v>
      </c>
      <c r="G3194" s="7" t="s">
        <v>172</v>
      </c>
      <c r="H3194" s="54">
        <v>2.0</v>
      </c>
      <c r="I3194" s="54">
        <v>2390.0</v>
      </c>
      <c r="J3194" s="55" t="s">
        <v>25</v>
      </c>
      <c r="K3194" t="str">
        <f>if(and(B3194&gt;='Desc Stats'!$C$56,B3194&lt;='Desc Stats'!$C$57),"Affordable",if(AND(B3194&gt;='Desc Stats'!$C$58,B3194&lt;='Desc Stats'!$C$59),"Luxury","None"))</f>
        <v>None</v>
      </c>
    </row>
    <row r="3195">
      <c r="A3195" s="56" t="s">
        <v>127</v>
      </c>
      <c r="B3195" s="54">
        <v>1980000.0</v>
      </c>
      <c r="C3195" s="7">
        <v>5.0</v>
      </c>
      <c r="D3195" s="7">
        <v>5.0</v>
      </c>
      <c r="E3195" s="7">
        <v>1.0</v>
      </c>
      <c r="F3195" s="7" t="s">
        <v>188</v>
      </c>
      <c r="G3195" s="7" t="s">
        <v>179</v>
      </c>
      <c r="H3195" s="54">
        <v>1.0</v>
      </c>
      <c r="I3195" s="54">
        <v>3800.0</v>
      </c>
      <c r="J3195" s="55" t="s">
        <v>27</v>
      </c>
      <c r="K3195" t="str">
        <f>if(and(B3195&gt;='Desc Stats'!$C$56,B3195&lt;='Desc Stats'!$C$57),"Affordable",if(AND(B3195&gt;='Desc Stats'!$C$58,B3195&lt;='Desc Stats'!$C$59),"Luxury","None"))</f>
        <v>None</v>
      </c>
    </row>
    <row r="3196">
      <c r="A3196" s="56" t="s">
        <v>23</v>
      </c>
      <c r="B3196" s="54">
        <v>1980000.0</v>
      </c>
      <c r="C3196" s="7">
        <v>4.0</v>
      </c>
      <c r="D3196" s="7">
        <v>4.0</v>
      </c>
      <c r="E3196" s="7">
        <v>2.0</v>
      </c>
      <c r="F3196" s="7" t="s">
        <v>24</v>
      </c>
      <c r="G3196" s="7" t="s">
        <v>172</v>
      </c>
      <c r="H3196" s="54">
        <v>2.0</v>
      </c>
      <c r="I3196" s="54">
        <v>2535.0</v>
      </c>
      <c r="J3196" s="55" t="s">
        <v>27</v>
      </c>
      <c r="K3196" t="str">
        <f>if(and(B3196&gt;='Desc Stats'!$C$56,B3196&lt;='Desc Stats'!$C$57),"Affordable",if(AND(B3196&gt;='Desc Stats'!$C$58,B3196&lt;='Desc Stats'!$C$59),"Luxury","None"))</f>
        <v>None</v>
      </c>
    </row>
    <row r="3197">
      <c r="A3197" s="56" t="s">
        <v>159</v>
      </c>
      <c r="B3197" s="54">
        <v>1980000.0</v>
      </c>
      <c r="C3197" s="7">
        <v>4.0</v>
      </c>
      <c r="D3197" s="7">
        <v>4.0</v>
      </c>
      <c r="E3197" s="7">
        <v>1.0</v>
      </c>
      <c r="F3197" s="7" t="s">
        <v>182</v>
      </c>
      <c r="G3197" s="7" t="s">
        <v>179</v>
      </c>
      <c r="H3197" s="54">
        <v>1.0</v>
      </c>
      <c r="I3197" s="54">
        <v>2400.0</v>
      </c>
      <c r="J3197" s="55" t="s">
        <v>27</v>
      </c>
      <c r="K3197" t="str">
        <f>if(and(B3197&gt;='Desc Stats'!$C$56,B3197&lt;='Desc Stats'!$C$57),"Affordable",if(AND(B3197&gt;='Desc Stats'!$C$58,B3197&lt;='Desc Stats'!$C$59),"Luxury","None"))</f>
        <v>None</v>
      </c>
    </row>
    <row r="3198">
      <c r="A3198" s="57" t="s">
        <v>37</v>
      </c>
      <c r="B3198" s="54">
        <v>1990000.0</v>
      </c>
      <c r="C3198" s="7">
        <v>4.0</v>
      </c>
      <c r="D3198" s="7">
        <v>4.0</v>
      </c>
      <c r="E3198" s="7">
        <v>4.0</v>
      </c>
      <c r="F3198" s="7" t="s">
        <v>181</v>
      </c>
      <c r="G3198" s="7" t="s">
        <v>179</v>
      </c>
      <c r="H3198" s="54">
        <v>1.0</v>
      </c>
      <c r="I3198" s="54">
        <v>1650.0</v>
      </c>
      <c r="J3198" s="55" t="s">
        <v>27</v>
      </c>
      <c r="K3198" t="str">
        <f>if(and(B3198&gt;='Desc Stats'!$C$56,B3198&lt;='Desc Stats'!$C$57),"Affordable",if(AND(B3198&gt;='Desc Stats'!$C$58,B3198&lt;='Desc Stats'!$C$59),"Luxury","None"))</f>
        <v>Luxury</v>
      </c>
    </row>
    <row r="3199">
      <c r="A3199" s="57" t="s">
        <v>37</v>
      </c>
      <c r="B3199" s="54">
        <v>1990000.0</v>
      </c>
      <c r="C3199" s="7">
        <v>4.0</v>
      </c>
      <c r="D3199" s="7">
        <v>3.0</v>
      </c>
      <c r="E3199" s="7">
        <v>4.0</v>
      </c>
      <c r="F3199" s="7" t="s">
        <v>181</v>
      </c>
      <c r="G3199" s="7" t="s">
        <v>179</v>
      </c>
      <c r="H3199" s="54">
        <v>1.0</v>
      </c>
      <c r="I3199" s="54">
        <v>1650.0</v>
      </c>
      <c r="J3199" s="55" t="s">
        <v>27</v>
      </c>
      <c r="K3199" t="str">
        <f>if(and(B3199&gt;='Desc Stats'!$C$56,B3199&lt;='Desc Stats'!$C$57),"Affordable",if(AND(B3199&gt;='Desc Stats'!$C$58,B3199&lt;='Desc Stats'!$C$59),"Luxury","None"))</f>
        <v>Luxury</v>
      </c>
    </row>
    <row r="3200">
      <c r="A3200" s="57" t="s">
        <v>37</v>
      </c>
      <c r="B3200" s="54">
        <v>1990000.0</v>
      </c>
      <c r="C3200" s="7">
        <v>4.0</v>
      </c>
      <c r="D3200" s="7">
        <v>4.0</v>
      </c>
      <c r="E3200" s="7">
        <v>3.0</v>
      </c>
      <c r="F3200" s="7" t="s">
        <v>181</v>
      </c>
      <c r="G3200" s="7" t="s">
        <v>172</v>
      </c>
      <c r="H3200" s="54">
        <v>2.0</v>
      </c>
      <c r="I3200" s="54">
        <v>2530.0</v>
      </c>
      <c r="J3200" s="55" t="s">
        <v>27</v>
      </c>
      <c r="K3200" t="str">
        <f>if(and(B3200&gt;='Desc Stats'!$C$56,B3200&lt;='Desc Stats'!$C$57),"Affordable",if(AND(B3200&gt;='Desc Stats'!$C$58,B3200&lt;='Desc Stats'!$C$59),"Luxury","None"))</f>
        <v>Luxury</v>
      </c>
    </row>
    <row r="3201">
      <c r="A3201" s="57" t="s">
        <v>37</v>
      </c>
      <c r="B3201" s="54">
        <v>1990000.0</v>
      </c>
      <c r="C3201" s="7">
        <v>4.0</v>
      </c>
      <c r="D3201" s="7">
        <v>4.0</v>
      </c>
      <c r="E3201" s="7">
        <v>3.0</v>
      </c>
      <c r="F3201" s="7" t="s">
        <v>181</v>
      </c>
      <c r="G3201" s="7" t="s">
        <v>172</v>
      </c>
      <c r="H3201" s="54">
        <v>2.0</v>
      </c>
      <c r="I3201" s="54">
        <v>2530.0</v>
      </c>
      <c r="J3201" t="s">
        <v>27</v>
      </c>
      <c r="K3201" t="str">
        <f>if(and(B3201&gt;='Desc Stats'!$C$56,B3201&lt;='Desc Stats'!$C$57),"Affordable",if(AND(B3201&gt;='Desc Stats'!$C$58,B3201&lt;='Desc Stats'!$C$59),"Luxury","None"))</f>
        <v>Luxury</v>
      </c>
    </row>
    <row r="3202">
      <c r="A3202" s="57" t="s">
        <v>37</v>
      </c>
      <c r="B3202" s="54">
        <v>1990000.0</v>
      </c>
      <c r="C3202" s="7">
        <v>4.0</v>
      </c>
      <c r="D3202" s="7">
        <v>4.0</v>
      </c>
      <c r="E3202" s="7">
        <v>3.0</v>
      </c>
      <c r="F3202" s="7" t="s">
        <v>181</v>
      </c>
      <c r="G3202" s="7" t="s">
        <v>179</v>
      </c>
      <c r="H3202" s="54">
        <v>1.0</v>
      </c>
      <c r="I3202" s="54">
        <v>1650.0</v>
      </c>
      <c r="J3202" s="55" t="s">
        <v>25</v>
      </c>
      <c r="K3202" t="str">
        <f>if(and(B3202&gt;='Desc Stats'!$C$56,B3202&lt;='Desc Stats'!$C$57),"Affordable",if(AND(B3202&gt;='Desc Stats'!$C$58,B3202&lt;='Desc Stats'!$C$59),"Luxury","None"))</f>
        <v>Luxury</v>
      </c>
    </row>
    <row r="3203">
      <c r="A3203" s="57" t="s">
        <v>37</v>
      </c>
      <c r="B3203" s="54">
        <v>1990000.0</v>
      </c>
      <c r="C3203" s="7">
        <v>6.0</v>
      </c>
      <c r="D3203" s="7">
        <v>6.0</v>
      </c>
      <c r="E3203" s="7">
        <v>2.0</v>
      </c>
      <c r="F3203" s="7" t="s">
        <v>181</v>
      </c>
      <c r="G3203" s="7" t="s">
        <v>179</v>
      </c>
      <c r="H3203" s="54">
        <v>1.0</v>
      </c>
      <c r="I3203" s="54">
        <v>2200.0</v>
      </c>
      <c r="J3203" s="55" t="s">
        <v>25</v>
      </c>
      <c r="K3203" t="str">
        <f>if(and(B3203&gt;='Desc Stats'!$C$56,B3203&lt;='Desc Stats'!$C$57),"Affordable",if(AND(B3203&gt;='Desc Stats'!$C$58,B3203&lt;='Desc Stats'!$C$59),"Luxury","None"))</f>
        <v>Luxury</v>
      </c>
    </row>
    <row r="3204">
      <c r="A3204" s="57" t="s">
        <v>37</v>
      </c>
      <c r="B3204" s="54">
        <v>1990000.0</v>
      </c>
      <c r="C3204" s="7">
        <v>4.0</v>
      </c>
      <c r="D3204" s="7">
        <v>4.0</v>
      </c>
      <c r="E3204" s="7">
        <v>2.0</v>
      </c>
      <c r="F3204" s="7" t="s">
        <v>181</v>
      </c>
      <c r="G3204" s="7" t="s">
        <v>172</v>
      </c>
      <c r="H3204" s="54">
        <v>2.0</v>
      </c>
      <c r="I3204" s="54">
        <v>2500.0</v>
      </c>
      <c r="J3204" s="55" t="s">
        <v>27</v>
      </c>
      <c r="K3204" t="str">
        <f>if(and(B3204&gt;='Desc Stats'!$C$56,B3204&lt;='Desc Stats'!$C$57),"Affordable",if(AND(B3204&gt;='Desc Stats'!$C$58,B3204&lt;='Desc Stats'!$C$59),"Luxury","None"))</f>
        <v>Luxury</v>
      </c>
    </row>
    <row r="3205">
      <c r="A3205" s="57" t="s">
        <v>37</v>
      </c>
      <c r="B3205" s="54">
        <v>1990000.0</v>
      </c>
      <c r="C3205" s="7">
        <v>4.0</v>
      </c>
      <c r="D3205" s="7">
        <v>4.0</v>
      </c>
      <c r="E3205" s="7">
        <v>2.0</v>
      </c>
      <c r="F3205" s="7" t="s">
        <v>181</v>
      </c>
      <c r="G3205" s="7" t="s">
        <v>172</v>
      </c>
      <c r="H3205" s="54">
        <v>2.0</v>
      </c>
      <c r="I3205" s="54">
        <v>2500.0</v>
      </c>
      <c r="J3205" s="55" t="s">
        <v>25</v>
      </c>
      <c r="K3205" t="str">
        <f>if(and(B3205&gt;='Desc Stats'!$C$56,B3205&lt;='Desc Stats'!$C$57),"Affordable",if(AND(B3205&gt;='Desc Stats'!$C$58,B3205&lt;='Desc Stats'!$C$59),"Luxury","None"))</f>
        <v>Luxury</v>
      </c>
    </row>
    <row r="3206">
      <c r="A3206" s="56" t="s">
        <v>147</v>
      </c>
      <c r="B3206" s="54">
        <v>1990000.0</v>
      </c>
      <c r="C3206" s="7">
        <v>3.0</v>
      </c>
      <c r="D3206" s="7">
        <v>4.0</v>
      </c>
      <c r="E3206" s="7">
        <v>2.0</v>
      </c>
      <c r="F3206" s="7" t="s">
        <v>36</v>
      </c>
      <c r="G3206" s="7" t="s">
        <v>172</v>
      </c>
      <c r="H3206" s="54">
        <v>2.0</v>
      </c>
      <c r="I3206" s="54">
        <v>1485.0</v>
      </c>
      <c r="J3206" s="55" t="s">
        <v>25</v>
      </c>
      <c r="K3206" t="str">
        <f>if(and(B3206&gt;='Desc Stats'!$C$56,B3206&lt;='Desc Stats'!$C$57),"Affordable",if(AND(B3206&gt;='Desc Stats'!$C$58,B3206&lt;='Desc Stats'!$C$59),"Luxury","None"))</f>
        <v>Luxury</v>
      </c>
    </row>
    <row r="3207">
      <c r="A3207" s="56" t="s">
        <v>23</v>
      </c>
      <c r="B3207" s="54">
        <v>1990000.0</v>
      </c>
      <c r="C3207" s="7">
        <v>4.0</v>
      </c>
      <c r="D3207" s="7">
        <v>4.0</v>
      </c>
      <c r="E3207" s="7">
        <v>6.0</v>
      </c>
      <c r="F3207" s="7" t="s">
        <v>24</v>
      </c>
      <c r="G3207" s="7" t="s">
        <v>172</v>
      </c>
      <c r="H3207" s="54">
        <v>2.0</v>
      </c>
      <c r="I3207" s="54">
        <v>2535.0</v>
      </c>
      <c r="J3207" s="55" t="s">
        <v>27</v>
      </c>
      <c r="K3207" t="str">
        <f>if(and(B3207&gt;='Desc Stats'!$C$56,B3207&lt;='Desc Stats'!$C$57),"Affordable",if(AND(B3207&gt;='Desc Stats'!$C$58,B3207&lt;='Desc Stats'!$C$59),"Luxury","None"))</f>
        <v>Luxury</v>
      </c>
    </row>
    <row r="3208">
      <c r="A3208" s="56" t="s">
        <v>23</v>
      </c>
      <c r="B3208" s="54">
        <v>1990000.0</v>
      </c>
      <c r="C3208" s="7">
        <v>5.0</v>
      </c>
      <c r="D3208" s="7">
        <v>3.0</v>
      </c>
      <c r="E3208" s="7">
        <v>2.0</v>
      </c>
      <c r="F3208" s="7" t="s">
        <v>24</v>
      </c>
      <c r="G3208" s="7" t="s">
        <v>172</v>
      </c>
      <c r="H3208" s="54">
        <v>2.0</v>
      </c>
      <c r="I3208" s="54">
        <v>3152.0</v>
      </c>
      <c r="J3208" s="55" t="s">
        <v>25</v>
      </c>
      <c r="K3208" t="str">
        <f>if(and(B3208&gt;='Desc Stats'!$C$56,B3208&lt;='Desc Stats'!$C$57),"Affordable",if(AND(B3208&gt;='Desc Stats'!$C$58,B3208&lt;='Desc Stats'!$C$59),"Luxury","None"))</f>
        <v>Luxury</v>
      </c>
    </row>
    <row r="3209">
      <c r="A3209" s="56" t="s">
        <v>28</v>
      </c>
      <c r="B3209" s="54">
        <v>1994000.0</v>
      </c>
      <c r="C3209" s="7">
        <v>3.0</v>
      </c>
      <c r="D3209" s="7">
        <v>3.0</v>
      </c>
      <c r="E3209" s="7">
        <v>2.0</v>
      </c>
      <c r="F3209" s="7" t="s">
        <v>24</v>
      </c>
      <c r="G3209" s="7" t="s">
        <v>172</v>
      </c>
      <c r="H3209" s="54">
        <v>2.0</v>
      </c>
      <c r="I3209" s="54">
        <v>1232.0</v>
      </c>
      <c r="J3209" s="55" t="s">
        <v>25</v>
      </c>
      <c r="K3209" t="str">
        <f>if(and(B3209&gt;='Desc Stats'!$C$56,B3209&lt;='Desc Stats'!$C$57),"Affordable",if(AND(B3209&gt;='Desc Stats'!$C$58,B3209&lt;='Desc Stats'!$C$59),"Luxury","None"))</f>
        <v>Luxury</v>
      </c>
    </row>
    <row r="3210">
      <c r="A3210" s="56" t="s">
        <v>26</v>
      </c>
      <c r="B3210" s="54">
        <v>1998000.0</v>
      </c>
      <c r="C3210" s="7">
        <v>5.0</v>
      </c>
      <c r="D3210" s="7">
        <v>4.0</v>
      </c>
      <c r="E3210" s="7">
        <v>1.0</v>
      </c>
      <c r="F3210" s="7" t="s">
        <v>36</v>
      </c>
      <c r="G3210" s="7" t="s">
        <v>172</v>
      </c>
      <c r="H3210" s="54">
        <v>2.0</v>
      </c>
      <c r="I3210" s="54">
        <v>2563.0</v>
      </c>
      <c r="J3210" s="55" t="s">
        <v>25</v>
      </c>
      <c r="K3210" t="str">
        <f>if(and(B3210&gt;='Desc Stats'!$C$56,B3210&lt;='Desc Stats'!$C$57),"Affordable",if(AND(B3210&gt;='Desc Stats'!$C$58,B3210&lt;='Desc Stats'!$C$59),"Luxury","None"))</f>
        <v>Luxury</v>
      </c>
    </row>
    <row r="3211">
      <c r="A3211" s="56" t="s">
        <v>28</v>
      </c>
      <c r="B3211" s="54">
        <v>1999000.0</v>
      </c>
      <c r="C3211" s="7">
        <v>2.0</v>
      </c>
      <c r="D3211" s="7">
        <v>2.0</v>
      </c>
      <c r="E3211" s="7">
        <v>2.0</v>
      </c>
      <c r="F3211" s="7" t="s">
        <v>36</v>
      </c>
      <c r="G3211" s="7" t="s">
        <v>172</v>
      </c>
      <c r="H3211" s="54">
        <v>2.0</v>
      </c>
      <c r="I3211" s="54">
        <v>1271.0</v>
      </c>
      <c r="J3211" t="s">
        <v>25</v>
      </c>
      <c r="K3211" t="str">
        <f>if(and(B3211&gt;='Desc Stats'!$C$56,B3211&lt;='Desc Stats'!$C$57),"Affordable",if(AND(B3211&gt;='Desc Stats'!$C$58,B3211&lt;='Desc Stats'!$C$59),"Luxury","None"))</f>
        <v>Luxury</v>
      </c>
    </row>
    <row r="3212">
      <c r="A3212" s="56" t="s">
        <v>26</v>
      </c>
      <c r="B3212" s="54">
        <v>1999999.0</v>
      </c>
      <c r="C3212" s="7">
        <v>5.0</v>
      </c>
      <c r="D3212" s="7">
        <v>5.0</v>
      </c>
      <c r="E3212" s="7">
        <v>2.0</v>
      </c>
      <c r="F3212" s="7" t="s">
        <v>36</v>
      </c>
      <c r="G3212" s="7" t="s">
        <v>172</v>
      </c>
      <c r="H3212" s="54">
        <v>2.0</v>
      </c>
      <c r="I3212" s="54">
        <v>2563.0</v>
      </c>
      <c r="J3212" s="55" t="s">
        <v>25</v>
      </c>
      <c r="K3212" t="str">
        <f>if(and(B3212&gt;='Desc Stats'!$C$56,B3212&lt;='Desc Stats'!$C$57),"Affordable",if(AND(B3212&gt;='Desc Stats'!$C$58,B3212&lt;='Desc Stats'!$C$59),"Luxury","None"))</f>
        <v>Luxury</v>
      </c>
    </row>
    <row r="3213">
      <c r="A3213" s="56" t="s">
        <v>147</v>
      </c>
      <c r="B3213" s="54">
        <v>1999999.0</v>
      </c>
      <c r="C3213" s="7">
        <v>3.0</v>
      </c>
      <c r="D3213" s="7">
        <v>3.0</v>
      </c>
      <c r="E3213" s="7">
        <v>1.0</v>
      </c>
      <c r="F3213" s="7" t="s">
        <v>36</v>
      </c>
      <c r="G3213" s="7" t="s">
        <v>172</v>
      </c>
      <c r="H3213" s="54">
        <v>2.0</v>
      </c>
      <c r="I3213" s="54">
        <v>1485.0</v>
      </c>
      <c r="J3213" s="55" t="s">
        <v>25</v>
      </c>
      <c r="K3213" t="str">
        <f>if(and(B3213&gt;='Desc Stats'!$C$56,B3213&lt;='Desc Stats'!$C$57),"Affordable",if(AND(B3213&gt;='Desc Stats'!$C$58,B3213&lt;='Desc Stats'!$C$59),"Luxury","None"))</f>
        <v>Luxury</v>
      </c>
    </row>
    <row r="3214">
      <c r="A3214" s="56" t="s">
        <v>26</v>
      </c>
      <c r="B3214" s="54">
        <v>2000000.0</v>
      </c>
      <c r="C3214" s="7">
        <v>4.0</v>
      </c>
      <c r="D3214" s="7">
        <v>4.0</v>
      </c>
      <c r="E3214" s="7">
        <v>3.0</v>
      </c>
      <c r="F3214" s="7" t="s">
        <v>24</v>
      </c>
      <c r="G3214" s="7" t="s">
        <v>172</v>
      </c>
      <c r="H3214" s="54">
        <v>2.0</v>
      </c>
      <c r="I3214" s="54">
        <v>3141.0</v>
      </c>
      <c r="J3214" s="55" t="s">
        <v>27</v>
      </c>
      <c r="K3214" t="str">
        <f>if(and(B3214&gt;='Desc Stats'!$C$56,B3214&lt;='Desc Stats'!$C$57),"Affordable",if(AND(B3214&gt;='Desc Stats'!$C$58,B3214&lt;='Desc Stats'!$C$59),"Luxury","None"))</f>
        <v>Luxury</v>
      </c>
    </row>
    <row r="3215">
      <c r="A3215" s="56" t="s">
        <v>26</v>
      </c>
      <c r="B3215" s="54">
        <v>2000000.0</v>
      </c>
      <c r="C3215" s="7">
        <v>6.0</v>
      </c>
      <c r="D3215" s="7">
        <v>5.0</v>
      </c>
      <c r="E3215" s="7">
        <v>2.0</v>
      </c>
      <c r="F3215" s="7" t="s">
        <v>188</v>
      </c>
      <c r="G3215" s="7" t="s">
        <v>179</v>
      </c>
      <c r="H3215" s="54">
        <v>1.0</v>
      </c>
      <c r="I3215" s="54">
        <v>3400.0</v>
      </c>
      <c r="J3215" s="55" t="s">
        <v>27</v>
      </c>
      <c r="K3215" t="str">
        <f>if(and(B3215&gt;='Desc Stats'!$C$56,B3215&lt;='Desc Stats'!$C$57),"Affordable",if(AND(B3215&gt;='Desc Stats'!$C$58,B3215&lt;='Desc Stats'!$C$59),"Luxury","None"))</f>
        <v>Luxury</v>
      </c>
    </row>
    <row r="3216">
      <c r="A3216" s="56" t="s">
        <v>26</v>
      </c>
      <c r="B3216" s="54">
        <v>2000000.0</v>
      </c>
      <c r="C3216" s="7">
        <v>4.0</v>
      </c>
      <c r="D3216" s="7">
        <v>3.0</v>
      </c>
      <c r="E3216" s="7">
        <v>2.0</v>
      </c>
      <c r="F3216" s="7" t="s">
        <v>36</v>
      </c>
      <c r="G3216" s="7" t="s">
        <v>172</v>
      </c>
      <c r="H3216" s="54">
        <v>2.0</v>
      </c>
      <c r="I3216" s="54">
        <v>2563.0</v>
      </c>
      <c r="J3216" s="55" t="s">
        <v>27</v>
      </c>
      <c r="K3216" t="str">
        <f>if(and(B3216&gt;='Desc Stats'!$C$56,B3216&lt;='Desc Stats'!$C$57),"Affordable",if(AND(B3216&gt;='Desc Stats'!$C$58,B3216&lt;='Desc Stats'!$C$59),"Luxury","None"))</f>
        <v>Luxury</v>
      </c>
    </row>
    <row r="3217">
      <c r="A3217" s="56" t="s">
        <v>136</v>
      </c>
      <c r="B3217" s="54">
        <v>2000000.0</v>
      </c>
      <c r="C3217" s="7">
        <v>2.0</v>
      </c>
      <c r="D3217" s="7">
        <v>2.0</v>
      </c>
      <c r="E3217" s="7">
        <v>1.0</v>
      </c>
      <c r="F3217" s="7" t="s">
        <v>36</v>
      </c>
      <c r="G3217" s="7" t="s">
        <v>172</v>
      </c>
      <c r="H3217" s="54">
        <v>2.0</v>
      </c>
      <c r="I3217" s="54">
        <v>1442.0</v>
      </c>
      <c r="J3217" s="55" t="s">
        <v>25</v>
      </c>
      <c r="K3217" t="str">
        <f>if(and(B3217&gt;='Desc Stats'!$C$56,B3217&lt;='Desc Stats'!$C$57),"Affordable",if(AND(B3217&gt;='Desc Stats'!$C$58,B3217&lt;='Desc Stats'!$C$59),"Luxury","None"))</f>
        <v>Luxury</v>
      </c>
    </row>
    <row r="3218">
      <c r="A3218" s="57" t="s">
        <v>37</v>
      </c>
      <c r="B3218" s="54">
        <v>2000000.0</v>
      </c>
      <c r="C3218" s="7">
        <v>4.0</v>
      </c>
      <c r="D3218" s="7">
        <v>3.0</v>
      </c>
      <c r="E3218" s="7">
        <v>2.0</v>
      </c>
      <c r="F3218" s="7" t="s">
        <v>24</v>
      </c>
      <c r="G3218" s="7" t="s">
        <v>172</v>
      </c>
      <c r="H3218" s="54">
        <v>2.0</v>
      </c>
      <c r="I3218" s="54">
        <v>1808.0</v>
      </c>
      <c r="J3218" s="55" t="s">
        <v>27</v>
      </c>
      <c r="K3218" t="str">
        <f>if(and(B3218&gt;='Desc Stats'!$C$56,B3218&lt;='Desc Stats'!$C$57),"Affordable",if(AND(B3218&gt;='Desc Stats'!$C$58,B3218&lt;='Desc Stats'!$C$59),"Luxury","None"))</f>
        <v>Luxury</v>
      </c>
    </row>
    <row r="3219">
      <c r="A3219" s="56" t="s">
        <v>141</v>
      </c>
      <c r="B3219" s="54">
        <v>2000000.0</v>
      </c>
      <c r="C3219" s="7">
        <v>6.0</v>
      </c>
      <c r="D3219" s="7">
        <v>5.0</v>
      </c>
      <c r="E3219" s="7">
        <v>2.0</v>
      </c>
      <c r="F3219" s="7" t="s">
        <v>181</v>
      </c>
      <c r="G3219" s="7" t="s">
        <v>179</v>
      </c>
      <c r="H3219" s="54">
        <v>1.0</v>
      </c>
      <c r="I3219" s="54">
        <v>3432.0</v>
      </c>
      <c r="J3219" t="s">
        <v>27</v>
      </c>
      <c r="K3219" t="str">
        <f>if(and(B3219&gt;='Desc Stats'!$C$56,B3219&lt;='Desc Stats'!$C$57),"Affordable",if(AND(B3219&gt;='Desc Stats'!$C$58,B3219&lt;='Desc Stats'!$C$59),"Luxury","None"))</f>
        <v>Luxury</v>
      </c>
    </row>
    <row r="3220">
      <c r="A3220" s="56" t="s">
        <v>133</v>
      </c>
      <c r="B3220" s="54">
        <v>2000000.0</v>
      </c>
      <c r="C3220" s="7">
        <v>6.0</v>
      </c>
      <c r="D3220" s="7">
        <v>5.0</v>
      </c>
      <c r="E3220" s="7">
        <v>2.0</v>
      </c>
      <c r="F3220" s="7" t="s">
        <v>188</v>
      </c>
      <c r="G3220" s="7" t="s">
        <v>179</v>
      </c>
      <c r="H3220" s="54">
        <v>1.0</v>
      </c>
      <c r="I3220" s="54">
        <v>3960.0</v>
      </c>
      <c r="J3220" s="55" t="s">
        <v>175</v>
      </c>
      <c r="K3220" t="str">
        <f>if(and(B3220&gt;='Desc Stats'!$C$56,B3220&lt;='Desc Stats'!$C$57),"Affordable",if(AND(B3220&gt;='Desc Stats'!$C$58,B3220&lt;='Desc Stats'!$C$59),"Luxury","None"))</f>
        <v>Luxury</v>
      </c>
    </row>
    <row r="3221">
      <c r="A3221" s="56" t="s">
        <v>131</v>
      </c>
      <c r="B3221" s="54">
        <v>2000000.0</v>
      </c>
      <c r="C3221" s="7">
        <v>6.0</v>
      </c>
      <c r="D3221" s="7">
        <v>5.0</v>
      </c>
      <c r="E3221" s="7">
        <v>2.0</v>
      </c>
      <c r="F3221" s="7" t="s">
        <v>188</v>
      </c>
      <c r="G3221" s="7" t="s">
        <v>179</v>
      </c>
      <c r="H3221" s="54">
        <v>1.0</v>
      </c>
      <c r="I3221" s="54">
        <v>3525.0</v>
      </c>
      <c r="J3221" s="55" t="s">
        <v>175</v>
      </c>
      <c r="K3221" t="str">
        <f>if(and(B3221&gt;='Desc Stats'!$C$56,B3221&lt;='Desc Stats'!$C$57),"Affordable",if(AND(B3221&gt;='Desc Stats'!$C$58,B3221&lt;='Desc Stats'!$C$59),"Luxury","None"))</f>
        <v>Luxury</v>
      </c>
    </row>
    <row r="3222">
      <c r="A3222" s="56" t="s">
        <v>28</v>
      </c>
      <c r="B3222" s="54">
        <v>2000000.0</v>
      </c>
      <c r="C3222" s="7">
        <v>2.0</v>
      </c>
      <c r="D3222" s="7">
        <v>2.0</v>
      </c>
      <c r="E3222" s="7">
        <v>3.0</v>
      </c>
      <c r="F3222" s="7" t="s">
        <v>36</v>
      </c>
      <c r="G3222" s="7" t="s">
        <v>172</v>
      </c>
      <c r="H3222" s="54">
        <v>2.0</v>
      </c>
      <c r="I3222" s="54">
        <v>1200.0</v>
      </c>
      <c r="J3222" s="55" t="s">
        <v>27</v>
      </c>
      <c r="K3222" t="str">
        <f>if(and(B3222&gt;='Desc Stats'!$C$56,B3222&lt;='Desc Stats'!$C$57),"Affordable",if(AND(B3222&gt;='Desc Stats'!$C$58,B3222&lt;='Desc Stats'!$C$59),"Luxury","None"))</f>
        <v>Luxury</v>
      </c>
    </row>
    <row r="3223">
      <c r="A3223" s="56" t="s">
        <v>28</v>
      </c>
      <c r="B3223" s="54">
        <v>2000000.0</v>
      </c>
      <c r="C3223" s="7">
        <v>5.0</v>
      </c>
      <c r="D3223" s="7">
        <v>6.0</v>
      </c>
      <c r="E3223" s="7">
        <v>2.0</v>
      </c>
      <c r="F3223" s="7" t="s">
        <v>24</v>
      </c>
      <c r="G3223" s="7" t="s">
        <v>172</v>
      </c>
      <c r="H3223" s="54">
        <v>2.0</v>
      </c>
      <c r="I3223" s="54">
        <v>2315.0</v>
      </c>
      <c r="J3223" s="55" t="s">
        <v>27</v>
      </c>
      <c r="K3223" t="str">
        <f>if(and(B3223&gt;='Desc Stats'!$C$56,B3223&lt;='Desc Stats'!$C$57),"Affordable",if(AND(B3223&gt;='Desc Stats'!$C$58,B3223&lt;='Desc Stats'!$C$59),"Luxury","None"))</f>
        <v>Luxury</v>
      </c>
    </row>
    <row r="3224">
      <c r="A3224" s="56" t="s">
        <v>28</v>
      </c>
      <c r="B3224" s="54">
        <v>2000000.0</v>
      </c>
      <c r="C3224" s="7">
        <v>4.0</v>
      </c>
      <c r="D3224" s="7">
        <v>4.0</v>
      </c>
      <c r="E3224" s="7">
        <v>2.0</v>
      </c>
      <c r="F3224" s="7" t="s">
        <v>36</v>
      </c>
      <c r="G3224" s="7" t="s">
        <v>172</v>
      </c>
      <c r="H3224" s="54">
        <v>2.0</v>
      </c>
      <c r="I3224" s="54">
        <v>1590.0</v>
      </c>
      <c r="J3224" s="55" t="s">
        <v>25</v>
      </c>
      <c r="K3224" t="str">
        <f>if(and(B3224&gt;='Desc Stats'!$C$56,B3224&lt;='Desc Stats'!$C$57),"Affordable",if(AND(B3224&gt;='Desc Stats'!$C$58,B3224&lt;='Desc Stats'!$C$59),"Luxury","None"))</f>
        <v>Luxury</v>
      </c>
    </row>
    <row r="3225">
      <c r="A3225" s="56" t="s">
        <v>28</v>
      </c>
      <c r="B3225" s="54">
        <v>2000000.0</v>
      </c>
      <c r="C3225" s="7">
        <v>3.0</v>
      </c>
      <c r="D3225" s="7">
        <v>2.0</v>
      </c>
      <c r="E3225" s="7">
        <v>2.0</v>
      </c>
      <c r="F3225" s="7" t="s">
        <v>36</v>
      </c>
      <c r="G3225" s="7" t="s">
        <v>172</v>
      </c>
      <c r="H3225" s="54">
        <v>2.0</v>
      </c>
      <c r="I3225" s="54">
        <v>1350.0</v>
      </c>
      <c r="J3225" s="55" t="s">
        <v>27</v>
      </c>
      <c r="K3225" t="str">
        <f>if(and(B3225&gt;='Desc Stats'!$C$56,B3225&lt;='Desc Stats'!$C$57),"Affordable",if(AND(B3225&gt;='Desc Stats'!$C$58,B3225&lt;='Desc Stats'!$C$59),"Luxury","None"))</f>
        <v>Luxury</v>
      </c>
    </row>
    <row r="3226">
      <c r="A3226" s="56" t="s">
        <v>28</v>
      </c>
      <c r="B3226" s="54">
        <v>2000000.0</v>
      </c>
      <c r="C3226" s="7">
        <v>3.0</v>
      </c>
      <c r="D3226" s="7">
        <v>2.0</v>
      </c>
      <c r="E3226" s="7">
        <v>2.0</v>
      </c>
      <c r="F3226" s="7" t="s">
        <v>36</v>
      </c>
      <c r="G3226" s="7" t="s">
        <v>172</v>
      </c>
      <c r="H3226" s="54">
        <v>2.0</v>
      </c>
      <c r="I3226" s="54">
        <v>1350.0</v>
      </c>
      <c r="J3226" s="55" t="s">
        <v>25</v>
      </c>
      <c r="K3226" t="str">
        <f>if(and(B3226&gt;='Desc Stats'!$C$56,B3226&lt;='Desc Stats'!$C$57),"Affordable",if(AND(B3226&gt;='Desc Stats'!$C$58,B3226&lt;='Desc Stats'!$C$59),"Luxury","None"))</f>
        <v>Luxury</v>
      </c>
    </row>
    <row r="3227">
      <c r="A3227" s="56" t="s">
        <v>28</v>
      </c>
      <c r="B3227" s="54">
        <v>2000000.0</v>
      </c>
      <c r="C3227" s="7">
        <v>2.0</v>
      </c>
      <c r="D3227" s="7">
        <v>2.0</v>
      </c>
      <c r="E3227" s="7">
        <v>2.0</v>
      </c>
      <c r="F3227" s="7" t="s">
        <v>36</v>
      </c>
      <c r="G3227" s="7" t="s">
        <v>172</v>
      </c>
      <c r="H3227" s="54">
        <v>2.0</v>
      </c>
      <c r="I3227" s="54">
        <v>1076.0</v>
      </c>
      <c r="J3227" s="55" t="s">
        <v>25</v>
      </c>
      <c r="K3227" t="str">
        <f>if(and(B3227&gt;='Desc Stats'!$C$56,B3227&lt;='Desc Stats'!$C$57),"Affordable",if(AND(B3227&gt;='Desc Stats'!$C$58,B3227&lt;='Desc Stats'!$C$59),"Luxury","None"))</f>
        <v>Luxury</v>
      </c>
    </row>
    <row r="3228">
      <c r="A3228" s="56" t="s">
        <v>28</v>
      </c>
      <c r="B3228" s="54">
        <v>2000000.0</v>
      </c>
      <c r="C3228" s="7">
        <v>1.0</v>
      </c>
      <c r="D3228" s="7">
        <v>1.0</v>
      </c>
      <c r="E3228" s="7">
        <v>2.0</v>
      </c>
      <c r="F3228" s="7" t="s">
        <v>36</v>
      </c>
      <c r="G3228" s="7" t="s">
        <v>172</v>
      </c>
      <c r="H3228" s="54">
        <v>2.0</v>
      </c>
      <c r="I3228" s="54">
        <v>1087.0</v>
      </c>
      <c r="J3228" s="55" t="s">
        <v>27</v>
      </c>
      <c r="K3228" t="str">
        <f>if(and(B3228&gt;='Desc Stats'!$C$56,B3228&lt;='Desc Stats'!$C$57),"Affordable",if(AND(B3228&gt;='Desc Stats'!$C$58,B3228&lt;='Desc Stats'!$C$59),"Luxury","None"))</f>
        <v>Luxury</v>
      </c>
    </row>
    <row r="3229">
      <c r="A3229" s="56" t="s">
        <v>28</v>
      </c>
      <c r="B3229" s="54">
        <v>2000000.0</v>
      </c>
      <c r="C3229" s="7">
        <v>3.0</v>
      </c>
      <c r="D3229" s="7">
        <v>2.0</v>
      </c>
      <c r="E3229" s="7">
        <v>1.0</v>
      </c>
      <c r="F3229" s="7" t="s">
        <v>36</v>
      </c>
      <c r="G3229" s="7" t="s">
        <v>172</v>
      </c>
      <c r="H3229" s="54">
        <v>2.0</v>
      </c>
      <c r="I3229" s="54">
        <v>1299.0</v>
      </c>
      <c r="J3229" s="55" t="s">
        <v>25</v>
      </c>
      <c r="K3229" t="str">
        <f>if(and(B3229&gt;='Desc Stats'!$C$56,B3229&lt;='Desc Stats'!$C$57),"Affordable",if(AND(B3229&gt;='Desc Stats'!$C$58,B3229&lt;='Desc Stats'!$C$59),"Luxury","None"))</f>
        <v>Luxury</v>
      </c>
    </row>
    <row r="3230">
      <c r="A3230" s="56" t="s">
        <v>23</v>
      </c>
      <c r="B3230" s="54">
        <v>2000000.0</v>
      </c>
      <c r="C3230" s="7">
        <v>5.0</v>
      </c>
      <c r="D3230" s="7">
        <v>5.0</v>
      </c>
      <c r="E3230" s="7">
        <v>3.0</v>
      </c>
      <c r="F3230" s="7" t="s">
        <v>24</v>
      </c>
      <c r="G3230" s="7" t="s">
        <v>172</v>
      </c>
      <c r="H3230" s="54">
        <v>2.0</v>
      </c>
      <c r="I3230" s="54">
        <v>2411.0</v>
      </c>
      <c r="J3230" s="55" t="s">
        <v>25</v>
      </c>
      <c r="K3230" t="str">
        <f>if(and(B3230&gt;='Desc Stats'!$C$56,B3230&lt;='Desc Stats'!$C$57),"Affordable",if(AND(B3230&gt;='Desc Stats'!$C$58,B3230&lt;='Desc Stats'!$C$59),"Luxury","None"))</f>
        <v>Luxury</v>
      </c>
    </row>
    <row r="3231">
      <c r="A3231" s="56" t="s">
        <v>23</v>
      </c>
      <c r="B3231" s="54">
        <v>2000000.0</v>
      </c>
      <c r="C3231" s="7">
        <v>4.0</v>
      </c>
      <c r="D3231" s="7">
        <v>5.0</v>
      </c>
      <c r="E3231" s="7">
        <v>2.0</v>
      </c>
      <c r="F3231" s="7" t="s">
        <v>24</v>
      </c>
      <c r="G3231" s="7" t="s">
        <v>172</v>
      </c>
      <c r="H3231" s="54">
        <v>2.0</v>
      </c>
      <c r="I3231" s="54">
        <v>2055.0</v>
      </c>
      <c r="J3231" s="55" t="s">
        <v>25</v>
      </c>
      <c r="K3231" t="str">
        <f>if(and(B3231&gt;='Desc Stats'!$C$56,B3231&lt;='Desc Stats'!$C$57),"Affordable",if(AND(B3231&gt;='Desc Stats'!$C$58,B3231&lt;='Desc Stats'!$C$59),"Luxury","None"))</f>
        <v>Luxury</v>
      </c>
    </row>
    <row r="3232">
      <c r="A3232" s="56" t="s">
        <v>23</v>
      </c>
      <c r="B3232" s="54">
        <v>2000000.0</v>
      </c>
      <c r="C3232" s="7">
        <v>4.0</v>
      </c>
      <c r="D3232" s="7">
        <v>3.0</v>
      </c>
      <c r="E3232" s="7">
        <v>1.0</v>
      </c>
      <c r="F3232" s="7" t="s">
        <v>24</v>
      </c>
      <c r="G3232" s="7" t="s">
        <v>172</v>
      </c>
      <c r="H3232" s="54">
        <v>2.0</v>
      </c>
      <c r="I3232" s="54">
        <v>2535.0</v>
      </c>
      <c r="J3232" s="55" t="s">
        <v>25</v>
      </c>
      <c r="K3232" t="str">
        <f>if(and(B3232&gt;='Desc Stats'!$C$56,B3232&lt;='Desc Stats'!$C$57),"Affordable",if(AND(B3232&gt;='Desc Stats'!$C$58,B3232&lt;='Desc Stats'!$C$59),"Luxury","None"))</f>
        <v>Luxury</v>
      </c>
    </row>
    <row r="3233">
      <c r="A3233" s="56" t="s">
        <v>23</v>
      </c>
      <c r="B3233" s="54">
        <v>2000000.0</v>
      </c>
      <c r="C3233" s="7">
        <v>4.0</v>
      </c>
      <c r="D3233" s="7">
        <v>3.0</v>
      </c>
      <c r="E3233" s="7">
        <v>1.0</v>
      </c>
      <c r="F3233" s="7" t="s">
        <v>24</v>
      </c>
      <c r="G3233" s="7" t="s">
        <v>172</v>
      </c>
      <c r="H3233" s="54">
        <v>2.0</v>
      </c>
      <c r="I3233" s="54">
        <v>2535.0</v>
      </c>
      <c r="J3233" s="55" t="s">
        <v>25</v>
      </c>
      <c r="K3233" t="str">
        <f>if(and(B3233&gt;='Desc Stats'!$C$56,B3233&lt;='Desc Stats'!$C$57),"Affordable",if(AND(B3233&gt;='Desc Stats'!$C$58,B3233&lt;='Desc Stats'!$C$59),"Luxury","None"))</f>
        <v>Luxury</v>
      </c>
    </row>
    <row r="3234">
      <c r="A3234" s="56" t="s">
        <v>158</v>
      </c>
      <c r="B3234" s="54">
        <v>2000000.0</v>
      </c>
      <c r="C3234" s="7">
        <v>5.0</v>
      </c>
      <c r="D3234" s="7">
        <v>6.0</v>
      </c>
      <c r="E3234" s="7">
        <v>1.0</v>
      </c>
      <c r="F3234" s="7" t="s">
        <v>188</v>
      </c>
      <c r="G3234" s="7" t="s">
        <v>179</v>
      </c>
      <c r="H3234" s="54">
        <v>1.0</v>
      </c>
      <c r="I3234" s="54">
        <v>2100.0</v>
      </c>
      <c r="J3234" s="55" t="s">
        <v>27</v>
      </c>
      <c r="K3234" t="str">
        <f>if(and(B3234&gt;='Desc Stats'!$C$56,B3234&lt;='Desc Stats'!$C$57),"Affordable",if(AND(B3234&gt;='Desc Stats'!$C$58,B3234&lt;='Desc Stats'!$C$59),"Luxury","None"))</f>
        <v>Luxury</v>
      </c>
    </row>
    <row r="3235">
      <c r="A3235" s="56" t="s">
        <v>160</v>
      </c>
      <c r="B3235" s="54">
        <v>2000000.0</v>
      </c>
      <c r="C3235" s="7">
        <v>4.0</v>
      </c>
      <c r="D3235" s="7">
        <v>4.0</v>
      </c>
      <c r="E3235" s="7">
        <v>1.0</v>
      </c>
      <c r="F3235" s="7" t="s">
        <v>181</v>
      </c>
      <c r="G3235" s="7" t="s">
        <v>179</v>
      </c>
      <c r="H3235" s="54">
        <v>1.0</v>
      </c>
      <c r="I3235" s="54">
        <v>4570.0</v>
      </c>
      <c r="J3235" s="55" t="s">
        <v>27</v>
      </c>
      <c r="K3235" t="str">
        <f>if(and(B3235&gt;='Desc Stats'!$C$56,B3235&lt;='Desc Stats'!$C$57),"Affordable",if(AND(B3235&gt;='Desc Stats'!$C$58,B3235&lt;='Desc Stats'!$C$59),"Luxury","None"))</f>
        <v>Luxury</v>
      </c>
    </row>
    <row r="3236">
      <c r="A3236" s="56" t="s">
        <v>161</v>
      </c>
      <c r="B3236" s="54">
        <v>2000000.0</v>
      </c>
      <c r="C3236" s="7">
        <v>6.0</v>
      </c>
      <c r="D3236" s="7">
        <v>6.0</v>
      </c>
      <c r="E3236" s="7">
        <v>2.0</v>
      </c>
      <c r="F3236" s="7" t="s">
        <v>188</v>
      </c>
      <c r="G3236" s="7" t="s">
        <v>179</v>
      </c>
      <c r="H3236" s="54">
        <v>1.0</v>
      </c>
      <c r="I3236" s="54">
        <v>3200.0</v>
      </c>
      <c r="J3236" s="55" t="s">
        <v>27</v>
      </c>
      <c r="K3236" t="str">
        <f>if(and(B3236&gt;='Desc Stats'!$C$56,B3236&lt;='Desc Stats'!$C$57),"Affordable",if(AND(B3236&gt;='Desc Stats'!$C$58,B3236&lt;='Desc Stats'!$C$59),"Luxury","None"))</f>
        <v>Luxury</v>
      </c>
    </row>
    <row r="3237">
      <c r="A3237" s="56" t="s">
        <v>28</v>
      </c>
      <c r="B3237" s="54">
        <v>2005000.0</v>
      </c>
      <c r="C3237" s="7">
        <v>2.0</v>
      </c>
      <c r="D3237" s="7">
        <v>2.0</v>
      </c>
      <c r="E3237" s="7">
        <v>1.0</v>
      </c>
      <c r="F3237" s="7" t="s">
        <v>36</v>
      </c>
      <c r="G3237" s="7" t="s">
        <v>172</v>
      </c>
      <c r="H3237" s="54">
        <v>2.0</v>
      </c>
      <c r="I3237" s="54">
        <v>894.0</v>
      </c>
      <c r="J3237" s="55" t="s">
        <v>27</v>
      </c>
      <c r="K3237" t="str">
        <f>if(and(B3237&gt;='Desc Stats'!$C$56,B3237&lt;='Desc Stats'!$C$57),"Affordable",if(AND(B3237&gt;='Desc Stats'!$C$58,B3237&lt;='Desc Stats'!$C$59),"Luxury","None"))</f>
        <v>Luxury</v>
      </c>
    </row>
    <row r="3238">
      <c r="A3238" s="56" t="s">
        <v>23</v>
      </c>
      <c r="B3238" s="54">
        <v>2008000.0</v>
      </c>
      <c r="C3238" s="7">
        <v>5.0</v>
      </c>
      <c r="D3238" s="7">
        <v>6.0</v>
      </c>
      <c r="E3238" s="7">
        <v>2.0</v>
      </c>
      <c r="F3238" s="7" t="s">
        <v>24</v>
      </c>
      <c r="G3238" s="7" t="s">
        <v>172</v>
      </c>
      <c r="H3238" s="54">
        <v>2.0</v>
      </c>
      <c r="I3238" s="54">
        <v>2496.0</v>
      </c>
      <c r="J3238" s="55" t="s">
        <v>25</v>
      </c>
      <c r="K3238" t="str">
        <f>if(and(B3238&gt;='Desc Stats'!$C$56,B3238&lt;='Desc Stats'!$C$57),"Affordable",if(AND(B3238&gt;='Desc Stats'!$C$58,B3238&lt;='Desc Stats'!$C$59),"Luxury","None"))</f>
        <v>Luxury</v>
      </c>
    </row>
    <row r="3239">
      <c r="A3239" s="56" t="s">
        <v>28</v>
      </c>
      <c r="B3239" s="54">
        <v>2030000.0</v>
      </c>
      <c r="C3239" s="7">
        <v>4.0</v>
      </c>
      <c r="D3239" s="7">
        <v>5.0</v>
      </c>
      <c r="E3239" s="7">
        <v>3.0</v>
      </c>
      <c r="F3239" s="7" t="s">
        <v>24</v>
      </c>
      <c r="G3239" s="7" t="s">
        <v>172</v>
      </c>
      <c r="H3239" s="54">
        <v>2.0</v>
      </c>
      <c r="I3239" s="54">
        <v>2356.0</v>
      </c>
      <c r="J3239" s="55" t="s">
        <v>25</v>
      </c>
      <c r="K3239" t="str">
        <f>if(and(B3239&gt;='Desc Stats'!$C$56,B3239&lt;='Desc Stats'!$C$57),"Affordable",if(AND(B3239&gt;='Desc Stats'!$C$58,B3239&lt;='Desc Stats'!$C$59),"Luxury","None"))</f>
        <v>Luxury</v>
      </c>
    </row>
    <row r="3240">
      <c r="A3240" s="56" t="s">
        <v>131</v>
      </c>
      <c r="B3240" s="54">
        <v>2040000.0</v>
      </c>
      <c r="C3240" s="7">
        <v>6.0</v>
      </c>
      <c r="D3240" s="7">
        <v>5.0</v>
      </c>
      <c r="E3240" s="7">
        <v>1.0</v>
      </c>
      <c r="F3240" s="7" t="s">
        <v>182</v>
      </c>
      <c r="G3240" s="7" t="s">
        <v>179</v>
      </c>
      <c r="H3240" s="54">
        <v>1.0</v>
      </c>
      <c r="I3240" s="54">
        <v>2400.0</v>
      </c>
      <c r="J3240" s="55" t="s">
        <v>27</v>
      </c>
      <c r="K3240" t="str">
        <f>if(and(B3240&gt;='Desc Stats'!$C$56,B3240&lt;='Desc Stats'!$C$57),"Affordable",if(AND(B3240&gt;='Desc Stats'!$C$58,B3240&lt;='Desc Stats'!$C$59),"Luxury","None"))</f>
        <v>Luxury</v>
      </c>
    </row>
    <row r="3241">
      <c r="A3241" s="56" t="s">
        <v>132</v>
      </c>
      <c r="B3241" s="54">
        <v>2044800.0</v>
      </c>
      <c r="C3241" s="7">
        <v>2.0</v>
      </c>
      <c r="D3241" s="7">
        <v>2.0</v>
      </c>
      <c r="E3241" s="7">
        <v>2.0</v>
      </c>
      <c r="F3241" s="7" t="s">
        <v>36</v>
      </c>
      <c r="G3241" s="7" t="s">
        <v>172</v>
      </c>
      <c r="H3241" s="54">
        <v>2.0</v>
      </c>
      <c r="I3241" s="54">
        <v>912.0</v>
      </c>
      <c r="J3241" s="55" t="s">
        <v>25</v>
      </c>
      <c r="K3241" t="str">
        <f>if(and(B3241&gt;='Desc Stats'!$C$56,B3241&lt;='Desc Stats'!$C$57),"Affordable",if(AND(B3241&gt;='Desc Stats'!$C$58,B3241&lt;='Desc Stats'!$C$59),"Luxury","None"))</f>
        <v>Luxury</v>
      </c>
    </row>
    <row r="3242">
      <c r="A3242" s="57" t="s">
        <v>37</v>
      </c>
      <c r="B3242" s="54">
        <v>2050000.0</v>
      </c>
      <c r="C3242" s="7">
        <v>4.0</v>
      </c>
      <c r="D3242" s="7">
        <v>4.0</v>
      </c>
      <c r="E3242" s="7">
        <v>3.0</v>
      </c>
      <c r="F3242" s="7" t="s">
        <v>181</v>
      </c>
      <c r="G3242" s="7" t="s">
        <v>172</v>
      </c>
      <c r="H3242" s="54">
        <v>2.0</v>
      </c>
      <c r="I3242" s="54">
        <v>2541.0</v>
      </c>
      <c r="J3242" s="55" t="s">
        <v>27</v>
      </c>
      <c r="K3242" t="str">
        <f>if(and(B3242&gt;='Desc Stats'!$C$56,B3242&lt;='Desc Stats'!$C$57),"Affordable",if(AND(B3242&gt;='Desc Stats'!$C$58,B3242&lt;='Desc Stats'!$C$59),"Luxury","None"))</f>
        <v>Luxury</v>
      </c>
    </row>
    <row r="3243">
      <c r="A3243" s="57" t="s">
        <v>37</v>
      </c>
      <c r="B3243" s="54">
        <v>2050000.0</v>
      </c>
      <c r="C3243" s="7">
        <v>4.0</v>
      </c>
      <c r="D3243" s="7">
        <v>4.0</v>
      </c>
      <c r="E3243" s="7">
        <v>1.0</v>
      </c>
      <c r="F3243" s="7" t="s">
        <v>181</v>
      </c>
      <c r="G3243" s="7" t="s">
        <v>179</v>
      </c>
      <c r="H3243" s="54">
        <v>1.0</v>
      </c>
      <c r="I3243" s="54">
        <v>1650.0</v>
      </c>
      <c r="J3243" s="55" t="s">
        <v>27</v>
      </c>
      <c r="K3243" t="str">
        <f>if(and(B3243&gt;='Desc Stats'!$C$56,B3243&lt;='Desc Stats'!$C$57),"Affordable",if(AND(B3243&gt;='Desc Stats'!$C$58,B3243&lt;='Desc Stats'!$C$59),"Luxury","None"))</f>
        <v>Luxury</v>
      </c>
    </row>
    <row r="3244">
      <c r="A3244" s="56" t="s">
        <v>147</v>
      </c>
      <c r="B3244" s="54">
        <v>2050000.0</v>
      </c>
      <c r="C3244" s="7">
        <v>6.0</v>
      </c>
      <c r="D3244" s="7">
        <v>4.0</v>
      </c>
      <c r="E3244" s="7">
        <v>3.0</v>
      </c>
      <c r="F3244" s="7" t="s">
        <v>24</v>
      </c>
      <c r="G3244" s="7" t="s">
        <v>172</v>
      </c>
      <c r="H3244" s="54">
        <v>2.0</v>
      </c>
      <c r="I3244" s="54">
        <v>2850.0</v>
      </c>
      <c r="J3244" s="55" t="s">
        <v>27</v>
      </c>
      <c r="K3244" t="str">
        <f>if(and(B3244&gt;='Desc Stats'!$C$56,B3244&lt;='Desc Stats'!$C$57),"Affordable",if(AND(B3244&gt;='Desc Stats'!$C$58,B3244&lt;='Desc Stats'!$C$59),"Luxury","None"))</f>
        <v>Luxury</v>
      </c>
    </row>
    <row r="3245">
      <c r="A3245" s="56" t="s">
        <v>147</v>
      </c>
      <c r="B3245" s="54">
        <v>2050000.0</v>
      </c>
      <c r="C3245" s="7">
        <v>6.0</v>
      </c>
      <c r="D3245" s="7">
        <v>5.0</v>
      </c>
      <c r="E3245" s="7">
        <v>1.0</v>
      </c>
      <c r="F3245" s="7" t="s">
        <v>24</v>
      </c>
      <c r="G3245" s="7" t="s">
        <v>172</v>
      </c>
      <c r="H3245" s="54">
        <v>2.0</v>
      </c>
      <c r="I3245" s="54">
        <v>3004.0</v>
      </c>
      <c r="J3245" s="55" t="s">
        <v>25</v>
      </c>
      <c r="K3245" t="str">
        <f>if(and(B3245&gt;='Desc Stats'!$C$56,B3245&lt;='Desc Stats'!$C$57),"Affordable",if(AND(B3245&gt;='Desc Stats'!$C$58,B3245&lt;='Desc Stats'!$C$59),"Luxury","None"))</f>
        <v>Luxury</v>
      </c>
    </row>
    <row r="3246">
      <c r="A3246" s="56" t="s">
        <v>28</v>
      </c>
      <c r="B3246" s="54">
        <v>2050000.0</v>
      </c>
      <c r="C3246" s="7">
        <v>2.0</v>
      </c>
      <c r="D3246" s="7">
        <v>2.0</v>
      </c>
      <c r="E3246" s="7">
        <v>5.0</v>
      </c>
      <c r="F3246" s="7" t="s">
        <v>36</v>
      </c>
      <c r="G3246" s="7" t="s">
        <v>172</v>
      </c>
      <c r="H3246" s="54">
        <v>2.0</v>
      </c>
      <c r="I3246" s="54">
        <v>1270.0</v>
      </c>
      <c r="J3246" s="55" t="s">
        <v>25</v>
      </c>
      <c r="K3246" t="str">
        <f>if(and(B3246&gt;='Desc Stats'!$C$56,B3246&lt;='Desc Stats'!$C$57),"Affordable",if(AND(B3246&gt;='Desc Stats'!$C$58,B3246&lt;='Desc Stats'!$C$59),"Luxury","None"))</f>
        <v>Luxury</v>
      </c>
    </row>
    <row r="3247">
      <c r="A3247" s="56" t="s">
        <v>28</v>
      </c>
      <c r="B3247" s="54">
        <v>2050000.0</v>
      </c>
      <c r="C3247" s="7">
        <v>2.0</v>
      </c>
      <c r="D3247" s="7">
        <v>2.0</v>
      </c>
      <c r="E3247" s="7">
        <v>2.0</v>
      </c>
      <c r="F3247" s="7" t="s">
        <v>36</v>
      </c>
      <c r="G3247" s="7" t="s">
        <v>172</v>
      </c>
      <c r="H3247" s="54">
        <v>2.0</v>
      </c>
      <c r="I3247" s="54">
        <v>1271.0</v>
      </c>
      <c r="J3247" s="55" t="s">
        <v>25</v>
      </c>
      <c r="K3247" t="str">
        <f>if(and(B3247&gt;='Desc Stats'!$C$56,B3247&lt;='Desc Stats'!$C$57),"Affordable",if(AND(B3247&gt;='Desc Stats'!$C$58,B3247&lt;='Desc Stats'!$C$59),"Luxury","None"))</f>
        <v>Luxury</v>
      </c>
    </row>
    <row r="3248">
      <c r="A3248" s="56" t="s">
        <v>28</v>
      </c>
      <c r="B3248" s="54">
        <v>2050000.0</v>
      </c>
      <c r="C3248" s="7">
        <v>4.0</v>
      </c>
      <c r="D3248" s="7">
        <v>5.0</v>
      </c>
      <c r="E3248" s="7">
        <v>1.0</v>
      </c>
      <c r="F3248" s="7" t="s">
        <v>24</v>
      </c>
      <c r="G3248" s="7" t="s">
        <v>172</v>
      </c>
      <c r="H3248" s="54">
        <v>2.0</v>
      </c>
      <c r="I3248" s="54">
        <v>2356.0</v>
      </c>
      <c r="J3248" s="55" t="s">
        <v>25</v>
      </c>
      <c r="K3248" t="str">
        <f>if(and(B3248&gt;='Desc Stats'!$C$56,B3248&lt;='Desc Stats'!$C$57),"Affordable",if(AND(B3248&gt;='Desc Stats'!$C$58,B3248&lt;='Desc Stats'!$C$59),"Luxury","None"))</f>
        <v>Luxury</v>
      </c>
    </row>
    <row r="3249">
      <c r="A3249" s="56" t="s">
        <v>28</v>
      </c>
      <c r="B3249" s="54">
        <v>2050000.0</v>
      </c>
      <c r="C3249" s="7">
        <v>2.0</v>
      </c>
      <c r="D3249" s="7">
        <v>2.0</v>
      </c>
      <c r="E3249" s="7">
        <v>1.0</v>
      </c>
      <c r="F3249" s="7" t="s">
        <v>36</v>
      </c>
      <c r="G3249" s="7" t="s">
        <v>172</v>
      </c>
      <c r="H3249" s="54">
        <v>2.0</v>
      </c>
      <c r="I3249" s="54">
        <v>894.0</v>
      </c>
      <c r="J3249" s="55" t="s">
        <v>25</v>
      </c>
      <c r="K3249" t="str">
        <f>if(and(B3249&gt;='Desc Stats'!$C$56,B3249&lt;='Desc Stats'!$C$57),"Affordable",if(AND(B3249&gt;='Desc Stats'!$C$58,B3249&lt;='Desc Stats'!$C$59),"Luxury","None"))</f>
        <v>Luxury</v>
      </c>
    </row>
    <row r="3250">
      <c r="A3250" s="56" t="s">
        <v>23</v>
      </c>
      <c r="B3250" s="54">
        <v>2050000.0</v>
      </c>
      <c r="C3250" s="7">
        <v>4.0</v>
      </c>
      <c r="D3250" s="7">
        <v>5.0</v>
      </c>
      <c r="E3250" s="7">
        <v>2.0</v>
      </c>
      <c r="F3250" s="7" t="s">
        <v>36</v>
      </c>
      <c r="G3250" s="7" t="s">
        <v>172</v>
      </c>
      <c r="H3250" s="54">
        <v>2.0</v>
      </c>
      <c r="I3250" s="54">
        <v>3370.0</v>
      </c>
      <c r="J3250" s="55" t="s">
        <v>25</v>
      </c>
      <c r="K3250" t="str">
        <f>if(and(B3250&gt;='Desc Stats'!$C$56,B3250&lt;='Desc Stats'!$C$57),"Affordable",if(AND(B3250&gt;='Desc Stats'!$C$58,B3250&lt;='Desc Stats'!$C$59),"Luxury","None"))</f>
        <v>Luxury</v>
      </c>
    </row>
    <row r="3251">
      <c r="A3251" s="56" t="s">
        <v>23</v>
      </c>
      <c r="B3251" s="54">
        <v>2050000.0</v>
      </c>
      <c r="C3251" s="7">
        <v>4.0</v>
      </c>
      <c r="D3251" s="7">
        <v>4.0</v>
      </c>
      <c r="E3251" s="7">
        <v>1.0</v>
      </c>
      <c r="F3251" s="7" t="s">
        <v>36</v>
      </c>
      <c r="G3251" s="7" t="s">
        <v>172</v>
      </c>
      <c r="H3251" s="54">
        <v>2.0</v>
      </c>
      <c r="I3251" s="54">
        <v>1991.0</v>
      </c>
      <c r="J3251" t="s">
        <v>25</v>
      </c>
      <c r="K3251" t="str">
        <f>if(and(B3251&gt;='Desc Stats'!$C$56,B3251&lt;='Desc Stats'!$C$57),"Affordable",if(AND(B3251&gt;='Desc Stats'!$C$58,B3251&lt;='Desc Stats'!$C$59),"Luxury","None"))</f>
        <v>Luxury</v>
      </c>
    </row>
    <row r="3252">
      <c r="A3252" s="56" t="s">
        <v>159</v>
      </c>
      <c r="B3252" s="54">
        <v>2050000.0</v>
      </c>
      <c r="C3252" s="7">
        <v>6.0</v>
      </c>
      <c r="D3252" s="7">
        <v>4.0</v>
      </c>
      <c r="E3252" s="7">
        <v>2.0</v>
      </c>
      <c r="F3252" s="7" t="s">
        <v>182</v>
      </c>
      <c r="G3252" s="7" t="s">
        <v>179</v>
      </c>
      <c r="H3252" s="54">
        <v>1.0</v>
      </c>
      <c r="I3252" s="54">
        <v>2400.0</v>
      </c>
      <c r="J3252" s="55" t="s">
        <v>27</v>
      </c>
      <c r="K3252" t="str">
        <f>if(and(B3252&gt;='Desc Stats'!$C$56,B3252&lt;='Desc Stats'!$C$57),"Affordable",if(AND(B3252&gt;='Desc Stats'!$C$58,B3252&lt;='Desc Stats'!$C$59),"Luxury","None"))</f>
        <v>Luxury</v>
      </c>
    </row>
    <row r="3253">
      <c r="A3253" s="56" t="s">
        <v>159</v>
      </c>
      <c r="B3253" s="54">
        <v>2050000.0</v>
      </c>
      <c r="C3253" s="7">
        <v>6.0</v>
      </c>
      <c r="D3253" s="7">
        <v>5.0</v>
      </c>
      <c r="E3253" s="7">
        <v>1.0</v>
      </c>
      <c r="F3253" s="7" t="s">
        <v>182</v>
      </c>
      <c r="G3253" s="7" t="s">
        <v>179</v>
      </c>
      <c r="H3253" s="54">
        <v>1.0</v>
      </c>
      <c r="I3253" s="54">
        <v>2400.0</v>
      </c>
      <c r="J3253" s="55" t="s">
        <v>27</v>
      </c>
      <c r="K3253" t="str">
        <f>if(and(B3253&gt;='Desc Stats'!$C$56,B3253&lt;='Desc Stats'!$C$57),"Affordable",if(AND(B3253&gt;='Desc Stats'!$C$58,B3253&lt;='Desc Stats'!$C$59),"Luxury","None"))</f>
        <v>Luxury</v>
      </c>
    </row>
    <row r="3254">
      <c r="A3254" s="56" t="s">
        <v>124</v>
      </c>
      <c r="B3254" s="54">
        <v>2052000.0</v>
      </c>
      <c r="C3254" s="7">
        <v>5.0</v>
      </c>
      <c r="D3254" s="7">
        <v>4.0</v>
      </c>
      <c r="E3254" s="7">
        <v>2.0</v>
      </c>
      <c r="F3254" s="7" t="s">
        <v>24</v>
      </c>
      <c r="G3254" s="7" t="s">
        <v>172</v>
      </c>
      <c r="H3254" s="54">
        <v>2.0</v>
      </c>
      <c r="I3254" s="54">
        <v>2280.0</v>
      </c>
      <c r="J3254" s="55" t="s">
        <v>27</v>
      </c>
      <c r="K3254" t="str">
        <f>if(and(B3254&gt;='Desc Stats'!$C$56,B3254&lt;='Desc Stats'!$C$57),"Affordable",if(AND(B3254&gt;='Desc Stats'!$C$58,B3254&lt;='Desc Stats'!$C$59),"Luxury","None"))</f>
        <v>Luxury</v>
      </c>
    </row>
    <row r="3255">
      <c r="A3255" s="56" t="s">
        <v>28</v>
      </c>
      <c r="B3255" s="54">
        <v>2055000.0</v>
      </c>
      <c r="C3255" s="7">
        <v>2.0</v>
      </c>
      <c r="D3255" s="7">
        <v>1.0</v>
      </c>
      <c r="E3255" s="7">
        <v>2.0</v>
      </c>
      <c r="F3255" s="7" t="s">
        <v>36</v>
      </c>
      <c r="G3255" s="7" t="s">
        <v>172</v>
      </c>
      <c r="H3255" s="54">
        <v>2.0</v>
      </c>
      <c r="I3255" s="54">
        <v>797.0</v>
      </c>
      <c r="J3255" s="55" t="s">
        <v>25</v>
      </c>
      <c r="K3255" t="str">
        <f>if(and(B3255&gt;='Desc Stats'!$C$56,B3255&lt;='Desc Stats'!$C$57),"Affordable",if(AND(B3255&gt;='Desc Stats'!$C$58,B3255&lt;='Desc Stats'!$C$59),"Luxury","None"))</f>
        <v>Luxury</v>
      </c>
    </row>
    <row r="3256">
      <c r="A3256" s="56" t="s">
        <v>119</v>
      </c>
      <c r="B3256" s="54">
        <v>2080000.0</v>
      </c>
      <c r="C3256" s="7">
        <v>3.0</v>
      </c>
      <c r="D3256" s="7">
        <v>2.0</v>
      </c>
      <c r="E3256" s="7">
        <v>2.0</v>
      </c>
      <c r="F3256" s="7" t="s">
        <v>24</v>
      </c>
      <c r="G3256" s="7" t="s">
        <v>172</v>
      </c>
      <c r="H3256" s="54">
        <v>2.0</v>
      </c>
      <c r="I3256" s="54">
        <v>3003.0</v>
      </c>
      <c r="J3256" s="55" t="s">
        <v>25</v>
      </c>
      <c r="K3256" t="str">
        <f>if(and(B3256&gt;='Desc Stats'!$C$56,B3256&lt;='Desc Stats'!$C$57),"Affordable",if(AND(B3256&gt;='Desc Stats'!$C$58,B3256&lt;='Desc Stats'!$C$59),"Luxury","None"))</f>
        <v>Luxury</v>
      </c>
    </row>
    <row r="3257">
      <c r="A3257" s="56" t="s">
        <v>124</v>
      </c>
      <c r="B3257" s="54">
        <v>2080000.0</v>
      </c>
      <c r="C3257" s="7">
        <v>3.0</v>
      </c>
      <c r="D3257" s="7">
        <v>3.0</v>
      </c>
      <c r="E3257" s="7">
        <v>3.0</v>
      </c>
      <c r="F3257" s="7" t="s">
        <v>181</v>
      </c>
      <c r="G3257" s="7" t="s">
        <v>179</v>
      </c>
      <c r="H3257" s="54">
        <v>1.0</v>
      </c>
      <c r="I3257" s="54">
        <v>1870.0</v>
      </c>
      <c r="J3257" s="55" t="s">
        <v>27</v>
      </c>
      <c r="K3257" t="str">
        <f>if(and(B3257&gt;='Desc Stats'!$C$56,B3257&lt;='Desc Stats'!$C$57),"Affordable",if(AND(B3257&gt;='Desc Stats'!$C$58,B3257&lt;='Desc Stats'!$C$59),"Luxury","None"))</f>
        <v>Luxury</v>
      </c>
    </row>
    <row r="3258">
      <c r="A3258" s="57" t="s">
        <v>37</v>
      </c>
      <c r="B3258" s="54">
        <v>2080000.0</v>
      </c>
      <c r="C3258" s="7">
        <v>4.0</v>
      </c>
      <c r="D3258" s="7">
        <v>3.0</v>
      </c>
      <c r="E3258" s="7">
        <v>2.0</v>
      </c>
      <c r="F3258" s="7" t="s">
        <v>24</v>
      </c>
      <c r="G3258" s="7" t="s">
        <v>172</v>
      </c>
      <c r="H3258" s="54">
        <v>2.0</v>
      </c>
      <c r="I3258" s="54">
        <v>1948.0</v>
      </c>
      <c r="J3258" s="55" t="s">
        <v>25</v>
      </c>
      <c r="K3258" t="str">
        <f>if(and(B3258&gt;='Desc Stats'!$C$56,B3258&lt;='Desc Stats'!$C$57),"Affordable",if(AND(B3258&gt;='Desc Stats'!$C$58,B3258&lt;='Desc Stats'!$C$59),"Luxury","None"))</f>
        <v>Luxury</v>
      </c>
    </row>
    <row r="3259">
      <c r="A3259" s="56" t="s">
        <v>23</v>
      </c>
      <c r="B3259" s="54">
        <v>2080000.0</v>
      </c>
      <c r="C3259" s="7">
        <v>5.0</v>
      </c>
      <c r="D3259" s="7">
        <v>6.0</v>
      </c>
      <c r="E3259" s="7">
        <v>3.0</v>
      </c>
      <c r="F3259" s="7" t="s">
        <v>24</v>
      </c>
      <c r="G3259" s="7" t="s">
        <v>172</v>
      </c>
      <c r="H3259" s="54">
        <v>2.0</v>
      </c>
      <c r="I3259" s="54">
        <v>3410.0</v>
      </c>
      <c r="J3259" s="55" t="s">
        <v>25</v>
      </c>
      <c r="K3259" t="str">
        <f>if(and(B3259&gt;='Desc Stats'!$C$56,B3259&lt;='Desc Stats'!$C$57),"Affordable",if(AND(B3259&gt;='Desc Stats'!$C$58,B3259&lt;='Desc Stats'!$C$59),"Luxury","None"))</f>
        <v>Luxury</v>
      </c>
    </row>
    <row r="3260">
      <c r="A3260" s="57" t="s">
        <v>37</v>
      </c>
      <c r="B3260" s="54">
        <v>2090000.0</v>
      </c>
      <c r="C3260" s="7">
        <v>4.0</v>
      </c>
      <c r="D3260" s="7">
        <v>4.0</v>
      </c>
      <c r="E3260" s="7">
        <v>2.0</v>
      </c>
      <c r="F3260" s="7" t="s">
        <v>181</v>
      </c>
      <c r="G3260" s="7" t="s">
        <v>172</v>
      </c>
      <c r="H3260" s="54">
        <v>2.0</v>
      </c>
      <c r="I3260" s="54">
        <v>2500.0</v>
      </c>
      <c r="J3260" s="55" t="s">
        <v>27</v>
      </c>
      <c r="K3260" t="str">
        <f>if(and(B3260&gt;='Desc Stats'!$C$56,B3260&lt;='Desc Stats'!$C$57),"Affordable",if(AND(B3260&gt;='Desc Stats'!$C$58,B3260&lt;='Desc Stats'!$C$59),"Luxury","None"))</f>
        <v>Luxury</v>
      </c>
    </row>
    <row r="3261">
      <c r="A3261" s="56" t="s">
        <v>119</v>
      </c>
      <c r="B3261" s="54">
        <v>2100000.0</v>
      </c>
      <c r="C3261" s="7">
        <v>4.0</v>
      </c>
      <c r="D3261" s="7">
        <v>5.0</v>
      </c>
      <c r="E3261" s="7">
        <v>2.0</v>
      </c>
      <c r="F3261" s="7" t="s">
        <v>36</v>
      </c>
      <c r="G3261" s="7" t="s">
        <v>179</v>
      </c>
      <c r="H3261" s="54">
        <v>1.0</v>
      </c>
      <c r="I3261" s="54">
        <v>960.0</v>
      </c>
      <c r="J3261" s="55" t="s">
        <v>27</v>
      </c>
      <c r="K3261" t="str">
        <f>if(and(B3261&gt;='Desc Stats'!$C$56,B3261&lt;='Desc Stats'!$C$57),"Affordable",if(AND(B3261&gt;='Desc Stats'!$C$58,B3261&lt;='Desc Stats'!$C$59),"Luxury","None"))</f>
        <v>Luxury</v>
      </c>
    </row>
    <row r="3262">
      <c r="A3262" s="56" t="s">
        <v>121</v>
      </c>
      <c r="B3262" s="54">
        <v>2100000.0</v>
      </c>
      <c r="C3262" s="7">
        <v>4.0</v>
      </c>
      <c r="D3262" s="7">
        <v>4.0</v>
      </c>
      <c r="E3262" s="7">
        <v>2.0</v>
      </c>
      <c r="F3262" s="7" t="s">
        <v>24</v>
      </c>
      <c r="G3262" s="7" t="s">
        <v>172</v>
      </c>
      <c r="H3262" s="54">
        <v>2.0</v>
      </c>
      <c r="I3262" s="54">
        <v>2240.0</v>
      </c>
      <c r="J3262" s="55" t="s">
        <v>27</v>
      </c>
      <c r="K3262" t="str">
        <f>if(and(B3262&gt;='Desc Stats'!$C$56,B3262&lt;='Desc Stats'!$C$57),"Affordable",if(AND(B3262&gt;='Desc Stats'!$C$58,B3262&lt;='Desc Stats'!$C$59),"Luxury","None"))</f>
        <v>Luxury</v>
      </c>
    </row>
    <row r="3263">
      <c r="A3263" s="56" t="s">
        <v>124</v>
      </c>
      <c r="B3263" s="54">
        <v>2100000.0</v>
      </c>
      <c r="C3263" s="7">
        <v>5.0</v>
      </c>
      <c r="D3263" s="7">
        <v>3.0</v>
      </c>
      <c r="E3263" s="7">
        <v>1.0</v>
      </c>
      <c r="F3263" s="7" t="s">
        <v>181</v>
      </c>
      <c r="G3263" s="7" t="s">
        <v>179</v>
      </c>
      <c r="H3263" s="54">
        <v>1.0</v>
      </c>
      <c r="I3263" s="54">
        <v>1875.0</v>
      </c>
      <c r="J3263" s="55" t="s">
        <v>27</v>
      </c>
      <c r="K3263" t="str">
        <f>if(and(B3263&gt;='Desc Stats'!$C$56,B3263&lt;='Desc Stats'!$C$57),"Affordable",if(AND(B3263&gt;='Desc Stats'!$C$58,B3263&lt;='Desc Stats'!$C$59),"Luxury","None"))</f>
        <v>Luxury</v>
      </c>
    </row>
    <row r="3264">
      <c r="A3264" s="56" t="s">
        <v>26</v>
      </c>
      <c r="B3264" s="54">
        <v>2100000.0</v>
      </c>
      <c r="C3264" s="7">
        <v>6.0</v>
      </c>
      <c r="D3264" s="7">
        <v>6.0</v>
      </c>
      <c r="E3264" s="7">
        <v>2.0</v>
      </c>
      <c r="F3264" s="7" t="s">
        <v>38</v>
      </c>
      <c r="G3264" s="7" t="s">
        <v>179</v>
      </c>
      <c r="H3264" s="54">
        <v>1.0</v>
      </c>
      <c r="I3264" s="54">
        <v>5135.0</v>
      </c>
      <c r="J3264" t="s">
        <v>27</v>
      </c>
      <c r="K3264" t="str">
        <f>if(and(B3264&gt;='Desc Stats'!$C$56,B3264&lt;='Desc Stats'!$C$57),"Affordable",if(AND(B3264&gt;='Desc Stats'!$C$58,B3264&lt;='Desc Stats'!$C$59),"Luxury","None"))</f>
        <v>Luxury</v>
      </c>
    </row>
    <row r="3265">
      <c r="A3265" s="56" t="s">
        <v>26</v>
      </c>
      <c r="B3265" s="54">
        <v>2100000.0</v>
      </c>
      <c r="C3265" s="7">
        <v>7.0</v>
      </c>
      <c r="D3265" s="7">
        <v>5.0</v>
      </c>
      <c r="E3265" s="7">
        <v>2.0</v>
      </c>
      <c r="F3265" s="7" t="s">
        <v>182</v>
      </c>
      <c r="G3265" s="7" t="s">
        <v>179</v>
      </c>
      <c r="H3265" s="54">
        <v>1.0</v>
      </c>
      <c r="I3265" s="54">
        <v>1955.0</v>
      </c>
      <c r="J3265" s="55" t="s">
        <v>25</v>
      </c>
      <c r="K3265" t="str">
        <f>if(and(B3265&gt;='Desc Stats'!$C$56,B3265&lt;='Desc Stats'!$C$57),"Affordable",if(AND(B3265&gt;='Desc Stats'!$C$58,B3265&lt;='Desc Stats'!$C$59),"Luxury","None"))</f>
        <v>Luxury</v>
      </c>
    </row>
    <row r="3266">
      <c r="A3266" s="56" t="s">
        <v>26</v>
      </c>
      <c r="B3266" s="54">
        <v>2100000.0</v>
      </c>
      <c r="C3266" s="7">
        <v>5.0</v>
      </c>
      <c r="D3266" s="7">
        <v>4.0</v>
      </c>
      <c r="E3266" s="7">
        <v>2.0</v>
      </c>
      <c r="F3266" s="7" t="s">
        <v>38</v>
      </c>
      <c r="G3266" s="7" t="s">
        <v>179</v>
      </c>
      <c r="H3266" s="54">
        <v>1.0</v>
      </c>
      <c r="I3266" s="54">
        <v>2720.0</v>
      </c>
      <c r="J3266" s="55" t="s">
        <v>25</v>
      </c>
      <c r="K3266" t="str">
        <f>if(and(B3266&gt;='Desc Stats'!$C$56,B3266&lt;='Desc Stats'!$C$57),"Affordable",if(AND(B3266&gt;='Desc Stats'!$C$58,B3266&lt;='Desc Stats'!$C$59),"Luxury","None"))</f>
        <v>Luxury</v>
      </c>
    </row>
    <row r="3267">
      <c r="A3267" s="56" t="s">
        <v>138</v>
      </c>
      <c r="B3267" s="54">
        <v>2100000.0</v>
      </c>
      <c r="C3267" s="7">
        <v>4.0</v>
      </c>
      <c r="D3267" s="7">
        <v>4.0</v>
      </c>
      <c r="E3267" s="7">
        <v>3.0</v>
      </c>
      <c r="F3267" s="7" t="s">
        <v>24</v>
      </c>
      <c r="G3267" s="7" t="s">
        <v>172</v>
      </c>
      <c r="H3267" s="54">
        <v>2.0</v>
      </c>
      <c r="I3267" s="54">
        <v>2153.0</v>
      </c>
      <c r="J3267" s="55" t="s">
        <v>27</v>
      </c>
      <c r="K3267" t="str">
        <f>if(and(B3267&gt;='Desc Stats'!$C$56,B3267&lt;='Desc Stats'!$C$57),"Affordable",if(AND(B3267&gt;='Desc Stats'!$C$58,B3267&lt;='Desc Stats'!$C$59),"Luxury","None"))</f>
        <v>Luxury</v>
      </c>
    </row>
    <row r="3268">
      <c r="A3268" s="56" t="s">
        <v>138</v>
      </c>
      <c r="B3268" s="54">
        <v>2100000.0</v>
      </c>
      <c r="C3268" s="7">
        <v>5.0</v>
      </c>
      <c r="D3268" s="7">
        <v>5.0</v>
      </c>
      <c r="E3268" s="7">
        <v>2.0</v>
      </c>
      <c r="F3268" s="7" t="s">
        <v>24</v>
      </c>
      <c r="G3268" s="7" t="s">
        <v>172</v>
      </c>
      <c r="H3268" s="54">
        <v>2.0</v>
      </c>
      <c r="I3268" s="54">
        <v>3240.0</v>
      </c>
      <c r="J3268" s="55" t="s">
        <v>27</v>
      </c>
      <c r="K3268" t="str">
        <f>if(and(B3268&gt;='Desc Stats'!$C$56,B3268&lt;='Desc Stats'!$C$57),"Affordable",if(AND(B3268&gt;='Desc Stats'!$C$58,B3268&lt;='Desc Stats'!$C$59),"Luxury","None"))</f>
        <v>Luxury</v>
      </c>
    </row>
    <row r="3269">
      <c r="A3269" s="56" t="s">
        <v>138</v>
      </c>
      <c r="B3269" s="54">
        <v>2100000.0</v>
      </c>
      <c r="C3269" s="7">
        <v>4.0</v>
      </c>
      <c r="D3269" s="7">
        <v>3.0</v>
      </c>
      <c r="E3269" s="7">
        <v>2.0</v>
      </c>
      <c r="F3269" s="7" t="s">
        <v>181</v>
      </c>
      <c r="G3269" s="7" t="s">
        <v>179</v>
      </c>
      <c r="H3269" s="54">
        <v>1.0</v>
      </c>
      <c r="I3269" s="54">
        <v>1760.0</v>
      </c>
      <c r="J3269" s="55" t="s">
        <v>27</v>
      </c>
      <c r="K3269" t="str">
        <f>if(and(B3269&gt;='Desc Stats'!$C$56,B3269&lt;='Desc Stats'!$C$57),"Affordable",if(AND(B3269&gt;='Desc Stats'!$C$58,B3269&lt;='Desc Stats'!$C$59),"Luxury","None"))</f>
        <v>Luxury</v>
      </c>
    </row>
    <row r="3270">
      <c r="A3270" s="56" t="s">
        <v>138</v>
      </c>
      <c r="B3270" s="54">
        <v>2100000.0</v>
      </c>
      <c r="C3270" s="7">
        <v>5.0</v>
      </c>
      <c r="D3270" s="7">
        <v>5.0</v>
      </c>
      <c r="E3270" s="7">
        <v>1.0</v>
      </c>
      <c r="F3270" s="7" t="s">
        <v>24</v>
      </c>
      <c r="G3270" s="7" t="s">
        <v>172</v>
      </c>
      <c r="H3270" s="54">
        <v>2.0</v>
      </c>
      <c r="I3270" s="54">
        <v>3240.0</v>
      </c>
      <c r="J3270" s="55" t="s">
        <v>184</v>
      </c>
      <c r="K3270" t="str">
        <f>if(and(B3270&gt;='Desc Stats'!$C$56,B3270&lt;='Desc Stats'!$C$57),"Affordable",if(AND(B3270&gt;='Desc Stats'!$C$58,B3270&lt;='Desc Stats'!$C$59),"Luxury","None"))</f>
        <v>Luxury</v>
      </c>
    </row>
    <row r="3271">
      <c r="A3271" s="56" t="s">
        <v>138</v>
      </c>
      <c r="B3271" s="54">
        <v>2100000.0</v>
      </c>
      <c r="C3271" s="7">
        <v>5.0</v>
      </c>
      <c r="D3271" s="7">
        <v>5.0</v>
      </c>
      <c r="E3271" s="7">
        <v>1.0</v>
      </c>
      <c r="F3271" s="7" t="s">
        <v>24</v>
      </c>
      <c r="G3271" s="7" t="s">
        <v>172</v>
      </c>
      <c r="H3271" s="54">
        <v>2.0</v>
      </c>
      <c r="I3271" s="54">
        <v>3240.0</v>
      </c>
      <c r="J3271" s="55" t="s">
        <v>27</v>
      </c>
      <c r="K3271" t="str">
        <f>if(and(B3271&gt;='Desc Stats'!$C$56,B3271&lt;='Desc Stats'!$C$57),"Affordable",if(AND(B3271&gt;='Desc Stats'!$C$58,B3271&lt;='Desc Stats'!$C$59),"Luxury","None"))</f>
        <v>Luxury</v>
      </c>
    </row>
    <row r="3272">
      <c r="A3272" s="56" t="s">
        <v>138</v>
      </c>
      <c r="B3272" s="54">
        <v>2100000.0</v>
      </c>
      <c r="C3272" s="7">
        <v>3.0</v>
      </c>
      <c r="D3272" s="7">
        <v>4.0</v>
      </c>
      <c r="E3272" s="7">
        <v>1.0</v>
      </c>
      <c r="F3272" s="7" t="s">
        <v>36</v>
      </c>
      <c r="G3272" s="7" t="s">
        <v>172</v>
      </c>
      <c r="H3272" s="54">
        <v>2.0</v>
      </c>
      <c r="I3272" s="54">
        <v>1668.0</v>
      </c>
      <c r="J3272" s="55" t="s">
        <v>25</v>
      </c>
      <c r="K3272" t="str">
        <f>if(and(B3272&gt;='Desc Stats'!$C$56,B3272&lt;='Desc Stats'!$C$57),"Affordable",if(AND(B3272&gt;='Desc Stats'!$C$58,B3272&lt;='Desc Stats'!$C$59),"Luxury","None"))</f>
        <v>Luxury</v>
      </c>
    </row>
    <row r="3273">
      <c r="A3273" s="56" t="s">
        <v>138</v>
      </c>
      <c r="B3273" s="54">
        <v>2100000.0</v>
      </c>
      <c r="C3273" s="7">
        <v>4.0</v>
      </c>
      <c r="D3273" s="7">
        <v>3.0</v>
      </c>
      <c r="E3273" s="7">
        <v>1.0</v>
      </c>
      <c r="F3273" s="7" t="s">
        <v>181</v>
      </c>
      <c r="G3273" s="7" t="s">
        <v>179</v>
      </c>
      <c r="H3273" s="54">
        <v>1.0</v>
      </c>
      <c r="I3273" s="54">
        <v>1760.0</v>
      </c>
      <c r="J3273" t="s">
        <v>27</v>
      </c>
      <c r="K3273" t="str">
        <f>if(and(B3273&gt;='Desc Stats'!$C$56,B3273&lt;='Desc Stats'!$C$57),"Affordable",if(AND(B3273&gt;='Desc Stats'!$C$58,B3273&lt;='Desc Stats'!$C$59),"Luxury","None"))</f>
        <v>Luxury</v>
      </c>
    </row>
    <row r="3274">
      <c r="A3274" s="57" t="s">
        <v>37</v>
      </c>
      <c r="B3274" s="54">
        <v>2100000.0</v>
      </c>
      <c r="C3274" s="7">
        <v>4.0</v>
      </c>
      <c r="D3274" s="7">
        <v>4.0</v>
      </c>
      <c r="E3274" s="7">
        <v>2.0</v>
      </c>
      <c r="F3274" s="7" t="s">
        <v>181</v>
      </c>
      <c r="G3274" s="7" t="s">
        <v>179</v>
      </c>
      <c r="H3274" s="54">
        <v>1.0</v>
      </c>
      <c r="I3274" s="54">
        <v>1540.0</v>
      </c>
      <c r="J3274" s="55" t="s">
        <v>27</v>
      </c>
      <c r="K3274" t="str">
        <f>if(and(B3274&gt;='Desc Stats'!$C$56,B3274&lt;='Desc Stats'!$C$57),"Affordable",if(AND(B3274&gt;='Desc Stats'!$C$58,B3274&lt;='Desc Stats'!$C$59),"Luxury","None"))</f>
        <v>Luxury</v>
      </c>
    </row>
    <row r="3275">
      <c r="A3275" s="56" t="s">
        <v>131</v>
      </c>
      <c r="B3275" s="54">
        <v>2100000.0</v>
      </c>
      <c r="C3275" s="7">
        <v>6.0</v>
      </c>
      <c r="D3275" s="7">
        <v>6.0</v>
      </c>
      <c r="E3275" s="7">
        <v>2.0</v>
      </c>
      <c r="F3275" s="7" t="s">
        <v>188</v>
      </c>
      <c r="G3275" s="7" t="s">
        <v>179</v>
      </c>
      <c r="H3275" s="54">
        <v>1.0</v>
      </c>
      <c r="I3275" s="54">
        <v>3200.0</v>
      </c>
      <c r="J3275" s="55" t="s">
        <v>175</v>
      </c>
      <c r="K3275" t="str">
        <f>if(and(B3275&gt;='Desc Stats'!$C$56,B3275&lt;='Desc Stats'!$C$57),"Affordable",if(AND(B3275&gt;='Desc Stats'!$C$58,B3275&lt;='Desc Stats'!$C$59),"Luxury","None"))</f>
        <v>Luxury</v>
      </c>
    </row>
    <row r="3276">
      <c r="A3276" s="56" t="s">
        <v>131</v>
      </c>
      <c r="B3276" s="54">
        <v>2100000.0</v>
      </c>
      <c r="C3276" s="7">
        <v>6.0</v>
      </c>
      <c r="D3276" s="7">
        <v>6.0</v>
      </c>
      <c r="E3276" s="7">
        <v>1.0</v>
      </c>
      <c r="F3276" s="7" t="s">
        <v>188</v>
      </c>
      <c r="G3276" s="7" t="s">
        <v>179</v>
      </c>
      <c r="H3276" s="54">
        <v>1.0</v>
      </c>
      <c r="I3276" s="54">
        <v>3230.0</v>
      </c>
      <c r="J3276" s="55" t="s">
        <v>175</v>
      </c>
      <c r="K3276" t="str">
        <f>if(and(B3276&gt;='Desc Stats'!$C$56,B3276&lt;='Desc Stats'!$C$57),"Affordable",if(AND(B3276&gt;='Desc Stats'!$C$58,B3276&lt;='Desc Stats'!$C$59),"Luxury","None"))</f>
        <v>Luxury</v>
      </c>
    </row>
    <row r="3277">
      <c r="A3277" s="56" t="s">
        <v>131</v>
      </c>
      <c r="B3277" s="54">
        <v>2100000.0</v>
      </c>
      <c r="C3277" s="7">
        <v>6.0</v>
      </c>
      <c r="D3277" s="7">
        <v>6.0</v>
      </c>
      <c r="E3277" s="7">
        <v>1.0</v>
      </c>
      <c r="F3277" s="7" t="s">
        <v>188</v>
      </c>
      <c r="G3277" s="7" t="s">
        <v>179</v>
      </c>
      <c r="H3277" s="54">
        <v>1.0</v>
      </c>
      <c r="I3277" s="54">
        <v>3060.0</v>
      </c>
      <c r="J3277" t="s">
        <v>27</v>
      </c>
      <c r="K3277" t="str">
        <f>if(and(B3277&gt;='Desc Stats'!$C$56,B3277&lt;='Desc Stats'!$C$57),"Affordable",if(AND(B3277&gt;='Desc Stats'!$C$58,B3277&lt;='Desc Stats'!$C$59),"Luxury","None"))</f>
        <v>Luxury</v>
      </c>
    </row>
    <row r="3278">
      <c r="A3278" s="56" t="s">
        <v>147</v>
      </c>
      <c r="B3278" s="54">
        <v>2100000.0</v>
      </c>
      <c r="C3278" s="7">
        <v>2.0</v>
      </c>
      <c r="D3278" s="7">
        <v>2.0</v>
      </c>
      <c r="E3278" s="7">
        <v>2.0</v>
      </c>
      <c r="F3278" s="7" t="s">
        <v>36</v>
      </c>
      <c r="G3278" s="7" t="s">
        <v>172</v>
      </c>
      <c r="H3278" s="54">
        <v>2.0</v>
      </c>
      <c r="I3278" s="54">
        <v>1625.0</v>
      </c>
      <c r="J3278" t="s">
        <v>27</v>
      </c>
      <c r="K3278" t="str">
        <f>if(and(B3278&gt;='Desc Stats'!$C$56,B3278&lt;='Desc Stats'!$C$57),"Affordable",if(AND(B3278&gt;='Desc Stats'!$C$58,B3278&lt;='Desc Stats'!$C$59),"Luxury","None"))</f>
        <v>Luxury</v>
      </c>
    </row>
    <row r="3279">
      <c r="A3279" s="56" t="s">
        <v>147</v>
      </c>
      <c r="B3279" s="54">
        <v>2100000.0</v>
      </c>
      <c r="C3279" s="7">
        <v>1.0</v>
      </c>
      <c r="D3279" s="7">
        <v>2.0</v>
      </c>
      <c r="E3279" s="7">
        <v>2.0</v>
      </c>
      <c r="F3279" s="7" t="s">
        <v>36</v>
      </c>
      <c r="G3279" s="7" t="s">
        <v>172</v>
      </c>
      <c r="H3279" s="54">
        <v>2.0</v>
      </c>
      <c r="I3279" s="54">
        <v>825.0</v>
      </c>
      <c r="J3279" s="55" t="s">
        <v>27</v>
      </c>
      <c r="K3279" t="str">
        <f>if(and(B3279&gt;='Desc Stats'!$C$56,B3279&lt;='Desc Stats'!$C$57),"Affordable",if(AND(B3279&gt;='Desc Stats'!$C$58,B3279&lt;='Desc Stats'!$C$59),"Luxury","None"))</f>
        <v>Luxury</v>
      </c>
    </row>
    <row r="3280">
      <c r="A3280" s="56" t="s">
        <v>147</v>
      </c>
      <c r="B3280" s="54">
        <v>2100000.0</v>
      </c>
      <c r="C3280" s="7">
        <v>3.0</v>
      </c>
      <c r="D3280" s="7">
        <v>4.0</v>
      </c>
      <c r="E3280" s="7">
        <v>1.0</v>
      </c>
      <c r="F3280" s="7" t="s">
        <v>36</v>
      </c>
      <c r="G3280" s="7" t="s">
        <v>172</v>
      </c>
      <c r="H3280" s="54">
        <v>2.0</v>
      </c>
      <c r="I3280" s="54">
        <v>1485.0</v>
      </c>
      <c r="J3280" s="55" t="s">
        <v>25</v>
      </c>
      <c r="K3280" t="str">
        <f>if(and(B3280&gt;='Desc Stats'!$C$56,B3280&lt;='Desc Stats'!$C$57),"Affordable",if(AND(B3280&gt;='Desc Stats'!$C$58,B3280&lt;='Desc Stats'!$C$59),"Luxury","None"))</f>
        <v>Luxury</v>
      </c>
    </row>
    <row r="3281">
      <c r="A3281" s="56" t="s">
        <v>28</v>
      </c>
      <c r="B3281" s="54">
        <v>2100000.0</v>
      </c>
      <c r="C3281" s="7">
        <v>4.0</v>
      </c>
      <c r="D3281" s="7">
        <v>4.0</v>
      </c>
      <c r="E3281" s="7">
        <v>2.0</v>
      </c>
      <c r="F3281" s="7" t="s">
        <v>24</v>
      </c>
      <c r="G3281" s="7" t="s">
        <v>172</v>
      </c>
      <c r="H3281" s="54">
        <v>2.0</v>
      </c>
      <c r="I3281" s="54">
        <v>2315.0</v>
      </c>
      <c r="J3281" s="55" t="s">
        <v>27</v>
      </c>
      <c r="K3281" t="str">
        <f>if(and(B3281&gt;='Desc Stats'!$C$56,B3281&lt;='Desc Stats'!$C$57),"Affordable",if(AND(B3281&gt;='Desc Stats'!$C$58,B3281&lt;='Desc Stats'!$C$59),"Luxury","None"))</f>
        <v>Luxury</v>
      </c>
    </row>
    <row r="3282">
      <c r="A3282" s="56" t="s">
        <v>28</v>
      </c>
      <c r="B3282" s="54">
        <v>2100000.0</v>
      </c>
      <c r="C3282" s="7">
        <v>2.0</v>
      </c>
      <c r="D3282" s="7">
        <v>2.0</v>
      </c>
      <c r="E3282" s="7">
        <v>2.0</v>
      </c>
      <c r="F3282" s="7" t="s">
        <v>36</v>
      </c>
      <c r="G3282" s="7" t="s">
        <v>172</v>
      </c>
      <c r="H3282" s="54">
        <v>2.0</v>
      </c>
      <c r="I3282" s="54">
        <v>1087.0</v>
      </c>
      <c r="J3282" s="55" t="s">
        <v>25</v>
      </c>
      <c r="K3282" t="str">
        <f>if(and(B3282&gt;='Desc Stats'!$C$56,B3282&lt;='Desc Stats'!$C$57),"Affordable",if(AND(B3282&gt;='Desc Stats'!$C$58,B3282&lt;='Desc Stats'!$C$59),"Luxury","None"))</f>
        <v>Luxury</v>
      </c>
    </row>
    <row r="3283">
      <c r="A3283" s="56" t="s">
        <v>28</v>
      </c>
      <c r="B3283" s="54">
        <v>2100000.0</v>
      </c>
      <c r="C3283" s="7">
        <v>2.0</v>
      </c>
      <c r="D3283" s="7">
        <v>2.0</v>
      </c>
      <c r="E3283" s="7">
        <v>1.0</v>
      </c>
      <c r="F3283" s="7" t="s">
        <v>36</v>
      </c>
      <c r="G3283" s="7" t="s">
        <v>172</v>
      </c>
      <c r="H3283" s="54">
        <v>2.0</v>
      </c>
      <c r="I3283" s="54">
        <v>1087.0</v>
      </c>
      <c r="J3283" t="s">
        <v>27</v>
      </c>
      <c r="K3283" t="str">
        <f>if(and(B3283&gt;='Desc Stats'!$C$56,B3283&lt;='Desc Stats'!$C$57),"Affordable",if(AND(B3283&gt;='Desc Stats'!$C$58,B3283&lt;='Desc Stats'!$C$59),"Luxury","None"))</f>
        <v>Luxury</v>
      </c>
    </row>
    <row r="3284">
      <c r="A3284" s="56" t="s">
        <v>23</v>
      </c>
      <c r="B3284" s="54">
        <v>2100000.0</v>
      </c>
      <c r="C3284" s="7">
        <v>5.0</v>
      </c>
      <c r="D3284" s="7">
        <v>5.0</v>
      </c>
      <c r="E3284" s="7">
        <v>2.0</v>
      </c>
      <c r="F3284" s="7" t="s">
        <v>24</v>
      </c>
      <c r="G3284" s="7" t="s">
        <v>172</v>
      </c>
      <c r="H3284" s="54">
        <v>2.0</v>
      </c>
      <c r="I3284" s="54">
        <v>3133.0</v>
      </c>
      <c r="J3284" s="55" t="s">
        <v>25</v>
      </c>
      <c r="K3284" t="str">
        <f>if(and(B3284&gt;='Desc Stats'!$C$56,B3284&lt;='Desc Stats'!$C$57),"Affordable",if(AND(B3284&gt;='Desc Stats'!$C$58,B3284&lt;='Desc Stats'!$C$59),"Luxury","None"))</f>
        <v>Luxury</v>
      </c>
    </row>
    <row r="3285">
      <c r="A3285" s="56" t="s">
        <v>23</v>
      </c>
      <c r="B3285" s="54">
        <v>2100000.0</v>
      </c>
      <c r="C3285" s="7">
        <v>4.0</v>
      </c>
      <c r="D3285" s="7">
        <v>5.0</v>
      </c>
      <c r="E3285" s="7">
        <v>2.0</v>
      </c>
      <c r="F3285" s="7" t="s">
        <v>24</v>
      </c>
      <c r="G3285" s="7" t="s">
        <v>172</v>
      </c>
      <c r="H3285" s="54">
        <v>2.0</v>
      </c>
      <c r="I3285" s="54">
        <v>2535.0</v>
      </c>
      <c r="J3285" s="55" t="s">
        <v>25</v>
      </c>
      <c r="K3285" t="str">
        <f>if(and(B3285&gt;='Desc Stats'!$C$56,B3285&lt;='Desc Stats'!$C$57),"Affordable",if(AND(B3285&gt;='Desc Stats'!$C$58,B3285&lt;='Desc Stats'!$C$59),"Luxury","None"))</f>
        <v>Luxury</v>
      </c>
    </row>
    <row r="3286">
      <c r="A3286" s="56" t="s">
        <v>23</v>
      </c>
      <c r="B3286" s="54">
        <v>2100000.0</v>
      </c>
      <c r="C3286" s="7">
        <v>5.0</v>
      </c>
      <c r="D3286" s="7">
        <v>4.0</v>
      </c>
      <c r="E3286" s="7">
        <v>2.0</v>
      </c>
      <c r="F3286" s="7" t="s">
        <v>24</v>
      </c>
      <c r="G3286" s="7" t="s">
        <v>172</v>
      </c>
      <c r="H3286" s="54">
        <v>2.0</v>
      </c>
      <c r="I3286" s="54">
        <v>2648.0</v>
      </c>
      <c r="J3286" s="55" t="s">
        <v>25</v>
      </c>
      <c r="K3286" t="str">
        <f>if(and(B3286&gt;='Desc Stats'!$C$56,B3286&lt;='Desc Stats'!$C$57),"Affordable",if(AND(B3286&gt;='Desc Stats'!$C$58,B3286&lt;='Desc Stats'!$C$59),"Luxury","None"))</f>
        <v>Luxury</v>
      </c>
    </row>
    <row r="3287">
      <c r="A3287" s="56" t="s">
        <v>23</v>
      </c>
      <c r="B3287" s="54">
        <v>2100000.0</v>
      </c>
      <c r="C3287" s="7">
        <v>4.0</v>
      </c>
      <c r="D3287" s="7">
        <v>4.0</v>
      </c>
      <c r="E3287" s="7">
        <v>2.0</v>
      </c>
      <c r="F3287" s="7" t="s">
        <v>24</v>
      </c>
      <c r="G3287" s="7" t="s">
        <v>172</v>
      </c>
      <c r="H3287" s="54">
        <v>2.0</v>
      </c>
      <c r="I3287" s="54">
        <v>2441.0</v>
      </c>
      <c r="J3287" s="55" t="s">
        <v>25</v>
      </c>
      <c r="K3287" t="str">
        <f>if(and(B3287&gt;='Desc Stats'!$C$56,B3287&lt;='Desc Stats'!$C$57),"Affordable",if(AND(B3287&gt;='Desc Stats'!$C$58,B3287&lt;='Desc Stats'!$C$59),"Luxury","None"))</f>
        <v>Luxury</v>
      </c>
    </row>
    <row r="3288">
      <c r="A3288" s="56" t="s">
        <v>23</v>
      </c>
      <c r="B3288" s="54">
        <v>2100000.0</v>
      </c>
      <c r="C3288" s="7">
        <v>3.0</v>
      </c>
      <c r="D3288" s="7">
        <v>2.0</v>
      </c>
      <c r="E3288" s="7">
        <v>2.0</v>
      </c>
      <c r="F3288" s="7" t="s">
        <v>36</v>
      </c>
      <c r="G3288" s="7" t="s">
        <v>172</v>
      </c>
      <c r="H3288" s="54">
        <v>2.0</v>
      </c>
      <c r="I3288" s="54">
        <v>2659.0</v>
      </c>
      <c r="J3288" s="55" t="s">
        <v>27</v>
      </c>
      <c r="K3288" t="str">
        <f>if(and(B3288&gt;='Desc Stats'!$C$56,B3288&lt;='Desc Stats'!$C$57),"Affordable",if(AND(B3288&gt;='Desc Stats'!$C$58,B3288&lt;='Desc Stats'!$C$59),"Luxury","None"))</f>
        <v>Luxury</v>
      </c>
    </row>
    <row r="3289">
      <c r="A3289" s="56" t="s">
        <v>140</v>
      </c>
      <c r="B3289" s="54">
        <v>2100000.0</v>
      </c>
      <c r="C3289" s="7">
        <v>4.0</v>
      </c>
      <c r="D3289" s="7">
        <v>3.0</v>
      </c>
      <c r="E3289" s="7">
        <v>1.0</v>
      </c>
      <c r="F3289" s="7" t="s">
        <v>24</v>
      </c>
      <c r="G3289" s="7" t="s">
        <v>172</v>
      </c>
      <c r="H3289" s="54">
        <v>2.0</v>
      </c>
      <c r="I3289" s="54">
        <v>2573.0</v>
      </c>
      <c r="J3289" s="55" t="s">
        <v>27</v>
      </c>
      <c r="K3289" t="str">
        <f>if(and(B3289&gt;='Desc Stats'!$C$56,B3289&lt;='Desc Stats'!$C$57),"Affordable",if(AND(B3289&gt;='Desc Stats'!$C$58,B3289&lt;='Desc Stats'!$C$59),"Luxury","None"))</f>
        <v>Luxury</v>
      </c>
    </row>
    <row r="3290">
      <c r="A3290" s="56" t="s">
        <v>161</v>
      </c>
      <c r="B3290" s="54">
        <v>2100000.0</v>
      </c>
      <c r="C3290" s="7">
        <v>5.0</v>
      </c>
      <c r="D3290" s="7">
        <v>5.0</v>
      </c>
      <c r="E3290" s="7">
        <v>4.0</v>
      </c>
      <c r="F3290" s="7" t="s">
        <v>38</v>
      </c>
      <c r="G3290" s="7" t="s">
        <v>172</v>
      </c>
      <c r="H3290" s="54">
        <v>2.0</v>
      </c>
      <c r="I3290" s="54">
        <v>3650.0</v>
      </c>
      <c r="J3290" s="55" t="s">
        <v>25</v>
      </c>
      <c r="K3290" t="str">
        <f>if(and(B3290&gt;='Desc Stats'!$C$56,B3290&lt;='Desc Stats'!$C$57),"Affordable",if(AND(B3290&gt;='Desc Stats'!$C$58,B3290&lt;='Desc Stats'!$C$59),"Luxury","None"))</f>
        <v>Luxury</v>
      </c>
    </row>
    <row r="3291">
      <c r="A3291" s="56" t="s">
        <v>161</v>
      </c>
      <c r="B3291" s="54">
        <v>2100000.0</v>
      </c>
      <c r="C3291" s="7">
        <v>5.0</v>
      </c>
      <c r="D3291" s="7">
        <v>5.0</v>
      </c>
      <c r="E3291" s="7">
        <v>2.0</v>
      </c>
      <c r="F3291" s="7" t="s">
        <v>38</v>
      </c>
      <c r="G3291" s="7" t="s">
        <v>179</v>
      </c>
      <c r="H3291" s="54">
        <v>1.0</v>
      </c>
      <c r="I3291" s="54">
        <v>1968.0</v>
      </c>
      <c r="J3291" s="55" t="s">
        <v>27</v>
      </c>
      <c r="K3291" t="str">
        <f>if(and(B3291&gt;='Desc Stats'!$C$56,B3291&lt;='Desc Stats'!$C$57),"Affordable",if(AND(B3291&gt;='Desc Stats'!$C$58,B3291&lt;='Desc Stats'!$C$59),"Luxury","None"))</f>
        <v>Luxury</v>
      </c>
    </row>
    <row r="3292">
      <c r="A3292" s="56" t="s">
        <v>161</v>
      </c>
      <c r="B3292" s="54">
        <v>2100000.0</v>
      </c>
      <c r="C3292" s="7">
        <v>5.0</v>
      </c>
      <c r="D3292" s="7">
        <v>5.0</v>
      </c>
      <c r="E3292" s="7">
        <v>1.0</v>
      </c>
      <c r="F3292" s="7" t="s">
        <v>38</v>
      </c>
      <c r="G3292" s="7" t="s">
        <v>179</v>
      </c>
      <c r="H3292" s="54">
        <v>1.0</v>
      </c>
      <c r="I3292" s="54">
        <v>1968.0</v>
      </c>
      <c r="J3292" t="s">
        <v>27</v>
      </c>
      <c r="K3292" t="str">
        <f>if(and(B3292&gt;='Desc Stats'!$C$56,B3292&lt;='Desc Stats'!$C$57),"Affordable",if(AND(B3292&gt;='Desc Stats'!$C$58,B3292&lt;='Desc Stats'!$C$59),"Luxury","None"))</f>
        <v>Luxury</v>
      </c>
    </row>
    <row r="3293">
      <c r="A3293" s="56" t="s">
        <v>23</v>
      </c>
      <c r="B3293" s="54">
        <v>2106463.0</v>
      </c>
      <c r="C3293" s="7">
        <v>5.0</v>
      </c>
      <c r="D3293" s="7">
        <v>5.0</v>
      </c>
      <c r="E3293" s="7">
        <v>2.0</v>
      </c>
      <c r="F3293" s="7" t="s">
        <v>24</v>
      </c>
      <c r="G3293" s="7" t="s">
        <v>172</v>
      </c>
      <c r="H3293" s="54">
        <v>2.0</v>
      </c>
      <c r="I3293" s="54">
        <v>2766.0</v>
      </c>
      <c r="J3293" s="55" t="s">
        <v>27</v>
      </c>
      <c r="K3293" t="str">
        <f>if(and(B3293&gt;='Desc Stats'!$C$56,B3293&lt;='Desc Stats'!$C$57),"Affordable",if(AND(B3293&gt;='Desc Stats'!$C$58,B3293&lt;='Desc Stats'!$C$59),"Luxury","None"))</f>
        <v>Luxury</v>
      </c>
    </row>
    <row r="3294">
      <c r="A3294" s="56" t="s">
        <v>28</v>
      </c>
      <c r="B3294" s="54">
        <v>2140000.0</v>
      </c>
      <c r="C3294" s="7">
        <v>2.0</v>
      </c>
      <c r="D3294" s="7">
        <v>2.0</v>
      </c>
      <c r="E3294" s="7">
        <v>2.0</v>
      </c>
      <c r="F3294" s="7" t="s">
        <v>36</v>
      </c>
      <c r="G3294" s="7" t="s">
        <v>172</v>
      </c>
      <c r="H3294" s="54">
        <v>2.0</v>
      </c>
      <c r="I3294" s="54">
        <v>956.0</v>
      </c>
      <c r="J3294" t="s">
        <v>27</v>
      </c>
      <c r="K3294" t="str">
        <f>if(and(B3294&gt;='Desc Stats'!$C$56,B3294&lt;='Desc Stats'!$C$57),"Affordable",if(AND(B3294&gt;='Desc Stats'!$C$58,B3294&lt;='Desc Stats'!$C$59),"Luxury","None"))</f>
        <v>Luxury</v>
      </c>
    </row>
    <row r="3295">
      <c r="A3295" s="56" t="s">
        <v>156</v>
      </c>
      <c r="B3295" s="54">
        <v>2146000.0</v>
      </c>
      <c r="C3295" s="7">
        <v>5.0</v>
      </c>
      <c r="D3295" s="7">
        <v>5.0</v>
      </c>
      <c r="E3295" s="7">
        <v>2.0</v>
      </c>
      <c r="F3295" s="7" t="s">
        <v>24</v>
      </c>
      <c r="G3295" s="7" t="s">
        <v>172</v>
      </c>
      <c r="H3295" s="54">
        <v>2.0</v>
      </c>
      <c r="I3295" s="54">
        <v>4142.0</v>
      </c>
      <c r="J3295" t="s">
        <v>27</v>
      </c>
      <c r="K3295" t="str">
        <f>if(and(B3295&gt;='Desc Stats'!$C$56,B3295&lt;='Desc Stats'!$C$57),"Affordable",if(AND(B3295&gt;='Desc Stats'!$C$58,B3295&lt;='Desc Stats'!$C$59),"Luxury","None"))</f>
        <v>Luxury</v>
      </c>
    </row>
    <row r="3296">
      <c r="A3296" s="56" t="s">
        <v>136</v>
      </c>
      <c r="B3296" s="54">
        <v>2150000.0</v>
      </c>
      <c r="C3296" s="7">
        <v>4.0</v>
      </c>
      <c r="D3296" s="7">
        <v>4.0</v>
      </c>
      <c r="E3296" s="7">
        <v>2.0</v>
      </c>
      <c r="F3296" s="7" t="s">
        <v>24</v>
      </c>
      <c r="G3296" s="7" t="s">
        <v>172</v>
      </c>
      <c r="H3296" s="54">
        <v>2.0</v>
      </c>
      <c r="I3296" s="54">
        <v>2247.0</v>
      </c>
      <c r="J3296" s="55" t="s">
        <v>27</v>
      </c>
      <c r="K3296" t="str">
        <f>if(and(B3296&gt;='Desc Stats'!$C$56,B3296&lt;='Desc Stats'!$C$57),"Affordable",if(AND(B3296&gt;='Desc Stats'!$C$58,B3296&lt;='Desc Stats'!$C$59),"Luxury","None"))</f>
        <v>Luxury</v>
      </c>
    </row>
    <row r="3297">
      <c r="A3297" s="56" t="s">
        <v>138</v>
      </c>
      <c r="B3297" s="54">
        <v>2150000.0</v>
      </c>
      <c r="C3297" s="7">
        <v>4.0</v>
      </c>
      <c r="D3297" s="7">
        <v>3.0</v>
      </c>
      <c r="E3297" s="7">
        <v>2.0</v>
      </c>
      <c r="F3297" s="7" t="s">
        <v>181</v>
      </c>
      <c r="G3297" s="7" t="s">
        <v>179</v>
      </c>
      <c r="H3297" s="54">
        <v>1.0</v>
      </c>
      <c r="I3297" s="54">
        <v>1760.0</v>
      </c>
      <c r="J3297" s="55" t="s">
        <v>27</v>
      </c>
      <c r="K3297" t="str">
        <f>if(and(B3297&gt;='Desc Stats'!$C$56,B3297&lt;='Desc Stats'!$C$57),"Affordable",if(AND(B3297&gt;='Desc Stats'!$C$58,B3297&lt;='Desc Stats'!$C$59),"Luxury","None"))</f>
        <v>Luxury</v>
      </c>
    </row>
    <row r="3298">
      <c r="A3298" s="57" t="s">
        <v>37</v>
      </c>
      <c r="B3298" s="54">
        <v>2150000.0</v>
      </c>
      <c r="C3298" s="7">
        <v>4.0</v>
      </c>
      <c r="D3298" s="7">
        <v>4.0</v>
      </c>
      <c r="E3298" s="7">
        <v>1.0</v>
      </c>
      <c r="F3298" s="7" t="s">
        <v>24</v>
      </c>
      <c r="G3298" s="7" t="s">
        <v>172</v>
      </c>
      <c r="H3298" s="54">
        <v>2.0</v>
      </c>
      <c r="I3298" s="54">
        <v>1808.0</v>
      </c>
      <c r="J3298" s="55" t="s">
        <v>175</v>
      </c>
      <c r="K3298" t="str">
        <f>if(and(B3298&gt;='Desc Stats'!$C$56,B3298&lt;='Desc Stats'!$C$57),"Affordable",if(AND(B3298&gt;='Desc Stats'!$C$58,B3298&lt;='Desc Stats'!$C$59),"Luxury","None"))</f>
        <v>Luxury</v>
      </c>
    </row>
    <row r="3299">
      <c r="A3299" s="56" t="s">
        <v>28</v>
      </c>
      <c r="B3299" s="54">
        <v>2150000.0</v>
      </c>
      <c r="C3299" s="7">
        <v>5.0</v>
      </c>
      <c r="D3299" s="7">
        <v>4.0</v>
      </c>
      <c r="E3299" s="7">
        <v>2.0</v>
      </c>
      <c r="F3299" s="7" t="s">
        <v>24</v>
      </c>
      <c r="G3299" s="7" t="s">
        <v>172</v>
      </c>
      <c r="H3299" s="54">
        <v>2.0</v>
      </c>
      <c r="I3299" s="54">
        <v>3033.0</v>
      </c>
      <c r="J3299" s="55" t="s">
        <v>27</v>
      </c>
      <c r="K3299" t="str">
        <f>if(and(B3299&gt;='Desc Stats'!$C$56,B3299&lt;='Desc Stats'!$C$57),"Affordable",if(AND(B3299&gt;='Desc Stats'!$C$58,B3299&lt;='Desc Stats'!$C$59),"Luxury","None"))</f>
        <v>Luxury</v>
      </c>
    </row>
    <row r="3300">
      <c r="A3300" s="56" t="s">
        <v>28</v>
      </c>
      <c r="B3300" s="54">
        <v>2150000.0</v>
      </c>
      <c r="C3300" s="7">
        <v>2.0</v>
      </c>
      <c r="D3300" s="7">
        <v>2.0</v>
      </c>
      <c r="E3300" s="7">
        <v>2.0</v>
      </c>
      <c r="F3300" s="7" t="s">
        <v>36</v>
      </c>
      <c r="G3300" s="7" t="s">
        <v>172</v>
      </c>
      <c r="H3300" s="54">
        <v>2.0</v>
      </c>
      <c r="I3300" s="54">
        <v>1079.0</v>
      </c>
      <c r="J3300" s="55" t="s">
        <v>27</v>
      </c>
      <c r="K3300" t="str">
        <f>if(and(B3300&gt;='Desc Stats'!$C$56,B3300&lt;='Desc Stats'!$C$57),"Affordable",if(AND(B3300&gt;='Desc Stats'!$C$58,B3300&lt;='Desc Stats'!$C$59),"Luxury","None"))</f>
        <v>Luxury</v>
      </c>
    </row>
    <row r="3301">
      <c r="A3301" s="56" t="s">
        <v>23</v>
      </c>
      <c r="B3301" s="54">
        <v>2150000.0</v>
      </c>
      <c r="C3301" s="7">
        <v>4.0</v>
      </c>
      <c r="D3301" s="7">
        <v>4.0</v>
      </c>
      <c r="E3301" s="7">
        <v>12.0</v>
      </c>
      <c r="F3301" s="7" t="s">
        <v>24</v>
      </c>
      <c r="G3301" s="7" t="s">
        <v>172</v>
      </c>
      <c r="H3301" s="54">
        <v>2.0</v>
      </c>
      <c r="I3301" s="54">
        <v>2535.0</v>
      </c>
      <c r="J3301" s="55" t="s">
        <v>25</v>
      </c>
      <c r="K3301" t="str">
        <f>if(and(B3301&gt;='Desc Stats'!$C$56,B3301&lt;='Desc Stats'!$C$57),"Affordable",if(AND(B3301&gt;='Desc Stats'!$C$58,B3301&lt;='Desc Stats'!$C$59),"Luxury","None"))</f>
        <v>Luxury</v>
      </c>
    </row>
    <row r="3302">
      <c r="A3302" s="56" t="s">
        <v>23</v>
      </c>
      <c r="B3302" s="54">
        <v>2150000.0</v>
      </c>
      <c r="C3302" s="7">
        <v>4.0</v>
      </c>
      <c r="D3302" s="7">
        <v>5.0</v>
      </c>
      <c r="E3302" s="7">
        <v>3.0</v>
      </c>
      <c r="F3302" s="7" t="s">
        <v>24</v>
      </c>
      <c r="G3302" s="7" t="s">
        <v>172</v>
      </c>
      <c r="H3302" s="54">
        <v>2.0</v>
      </c>
      <c r="I3302" s="54">
        <v>2700.0</v>
      </c>
      <c r="J3302" t="s">
        <v>27</v>
      </c>
      <c r="K3302" t="str">
        <f>if(and(B3302&gt;='Desc Stats'!$C$56,B3302&lt;='Desc Stats'!$C$57),"Affordable",if(AND(B3302&gt;='Desc Stats'!$C$58,B3302&lt;='Desc Stats'!$C$59),"Luxury","None"))</f>
        <v>Luxury</v>
      </c>
    </row>
    <row r="3303">
      <c r="A3303" s="56" t="s">
        <v>23</v>
      </c>
      <c r="B3303" s="54">
        <v>2150000.0</v>
      </c>
      <c r="C3303" s="7">
        <v>4.0</v>
      </c>
      <c r="D3303" s="7">
        <v>5.0</v>
      </c>
      <c r="E3303" s="7">
        <v>2.0</v>
      </c>
      <c r="F3303" s="7" t="s">
        <v>24</v>
      </c>
      <c r="G3303" s="7" t="s">
        <v>172</v>
      </c>
      <c r="H3303" s="54">
        <v>2.0</v>
      </c>
      <c r="I3303" s="54">
        <v>2707.0</v>
      </c>
      <c r="J3303" s="55" t="s">
        <v>25</v>
      </c>
      <c r="K3303" t="str">
        <f>if(and(B3303&gt;='Desc Stats'!$C$56,B3303&lt;='Desc Stats'!$C$57),"Affordable",if(AND(B3303&gt;='Desc Stats'!$C$58,B3303&lt;='Desc Stats'!$C$59),"Luxury","None"))</f>
        <v>Luxury</v>
      </c>
    </row>
    <row r="3304">
      <c r="A3304" s="56" t="s">
        <v>23</v>
      </c>
      <c r="B3304" s="54">
        <v>2150000.0</v>
      </c>
      <c r="C3304" s="7">
        <v>4.0</v>
      </c>
      <c r="D3304" s="7">
        <v>5.0</v>
      </c>
      <c r="E3304" s="7">
        <v>2.0</v>
      </c>
      <c r="F3304" s="7" t="s">
        <v>24</v>
      </c>
      <c r="G3304" s="7" t="s">
        <v>172</v>
      </c>
      <c r="H3304" s="54">
        <v>2.0</v>
      </c>
      <c r="I3304" s="54">
        <v>2706.0</v>
      </c>
      <c r="J3304" s="55" t="s">
        <v>27</v>
      </c>
      <c r="K3304" t="str">
        <f>if(and(B3304&gt;='Desc Stats'!$C$56,B3304&lt;='Desc Stats'!$C$57),"Affordable",if(AND(B3304&gt;='Desc Stats'!$C$58,B3304&lt;='Desc Stats'!$C$59),"Luxury","None"))</f>
        <v>Luxury</v>
      </c>
    </row>
    <row r="3305">
      <c r="A3305" s="56" t="s">
        <v>23</v>
      </c>
      <c r="B3305" s="54">
        <v>2150000.0</v>
      </c>
      <c r="C3305" s="7">
        <v>4.0</v>
      </c>
      <c r="D3305" s="7">
        <v>5.0</v>
      </c>
      <c r="E3305" s="7">
        <v>2.0</v>
      </c>
      <c r="F3305" s="7" t="s">
        <v>24</v>
      </c>
      <c r="G3305" s="7" t="s">
        <v>172</v>
      </c>
      <c r="H3305" s="54">
        <v>2.0</v>
      </c>
      <c r="I3305" s="54">
        <v>2535.0</v>
      </c>
      <c r="J3305" s="55" t="s">
        <v>25</v>
      </c>
      <c r="K3305" t="str">
        <f>if(and(B3305&gt;='Desc Stats'!$C$56,B3305&lt;='Desc Stats'!$C$57),"Affordable",if(AND(B3305&gt;='Desc Stats'!$C$58,B3305&lt;='Desc Stats'!$C$59),"Luxury","None"))</f>
        <v>Luxury</v>
      </c>
    </row>
    <row r="3306">
      <c r="A3306" s="56" t="s">
        <v>23</v>
      </c>
      <c r="B3306" s="54">
        <v>2150000.0</v>
      </c>
      <c r="C3306" s="7">
        <v>4.0</v>
      </c>
      <c r="D3306" s="7">
        <v>5.0</v>
      </c>
      <c r="E3306" s="7">
        <v>2.0</v>
      </c>
      <c r="F3306" s="7" t="s">
        <v>24</v>
      </c>
      <c r="G3306" s="7" t="s">
        <v>172</v>
      </c>
      <c r="H3306" s="54">
        <v>2.0</v>
      </c>
      <c r="I3306" s="54">
        <v>2535.0</v>
      </c>
      <c r="J3306" s="55" t="s">
        <v>25</v>
      </c>
      <c r="K3306" t="str">
        <f>if(and(B3306&gt;='Desc Stats'!$C$56,B3306&lt;='Desc Stats'!$C$57),"Affordable",if(AND(B3306&gt;='Desc Stats'!$C$58,B3306&lt;='Desc Stats'!$C$59),"Luxury","None"))</f>
        <v>Luxury</v>
      </c>
    </row>
    <row r="3307">
      <c r="A3307" s="56" t="s">
        <v>23</v>
      </c>
      <c r="B3307" s="54">
        <v>2150000.0</v>
      </c>
      <c r="C3307" s="7">
        <v>4.0</v>
      </c>
      <c r="D3307" s="7">
        <v>4.0</v>
      </c>
      <c r="E3307" s="7">
        <v>2.0</v>
      </c>
      <c r="F3307" s="7" t="s">
        <v>24</v>
      </c>
      <c r="G3307" s="7" t="s">
        <v>172</v>
      </c>
      <c r="H3307" s="54">
        <v>2.0</v>
      </c>
      <c r="I3307" s="54">
        <v>2707.0</v>
      </c>
      <c r="J3307" s="55" t="s">
        <v>27</v>
      </c>
      <c r="K3307" t="str">
        <f>if(and(B3307&gt;='Desc Stats'!$C$56,B3307&lt;='Desc Stats'!$C$57),"Affordable",if(AND(B3307&gt;='Desc Stats'!$C$58,B3307&lt;='Desc Stats'!$C$59),"Luxury","None"))</f>
        <v>Luxury</v>
      </c>
    </row>
    <row r="3308">
      <c r="A3308" s="56" t="s">
        <v>23</v>
      </c>
      <c r="B3308" s="54">
        <v>2150000.0</v>
      </c>
      <c r="C3308" s="7">
        <v>4.0</v>
      </c>
      <c r="D3308" s="7">
        <v>4.0</v>
      </c>
      <c r="E3308" s="7">
        <v>2.0</v>
      </c>
      <c r="F3308" s="7" t="s">
        <v>24</v>
      </c>
      <c r="G3308" s="7" t="s">
        <v>172</v>
      </c>
      <c r="H3308" s="54">
        <v>2.0</v>
      </c>
      <c r="I3308" s="54">
        <v>2535.0</v>
      </c>
      <c r="J3308" s="55" t="s">
        <v>25</v>
      </c>
      <c r="K3308" t="str">
        <f>if(and(B3308&gt;='Desc Stats'!$C$56,B3308&lt;='Desc Stats'!$C$57),"Affordable",if(AND(B3308&gt;='Desc Stats'!$C$58,B3308&lt;='Desc Stats'!$C$59),"Luxury","None"))</f>
        <v>Luxury</v>
      </c>
    </row>
    <row r="3309">
      <c r="A3309" s="56" t="s">
        <v>23</v>
      </c>
      <c r="B3309" s="54">
        <v>2150000.0</v>
      </c>
      <c r="C3309" s="7">
        <v>4.0</v>
      </c>
      <c r="D3309" s="7">
        <v>3.0</v>
      </c>
      <c r="E3309" s="7">
        <v>2.0</v>
      </c>
      <c r="F3309" s="7" t="s">
        <v>24</v>
      </c>
      <c r="G3309" s="7" t="s">
        <v>172</v>
      </c>
      <c r="H3309" s="54">
        <v>2.0</v>
      </c>
      <c r="I3309" s="54">
        <v>2535.0</v>
      </c>
      <c r="J3309" s="55" t="s">
        <v>27</v>
      </c>
      <c r="K3309" t="str">
        <f>if(and(B3309&gt;='Desc Stats'!$C$56,B3309&lt;='Desc Stats'!$C$57),"Affordable",if(AND(B3309&gt;='Desc Stats'!$C$58,B3309&lt;='Desc Stats'!$C$59),"Luxury","None"))</f>
        <v>Luxury</v>
      </c>
    </row>
    <row r="3310">
      <c r="A3310" s="56" t="s">
        <v>23</v>
      </c>
      <c r="B3310" s="54">
        <v>2150000.0</v>
      </c>
      <c r="C3310" s="7">
        <v>4.0</v>
      </c>
      <c r="D3310" s="7">
        <v>4.0</v>
      </c>
      <c r="E3310" s="7">
        <v>1.0</v>
      </c>
      <c r="F3310" s="7" t="s">
        <v>24</v>
      </c>
      <c r="G3310" s="7" t="s">
        <v>172</v>
      </c>
      <c r="H3310" s="54">
        <v>2.0</v>
      </c>
      <c r="I3310" s="54">
        <v>2535.0</v>
      </c>
      <c r="J3310" s="55" t="s">
        <v>25</v>
      </c>
      <c r="K3310" t="str">
        <f>if(and(B3310&gt;='Desc Stats'!$C$56,B3310&lt;='Desc Stats'!$C$57),"Affordable",if(AND(B3310&gt;='Desc Stats'!$C$58,B3310&lt;='Desc Stats'!$C$59),"Luxury","None"))</f>
        <v>Luxury</v>
      </c>
    </row>
    <row r="3311">
      <c r="A3311" s="56" t="s">
        <v>140</v>
      </c>
      <c r="B3311" s="54">
        <v>2150000.0</v>
      </c>
      <c r="C3311" s="7">
        <v>4.0</v>
      </c>
      <c r="D3311" s="7">
        <v>3.0</v>
      </c>
      <c r="E3311" s="7">
        <v>12.0</v>
      </c>
      <c r="F3311" s="7" t="s">
        <v>24</v>
      </c>
      <c r="G3311" s="7" t="s">
        <v>172</v>
      </c>
      <c r="H3311" s="54">
        <v>2.0</v>
      </c>
      <c r="I3311" s="54">
        <v>2573.0</v>
      </c>
      <c r="J3311" s="55" t="s">
        <v>25</v>
      </c>
      <c r="K3311" t="str">
        <f>if(and(B3311&gt;='Desc Stats'!$C$56,B3311&lt;='Desc Stats'!$C$57),"Affordable",if(AND(B3311&gt;='Desc Stats'!$C$58,B3311&lt;='Desc Stats'!$C$59),"Luxury","None"))</f>
        <v>Luxury</v>
      </c>
    </row>
    <row r="3312">
      <c r="A3312" s="56" t="s">
        <v>140</v>
      </c>
      <c r="B3312" s="54">
        <v>2150000.0</v>
      </c>
      <c r="C3312" s="7">
        <v>4.0</v>
      </c>
      <c r="D3312" s="7">
        <v>5.0</v>
      </c>
      <c r="E3312" s="7">
        <v>2.0</v>
      </c>
      <c r="F3312" s="7" t="s">
        <v>24</v>
      </c>
      <c r="G3312" s="7" t="s">
        <v>172</v>
      </c>
      <c r="H3312" s="54">
        <v>2.0</v>
      </c>
      <c r="I3312" s="54">
        <v>2500.0</v>
      </c>
      <c r="J3312" s="55" t="s">
        <v>25</v>
      </c>
      <c r="K3312" t="str">
        <f>if(and(B3312&gt;='Desc Stats'!$C$56,B3312&lt;='Desc Stats'!$C$57),"Affordable",if(AND(B3312&gt;='Desc Stats'!$C$58,B3312&lt;='Desc Stats'!$C$59),"Luxury","None"))</f>
        <v>Luxury</v>
      </c>
    </row>
    <row r="3313">
      <c r="A3313" s="56" t="s">
        <v>140</v>
      </c>
      <c r="B3313" s="54">
        <v>2150000.0</v>
      </c>
      <c r="C3313" s="7">
        <v>4.0</v>
      </c>
      <c r="D3313" s="7">
        <v>4.0</v>
      </c>
      <c r="E3313" s="7">
        <v>1.0</v>
      </c>
      <c r="F3313" s="7" t="s">
        <v>24</v>
      </c>
      <c r="G3313" s="7" t="s">
        <v>172</v>
      </c>
      <c r="H3313" s="54">
        <v>2.0</v>
      </c>
      <c r="I3313" s="54">
        <v>2573.0</v>
      </c>
      <c r="J3313" s="55" t="s">
        <v>25</v>
      </c>
      <c r="K3313" t="str">
        <f>if(and(B3313&gt;='Desc Stats'!$C$56,B3313&lt;='Desc Stats'!$C$57),"Affordable",if(AND(B3313&gt;='Desc Stats'!$C$58,B3313&lt;='Desc Stats'!$C$59),"Luxury","None"))</f>
        <v>Luxury</v>
      </c>
    </row>
    <row r="3314">
      <c r="A3314" s="56" t="s">
        <v>161</v>
      </c>
      <c r="B3314" s="54">
        <v>2150000.0</v>
      </c>
      <c r="C3314" s="7">
        <v>6.0</v>
      </c>
      <c r="D3314" s="7">
        <v>7.0</v>
      </c>
      <c r="E3314" s="7">
        <v>1.0</v>
      </c>
      <c r="F3314" s="7" t="s">
        <v>188</v>
      </c>
      <c r="G3314" s="7" t="s">
        <v>179</v>
      </c>
      <c r="H3314" s="54">
        <v>1.0</v>
      </c>
      <c r="I3314" s="54">
        <v>3200.0</v>
      </c>
      <c r="J3314" s="55" t="s">
        <v>27</v>
      </c>
      <c r="K3314" t="str">
        <f>if(and(B3314&gt;='Desc Stats'!$C$56,B3314&lt;='Desc Stats'!$C$57),"Affordable",if(AND(B3314&gt;='Desc Stats'!$C$58,B3314&lt;='Desc Stats'!$C$59),"Luxury","None"))</f>
        <v>Luxury</v>
      </c>
    </row>
    <row r="3315">
      <c r="A3315" s="56" t="s">
        <v>28</v>
      </c>
      <c r="B3315" s="54">
        <v>2152000.0</v>
      </c>
      <c r="C3315" s="7">
        <v>2.0</v>
      </c>
      <c r="D3315" s="7">
        <v>2.0</v>
      </c>
      <c r="E3315" s="7">
        <v>1.0</v>
      </c>
      <c r="F3315" s="7" t="s">
        <v>36</v>
      </c>
      <c r="G3315" s="7" t="s">
        <v>172</v>
      </c>
      <c r="H3315" s="54">
        <v>2.0</v>
      </c>
      <c r="I3315" s="54">
        <v>1076.0</v>
      </c>
      <c r="J3315" s="55" t="s">
        <v>25</v>
      </c>
      <c r="K3315" t="str">
        <f>if(and(B3315&gt;='Desc Stats'!$C$56,B3315&lt;='Desc Stats'!$C$57),"Affordable",if(AND(B3315&gt;='Desc Stats'!$C$58,B3315&lt;='Desc Stats'!$C$59),"Luxury","None"))</f>
        <v>Luxury</v>
      </c>
    </row>
    <row r="3316">
      <c r="A3316" s="56" t="s">
        <v>138</v>
      </c>
      <c r="B3316" s="54">
        <v>2159999.0</v>
      </c>
      <c r="C3316" s="7">
        <v>3.0</v>
      </c>
      <c r="D3316" s="7">
        <v>4.0</v>
      </c>
      <c r="E3316" s="7">
        <v>2.0</v>
      </c>
      <c r="F3316" s="7" t="s">
        <v>36</v>
      </c>
      <c r="G3316" s="7" t="s">
        <v>172</v>
      </c>
      <c r="H3316" s="54">
        <v>2.0</v>
      </c>
      <c r="I3316" s="54">
        <v>1669.0</v>
      </c>
      <c r="J3316" s="55" t="s">
        <v>25</v>
      </c>
      <c r="K3316" t="str">
        <f>if(and(B3316&gt;='Desc Stats'!$C$56,B3316&lt;='Desc Stats'!$C$57),"Affordable",if(AND(B3316&gt;='Desc Stats'!$C$58,B3316&lt;='Desc Stats'!$C$59),"Luxury","None"))</f>
        <v>Luxury</v>
      </c>
    </row>
    <row r="3317">
      <c r="A3317" s="56" t="s">
        <v>28</v>
      </c>
      <c r="B3317" s="54">
        <v>2160000.0</v>
      </c>
      <c r="C3317" s="7">
        <v>4.0</v>
      </c>
      <c r="D3317" s="7">
        <v>4.0</v>
      </c>
      <c r="E3317" s="7">
        <v>6.0</v>
      </c>
      <c r="F3317" s="7" t="s">
        <v>36</v>
      </c>
      <c r="G3317" s="7" t="s">
        <v>172</v>
      </c>
      <c r="H3317" s="54">
        <v>2.0</v>
      </c>
      <c r="I3317" s="54">
        <v>1600.0</v>
      </c>
      <c r="J3317" s="55" t="s">
        <v>25</v>
      </c>
      <c r="K3317" t="str">
        <f>if(and(B3317&gt;='Desc Stats'!$C$56,B3317&lt;='Desc Stats'!$C$57),"Affordable",if(AND(B3317&gt;='Desc Stats'!$C$58,B3317&lt;='Desc Stats'!$C$59),"Luxury","None"))</f>
        <v>Luxury</v>
      </c>
    </row>
    <row r="3318">
      <c r="A3318" s="56" t="s">
        <v>23</v>
      </c>
      <c r="B3318" s="54">
        <v>2160329.0</v>
      </c>
      <c r="C3318" s="7">
        <v>4.0</v>
      </c>
      <c r="D3318" s="7">
        <v>5.0</v>
      </c>
      <c r="E3318" s="7">
        <v>4.0</v>
      </c>
      <c r="F3318" s="7" t="s">
        <v>24</v>
      </c>
      <c r="G3318" s="7" t="s">
        <v>172</v>
      </c>
      <c r="H3318" s="54">
        <v>2.0</v>
      </c>
      <c r="I3318" s="54">
        <v>2766.0</v>
      </c>
      <c r="J3318" s="55" t="s">
        <v>27</v>
      </c>
      <c r="K3318" t="str">
        <f>if(and(B3318&gt;='Desc Stats'!$C$56,B3318&lt;='Desc Stats'!$C$57),"Affordable",if(AND(B3318&gt;='Desc Stats'!$C$58,B3318&lt;='Desc Stats'!$C$59),"Luxury","None"))</f>
        <v>Luxury</v>
      </c>
    </row>
    <row r="3319">
      <c r="A3319" s="56" t="s">
        <v>23</v>
      </c>
      <c r="B3319" s="54">
        <v>2171505.0</v>
      </c>
      <c r="C3319" s="7">
        <v>4.0</v>
      </c>
      <c r="D3319" s="7">
        <v>4.0</v>
      </c>
      <c r="E3319" s="7">
        <v>2.0</v>
      </c>
      <c r="F3319" s="7" t="s">
        <v>24</v>
      </c>
      <c r="G3319" s="7" t="s">
        <v>172</v>
      </c>
      <c r="H3319" s="54">
        <v>2.0</v>
      </c>
      <c r="I3319" s="54">
        <v>2694.0</v>
      </c>
      <c r="J3319" s="55" t="s">
        <v>175</v>
      </c>
      <c r="K3319" t="str">
        <f>if(and(B3319&gt;='Desc Stats'!$C$56,B3319&lt;='Desc Stats'!$C$57),"Affordable",if(AND(B3319&gt;='Desc Stats'!$C$58,B3319&lt;='Desc Stats'!$C$59),"Luxury","None"))</f>
        <v>Luxury</v>
      </c>
    </row>
    <row r="3320">
      <c r="A3320" s="56" t="s">
        <v>121</v>
      </c>
      <c r="B3320" s="54">
        <v>2180000.0</v>
      </c>
      <c r="C3320" s="7">
        <v>4.0</v>
      </c>
      <c r="D3320" s="7">
        <v>4.0</v>
      </c>
      <c r="E3320" s="7">
        <v>2.0</v>
      </c>
      <c r="F3320" s="7" t="s">
        <v>24</v>
      </c>
      <c r="G3320" s="7" t="s">
        <v>172</v>
      </c>
      <c r="H3320" s="54">
        <v>2.0</v>
      </c>
      <c r="I3320" s="54">
        <v>2241.0</v>
      </c>
      <c r="J3320" s="55" t="s">
        <v>25</v>
      </c>
      <c r="K3320" t="str">
        <f>if(and(B3320&gt;='Desc Stats'!$C$56,B3320&lt;='Desc Stats'!$C$57),"Affordable",if(AND(B3320&gt;='Desc Stats'!$C$58,B3320&lt;='Desc Stats'!$C$59),"Luxury","None"))</f>
        <v>Luxury</v>
      </c>
    </row>
    <row r="3321">
      <c r="A3321" s="56" t="s">
        <v>23</v>
      </c>
      <c r="B3321" s="54">
        <v>2180000.0</v>
      </c>
      <c r="C3321" s="7">
        <v>5.0</v>
      </c>
      <c r="D3321" s="7">
        <v>6.0</v>
      </c>
      <c r="E3321" s="7">
        <v>4.0</v>
      </c>
      <c r="F3321" s="7" t="s">
        <v>24</v>
      </c>
      <c r="G3321" s="7" t="s">
        <v>172</v>
      </c>
      <c r="H3321" s="54">
        <v>2.0</v>
      </c>
      <c r="I3321" s="54">
        <v>3729.0</v>
      </c>
      <c r="J3321" s="55" t="s">
        <v>27</v>
      </c>
      <c r="K3321" t="str">
        <f>if(and(B3321&gt;='Desc Stats'!$C$56,B3321&lt;='Desc Stats'!$C$57),"Affordable",if(AND(B3321&gt;='Desc Stats'!$C$58,B3321&lt;='Desc Stats'!$C$59),"Luxury","None"))</f>
        <v>Luxury</v>
      </c>
    </row>
    <row r="3322">
      <c r="A3322" s="56" t="s">
        <v>23</v>
      </c>
      <c r="B3322" s="54">
        <v>2180000.0</v>
      </c>
      <c r="C3322" s="7">
        <v>5.0</v>
      </c>
      <c r="D3322" s="7">
        <v>4.0</v>
      </c>
      <c r="E3322" s="7">
        <v>2.0</v>
      </c>
      <c r="F3322" s="7" t="s">
        <v>24</v>
      </c>
      <c r="G3322" s="7" t="s">
        <v>172</v>
      </c>
      <c r="H3322" s="54">
        <v>2.0</v>
      </c>
      <c r="I3322" s="54">
        <v>3000.0</v>
      </c>
      <c r="J3322" s="55" t="s">
        <v>27</v>
      </c>
      <c r="K3322" t="str">
        <f>if(and(B3322&gt;='Desc Stats'!$C$56,B3322&lt;='Desc Stats'!$C$57),"Affordable",if(AND(B3322&gt;='Desc Stats'!$C$58,B3322&lt;='Desc Stats'!$C$59),"Luxury","None"))</f>
        <v>Luxury</v>
      </c>
    </row>
    <row r="3323">
      <c r="A3323" s="56" t="s">
        <v>23</v>
      </c>
      <c r="B3323" s="54">
        <v>2188533.0</v>
      </c>
      <c r="C3323" s="7">
        <v>4.0</v>
      </c>
      <c r="D3323" s="7">
        <v>4.0</v>
      </c>
      <c r="E3323" s="7">
        <v>2.0</v>
      </c>
      <c r="F3323" s="7" t="s">
        <v>24</v>
      </c>
      <c r="G3323" s="7" t="s">
        <v>172</v>
      </c>
      <c r="H3323" s="54">
        <v>2.0</v>
      </c>
      <c r="I3323" s="54">
        <v>2766.0</v>
      </c>
      <c r="J3323" s="55" t="s">
        <v>27</v>
      </c>
      <c r="K3323" t="str">
        <f>if(and(B3323&gt;='Desc Stats'!$C$56,B3323&lt;='Desc Stats'!$C$57),"Affordable",if(AND(B3323&gt;='Desc Stats'!$C$58,B3323&lt;='Desc Stats'!$C$59),"Luxury","None"))</f>
        <v>Luxury</v>
      </c>
    </row>
    <row r="3324">
      <c r="A3324" s="56" t="s">
        <v>23</v>
      </c>
      <c r="B3324" s="54">
        <v>2196000.0</v>
      </c>
      <c r="C3324" s="7">
        <v>4.0</v>
      </c>
      <c r="D3324" s="7">
        <v>3.0</v>
      </c>
      <c r="E3324" s="7">
        <v>1.0</v>
      </c>
      <c r="F3324" s="7" t="s">
        <v>24</v>
      </c>
      <c r="G3324" s="7" t="s">
        <v>172</v>
      </c>
      <c r="H3324" s="54">
        <v>2.0</v>
      </c>
      <c r="I3324" s="54">
        <v>1830.0</v>
      </c>
      <c r="J3324" s="55" t="s">
        <v>27</v>
      </c>
      <c r="K3324" t="str">
        <f>if(and(B3324&gt;='Desc Stats'!$C$56,B3324&lt;='Desc Stats'!$C$57),"Affordable",if(AND(B3324&gt;='Desc Stats'!$C$58,B3324&lt;='Desc Stats'!$C$59),"Luxury","None"))</f>
        <v>Luxury</v>
      </c>
    </row>
    <row r="3325">
      <c r="A3325" s="56" t="s">
        <v>119</v>
      </c>
      <c r="B3325" s="54">
        <v>2200000.0</v>
      </c>
      <c r="C3325" s="7">
        <v>5.0</v>
      </c>
      <c r="D3325" s="7">
        <v>4.0</v>
      </c>
      <c r="E3325" s="7">
        <v>2.0</v>
      </c>
      <c r="F3325" s="7" t="s">
        <v>188</v>
      </c>
      <c r="G3325" s="7" t="s">
        <v>179</v>
      </c>
      <c r="H3325" s="54">
        <v>1.0</v>
      </c>
      <c r="I3325" s="54">
        <v>5000.0</v>
      </c>
      <c r="J3325" t="s">
        <v>27</v>
      </c>
      <c r="K3325" t="str">
        <f>if(and(B3325&gt;='Desc Stats'!$C$56,B3325&lt;='Desc Stats'!$C$57),"Affordable",if(AND(B3325&gt;='Desc Stats'!$C$58,B3325&lt;='Desc Stats'!$C$59),"Luxury","None"))</f>
        <v>Luxury</v>
      </c>
    </row>
    <row r="3326">
      <c r="A3326" s="56" t="s">
        <v>121</v>
      </c>
      <c r="B3326" s="54">
        <v>2200000.0</v>
      </c>
      <c r="C3326" s="7">
        <v>4.0</v>
      </c>
      <c r="D3326" s="7">
        <v>4.0</v>
      </c>
      <c r="E3326" s="7">
        <v>2.0</v>
      </c>
      <c r="F3326" s="7" t="s">
        <v>24</v>
      </c>
      <c r="G3326" s="7" t="s">
        <v>172</v>
      </c>
      <c r="H3326" s="54">
        <v>2.0</v>
      </c>
      <c r="I3326" s="54">
        <v>2034.0</v>
      </c>
      <c r="J3326" s="55" t="s">
        <v>25</v>
      </c>
      <c r="K3326" t="str">
        <f>if(and(B3326&gt;='Desc Stats'!$C$56,B3326&lt;='Desc Stats'!$C$57),"Affordable",if(AND(B3326&gt;='Desc Stats'!$C$58,B3326&lt;='Desc Stats'!$C$59),"Luxury","None"))</f>
        <v>Luxury</v>
      </c>
    </row>
    <row r="3327">
      <c r="A3327" s="56" t="s">
        <v>124</v>
      </c>
      <c r="B3327" s="54">
        <v>2200000.0</v>
      </c>
      <c r="C3327" s="7">
        <v>4.0</v>
      </c>
      <c r="D3327" s="7">
        <v>4.0</v>
      </c>
      <c r="E3327" s="7">
        <v>1.0</v>
      </c>
      <c r="F3327" s="7" t="s">
        <v>181</v>
      </c>
      <c r="G3327" s="7" t="s">
        <v>179</v>
      </c>
      <c r="H3327" s="54">
        <v>1.0</v>
      </c>
      <c r="I3327" s="54">
        <v>1870.0</v>
      </c>
      <c r="J3327" s="55" t="s">
        <v>27</v>
      </c>
      <c r="K3327" t="str">
        <f>if(and(B3327&gt;='Desc Stats'!$C$56,B3327&lt;='Desc Stats'!$C$57),"Affordable",if(AND(B3327&gt;='Desc Stats'!$C$58,B3327&lt;='Desc Stats'!$C$59),"Luxury","None"))</f>
        <v>Luxury</v>
      </c>
    </row>
    <row r="3328">
      <c r="A3328" s="56" t="s">
        <v>134</v>
      </c>
      <c r="B3328" s="54">
        <v>2200000.0</v>
      </c>
      <c r="C3328" s="7">
        <v>4.0</v>
      </c>
      <c r="D3328" s="7">
        <v>5.0</v>
      </c>
      <c r="E3328" s="7">
        <v>4.0</v>
      </c>
      <c r="F3328" s="7" t="s">
        <v>24</v>
      </c>
      <c r="G3328" s="7" t="s">
        <v>179</v>
      </c>
      <c r="H3328" s="54">
        <v>1.0</v>
      </c>
      <c r="I3328" s="54">
        <v>2939.0</v>
      </c>
      <c r="J3328" s="55" t="s">
        <v>27</v>
      </c>
      <c r="K3328" t="str">
        <f>if(and(B3328&gt;='Desc Stats'!$C$56,B3328&lt;='Desc Stats'!$C$57),"Affordable",if(AND(B3328&gt;='Desc Stats'!$C$58,B3328&lt;='Desc Stats'!$C$59),"Luxury","None"))</f>
        <v>Luxury</v>
      </c>
    </row>
    <row r="3329">
      <c r="A3329" s="56" t="s">
        <v>134</v>
      </c>
      <c r="B3329" s="54">
        <v>2200000.0</v>
      </c>
      <c r="C3329" s="7">
        <v>5.0</v>
      </c>
      <c r="D3329" s="7">
        <v>5.0</v>
      </c>
      <c r="E3329" s="7">
        <v>1.0</v>
      </c>
      <c r="F3329" s="7" t="s">
        <v>24</v>
      </c>
      <c r="G3329" s="7" t="s">
        <v>172</v>
      </c>
      <c r="H3329" s="54">
        <v>2.0</v>
      </c>
      <c r="I3329" s="54">
        <v>3287.0</v>
      </c>
      <c r="J3329" s="55" t="s">
        <v>25</v>
      </c>
      <c r="K3329" t="str">
        <f>if(and(B3329&gt;='Desc Stats'!$C$56,B3329&lt;='Desc Stats'!$C$57),"Affordable",if(AND(B3329&gt;='Desc Stats'!$C$58,B3329&lt;='Desc Stats'!$C$59),"Luxury","None"))</f>
        <v>Luxury</v>
      </c>
    </row>
    <row r="3330">
      <c r="A3330" s="56" t="s">
        <v>136</v>
      </c>
      <c r="B3330" s="54">
        <v>2200000.0</v>
      </c>
      <c r="C3330" s="7">
        <v>3.0</v>
      </c>
      <c r="D3330" s="7">
        <v>2.0</v>
      </c>
      <c r="E3330" s="7">
        <v>3.0</v>
      </c>
      <c r="F3330" s="7" t="s">
        <v>36</v>
      </c>
      <c r="G3330" s="7" t="s">
        <v>172</v>
      </c>
      <c r="H3330" s="54">
        <v>2.0</v>
      </c>
      <c r="I3330" s="54">
        <v>1453.0</v>
      </c>
      <c r="J3330" s="55" t="s">
        <v>27</v>
      </c>
      <c r="K3330" t="str">
        <f>if(and(B3330&gt;='Desc Stats'!$C$56,B3330&lt;='Desc Stats'!$C$57),"Affordable",if(AND(B3330&gt;='Desc Stats'!$C$58,B3330&lt;='Desc Stats'!$C$59),"Luxury","None"))</f>
        <v>Luxury</v>
      </c>
    </row>
    <row r="3331">
      <c r="A3331" s="56" t="s">
        <v>136</v>
      </c>
      <c r="B3331" s="54">
        <v>2200000.0</v>
      </c>
      <c r="C3331" s="7">
        <v>5.0</v>
      </c>
      <c r="D3331" s="7">
        <v>4.0</v>
      </c>
      <c r="E3331" s="7">
        <v>2.0</v>
      </c>
      <c r="F3331" s="7" t="s">
        <v>24</v>
      </c>
      <c r="G3331" s="7" t="s">
        <v>172</v>
      </c>
      <c r="H3331" s="54">
        <v>2.0</v>
      </c>
      <c r="I3331" s="54">
        <v>3203.0</v>
      </c>
      <c r="J3331" s="55" t="s">
        <v>25</v>
      </c>
      <c r="K3331" t="str">
        <f>if(and(B3331&gt;='Desc Stats'!$C$56,B3331&lt;='Desc Stats'!$C$57),"Affordable",if(AND(B3331&gt;='Desc Stats'!$C$58,B3331&lt;='Desc Stats'!$C$59),"Luxury","None"))</f>
        <v>Luxury</v>
      </c>
    </row>
    <row r="3332">
      <c r="A3332" s="56" t="s">
        <v>136</v>
      </c>
      <c r="B3332" s="54">
        <v>2200000.0</v>
      </c>
      <c r="C3332" s="7">
        <v>3.0</v>
      </c>
      <c r="D3332" s="7">
        <v>4.0</v>
      </c>
      <c r="E3332" s="7">
        <v>2.0</v>
      </c>
      <c r="F3332" s="7" t="s">
        <v>24</v>
      </c>
      <c r="G3332" s="7" t="s">
        <v>172</v>
      </c>
      <c r="H3332" s="54">
        <v>2.0</v>
      </c>
      <c r="I3332" s="54">
        <v>2278.0</v>
      </c>
      <c r="J3332" s="55" t="s">
        <v>27</v>
      </c>
      <c r="K3332" t="str">
        <f>if(and(B3332&gt;='Desc Stats'!$C$56,B3332&lt;='Desc Stats'!$C$57),"Affordable",if(AND(B3332&gt;='Desc Stats'!$C$58,B3332&lt;='Desc Stats'!$C$59),"Luxury","None"))</f>
        <v>Luxury</v>
      </c>
    </row>
    <row r="3333">
      <c r="A3333" s="57" t="s">
        <v>37</v>
      </c>
      <c r="B3333" s="54">
        <v>2200000.0</v>
      </c>
      <c r="C3333" s="7">
        <v>6.0</v>
      </c>
      <c r="D3333" s="7">
        <v>5.0</v>
      </c>
      <c r="E3333" s="7">
        <v>2.0</v>
      </c>
      <c r="F3333" s="7" t="s">
        <v>181</v>
      </c>
      <c r="G3333" s="7" t="s">
        <v>179</v>
      </c>
      <c r="H3333" s="54">
        <v>1.0</v>
      </c>
      <c r="I3333" s="54">
        <v>2200.0</v>
      </c>
      <c r="J3333" s="55" t="s">
        <v>184</v>
      </c>
      <c r="K3333" t="str">
        <f>if(and(B3333&gt;='Desc Stats'!$C$56,B3333&lt;='Desc Stats'!$C$57),"Affordable",if(AND(B3333&gt;='Desc Stats'!$C$58,B3333&lt;='Desc Stats'!$C$59),"Luxury","None"))</f>
        <v>Luxury</v>
      </c>
    </row>
    <row r="3334">
      <c r="A3334" s="57" t="s">
        <v>37</v>
      </c>
      <c r="B3334" s="54">
        <v>2200000.0</v>
      </c>
      <c r="C3334" s="7">
        <v>5.0</v>
      </c>
      <c r="D3334" s="7">
        <v>4.0</v>
      </c>
      <c r="E3334" s="7">
        <v>2.0</v>
      </c>
      <c r="F3334" s="7" t="s">
        <v>181</v>
      </c>
      <c r="G3334" s="7" t="s">
        <v>179</v>
      </c>
      <c r="H3334" s="54">
        <v>1.0</v>
      </c>
      <c r="I3334" s="54">
        <v>2200.0</v>
      </c>
      <c r="J3334" s="55" t="s">
        <v>27</v>
      </c>
      <c r="K3334" t="str">
        <f>if(and(B3334&gt;='Desc Stats'!$C$56,B3334&lt;='Desc Stats'!$C$57),"Affordable",if(AND(B3334&gt;='Desc Stats'!$C$58,B3334&lt;='Desc Stats'!$C$59),"Luxury","None"))</f>
        <v>Luxury</v>
      </c>
    </row>
    <row r="3335">
      <c r="A3335" s="57" t="s">
        <v>37</v>
      </c>
      <c r="B3335" s="54">
        <v>2200000.0</v>
      </c>
      <c r="C3335" s="7">
        <v>4.0</v>
      </c>
      <c r="D3335" s="7">
        <v>3.0</v>
      </c>
      <c r="E3335" s="7">
        <v>2.0</v>
      </c>
      <c r="F3335" s="7" t="s">
        <v>181</v>
      </c>
      <c r="G3335" s="7" t="s">
        <v>172</v>
      </c>
      <c r="H3335" s="54">
        <v>2.0</v>
      </c>
      <c r="I3335" s="54">
        <v>2530.0</v>
      </c>
      <c r="J3335" s="55" t="s">
        <v>25</v>
      </c>
      <c r="K3335" t="str">
        <f>if(and(B3335&gt;='Desc Stats'!$C$56,B3335&lt;='Desc Stats'!$C$57),"Affordable",if(AND(B3335&gt;='Desc Stats'!$C$58,B3335&lt;='Desc Stats'!$C$59),"Luxury","None"))</f>
        <v>Luxury</v>
      </c>
    </row>
    <row r="3336">
      <c r="A3336" s="56" t="s">
        <v>131</v>
      </c>
      <c r="B3336" s="54">
        <v>2200000.0</v>
      </c>
      <c r="C3336" s="7">
        <v>6.0</v>
      </c>
      <c r="D3336" s="7">
        <v>6.0</v>
      </c>
      <c r="E3336" s="7">
        <v>2.0</v>
      </c>
      <c r="F3336" s="7" t="s">
        <v>188</v>
      </c>
      <c r="G3336" s="7" t="s">
        <v>179</v>
      </c>
      <c r="H3336" s="54">
        <v>1.0</v>
      </c>
      <c r="I3336" s="54">
        <v>3060.0</v>
      </c>
      <c r="J3336" s="55" t="s">
        <v>175</v>
      </c>
      <c r="K3336" t="str">
        <f>if(and(B3336&gt;='Desc Stats'!$C$56,B3336&lt;='Desc Stats'!$C$57),"Affordable",if(AND(B3336&gt;='Desc Stats'!$C$58,B3336&lt;='Desc Stats'!$C$59),"Luxury","None"))</f>
        <v>Luxury</v>
      </c>
    </row>
    <row r="3337">
      <c r="A3337" s="56" t="s">
        <v>28</v>
      </c>
      <c r="B3337" s="54">
        <v>2200000.0</v>
      </c>
      <c r="C3337" s="7">
        <v>5.0</v>
      </c>
      <c r="D3337" s="7">
        <v>5.0</v>
      </c>
      <c r="E3337" s="7">
        <v>2.0</v>
      </c>
      <c r="F3337" s="7" t="s">
        <v>24</v>
      </c>
      <c r="G3337" s="7" t="s">
        <v>172</v>
      </c>
      <c r="H3337" s="54">
        <v>2.0</v>
      </c>
      <c r="I3337" s="54">
        <v>3218.0</v>
      </c>
      <c r="J3337" t="s">
        <v>27</v>
      </c>
      <c r="K3337" t="str">
        <f>if(and(B3337&gt;='Desc Stats'!$C$56,B3337&lt;='Desc Stats'!$C$57),"Affordable",if(AND(B3337&gt;='Desc Stats'!$C$58,B3337&lt;='Desc Stats'!$C$59),"Luxury","None"))</f>
        <v>Luxury</v>
      </c>
    </row>
    <row r="3338">
      <c r="A3338" s="56" t="s">
        <v>28</v>
      </c>
      <c r="B3338" s="54">
        <v>2200000.0</v>
      </c>
      <c r="C3338" s="7">
        <v>4.0</v>
      </c>
      <c r="D3338" s="7">
        <v>5.0</v>
      </c>
      <c r="E3338" s="7">
        <v>2.0</v>
      </c>
      <c r="F3338" s="7" t="s">
        <v>24</v>
      </c>
      <c r="G3338" s="7" t="s">
        <v>172</v>
      </c>
      <c r="H3338" s="54">
        <v>2.0</v>
      </c>
      <c r="I3338" s="54">
        <v>3109.0</v>
      </c>
      <c r="J3338" s="55" t="s">
        <v>27</v>
      </c>
      <c r="K3338" t="str">
        <f>if(and(B3338&gt;='Desc Stats'!$C$56,B3338&lt;='Desc Stats'!$C$57),"Affordable",if(AND(B3338&gt;='Desc Stats'!$C$58,B3338&lt;='Desc Stats'!$C$59),"Luxury","None"))</f>
        <v>Luxury</v>
      </c>
    </row>
    <row r="3339">
      <c r="A3339" s="56" t="s">
        <v>28</v>
      </c>
      <c r="B3339" s="54">
        <v>2200000.0</v>
      </c>
      <c r="C3339" s="7">
        <v>4.0</v>
      </c>
      <c r="D3339" s="7">
        <v>3.0</v>
      </c>
      <c r="E3339" s="7">
        <v>2.0</v>
      </c>
      <c r="F3339" s="7" t="s">
        <v>36</v>
      </c>
      <c r="G3339" s="7" t="s">
        <v>172</v>
      </c>
      <c r="H3339" s="54">
        <v>2.0</v>
      </c>
      <c r="I3339" s="54">
        <v>1888.0</v>
      </c>
      <c r="J3339" s="55" t="s">
        <v>25</v>
      </c>
      <c r="K3339" t="str">
        <f>if(and(B3339&gt;='Desc Stats'!$C$56,B3339&lt;='Desc Stats'!$C$57),"Affordable",if(AND(B3339&gt;='Desc Stats'!$C$58,B3339&lt;='Desc Stats'!$C$59),"Luxury","None"))</f>
        <v>Luxury</v>
      </c>
    </row>
    <row r="3340">
      <c r="A3340" s="56" t="s">
        <v>28</v>
      </c>
      <c r="B3340" s="54">
        <v>2200000.0</v>
      </c>
      <c r="C3340" s="7">
        <v>3.0</v>
      </c>
      <c r="D3340" s="7">
        <v>2.0</v>
      </c>
      <c r="E3340" s="7">
        <v>2.0</v>
      </c>
      <c r="F3340" s="7" t="s">
        <v>36</v>
      </c>
      <c r="G3340" s="7" t="s">
        <v>172</v>
      </c>
      <c r="H3340" s="54">
        <v>2.0</v>
      </c>
      <c r="I3340" s="54">
        <v>1240.0</v>
      </c>
      <c r="J3340" s="55" t="s">
        <v>25</v>
      </c>
      <c r="K3340" t="str">
        <f>if(and(B3340&gt;='Desc Stats'!$C$56,B3340&lt;='Desc Stats'!$C$57),"Affordable",if(AND(B3340&gt;='Desc Stats'!$C$58,B3340&lt;='Desc Stats'!$C$59),"Luxury","None"))</f>
        <v>Luxury</v>
      </c>
    </row>
    <row r="3341">
      <c r="A3341" s="56" t="s">
        <v>28</v>
      </c>
      <c r="B3341" s="54">
        <v>2200000.0</v>
      </c>
      <c r="C3341" s="7">
        <v>2.0</v>
      </c>
      <c r="D3341" s="7">
        <v>2.0</v>
      </c>
      <c r="E3341" s="7">
        <v>2.0</v>
      </c>
      <c r="F3341" s="7" t="s">
        <v>36</v>
      </c>
      <c r="G3341" s="7" t="s">
        <v>172</v>
      </c>
      <c r="H3341" s="54">
        <v>2.0</v>
      </c>
      <c r="I3341" s="54">
        <v>1270.0</v>
      </c>
      <c r="J3341" s="55" t="s">
        <v>25</v>
      </c>
      <c r="K3341" t="str">
        <f>if(and(B3341&gt;='Desc Stats'!$C$56,B3341&lt;='Desc Stats'!$C$57),"Affordable",if(AND(B3341&gt;='Desc Stats'!$C$58,B3341&lt;='Desc Stats'!$C$59),"Luxury","None"))</f>
        <v>Luxury</v>
      </c>
    </row>
    <row r="3342">
      <c r="A3342" s="56" t="s">
        <v>28</v>
      </c>
      <c r="B3342" s="54">
        <v>2200000.0</v>
      </c>
      <c r="C3342" s="7">
        <v>5.0</v>
      </c>
      <c r="D3342" s="7">
        <v>6.0</v>
      </c>
      <c r="E3342" s="7">
        <v>1.0</v>
      </c>
      <c r="F3342" s="7" t="s">
        <v>24</v>
      </c>
      <c r="G3342" s="7" t="s">
        <v>172</v>
      </c>
      <c r="H3342" s="54">
        <v>2.0</v>
      </c>
      <c r="I3342" s="54">
        <v>4520.0</v>
      </c>
      <c r="J3342" s="55" t="s">
        <v>27</v>
      </c>
      <c r="K3342" t="str">
        <f>if(and(B3342&gt;='Desc Stats'!$C$56,B3342&lt;='Desc Stats'!$C$57),"Affordable",if(AND(B3342&gt;='Desc Stats'!$C$58,B3342&lt;='Desc Stats'!$C$59),"Luxury","None"))</f>
        <v>Luxury</v>
      </c>
    </row>
    <row r="3343">
      <c r="A3343" s="56" t="s">
        <v>23</v>
      </c>
      <c r="B3343" s="54">
        <v>2200000.0</v>
      </c>
      <c r="C3343" s="7">
        <v>5.0</v>
      </c>
      <c r="D3343" s="7">
        <v>5.0</v>
      </c>
      <c r="E3343" s="7">
        <v>6.0</v>
      </c>
      <c r="F3343" s="7" t="s">
        <v>24</v>
      </c>
      <c r="G3343" s="7" t="s">
        <v>172</v>
      </c>
      <c r="H3343" s="54">
        <v>2.0</v>
      </c>
      <c r="I3343" s="54">
        <v>2973.0</v>
      </c>
      <c r="J3343" t="s">
        <v>27</v>
      </c>
      <c r="K3343" t="str">
        <f>if(and(B3343&gt;='Desc Stats'!$C$56,B3343&lt;='Desc Stats'!$C$57),"Affordable",if(AND(B3343&gt;='Desc Stats'!$C$58,B3343&lt;='Desc Stats'!$C$59),"Luxury","None"))</f>
        <v>Luxury</v>
      </c>
    </row>
    <row r="3344">
      <c r="A3344" s="56" t="s">
        <v>23</v>
      </c>
      <c r="B3344" s="54">
        <v>2200000.0</v>
      </c>
      <c r="C3344" s="7">
        <v>5.0</v>
      </c>
      <c r="D3344" s="7">
        <v>5.0</v>
      </c>
      <c r="E3344" s="7">
        <v>2.0</v>
      </c>
      <c r="F3344" s="7" t="s">
        <v>24</v>
      </c>
      <c r="G3344" s="7" t="s">
        <v>172</v>
      </c>
      <c r="H3344" s="54">
        <v>2.0</v>
      </c>
      <c r="I3344" s="54">
        <v>3800.0</v>
      </c>
      <c r="J3344" s="55" t="s">
        <v>27</v>
      </c>
      <c r="K3344" t="str">
        <f>if(and(B3344&gt;='Desc Stats'!$C$56,B3344&lt;='Desc Stats'!$C$57),"Affordable",if(AND(B3344&gt;='Desc Stats'!$C$58,B3344&lt;='Desc Stats'!$C$59),"Luxury","None"))</f>
        <v>Luxury</v>
      </c>
    </row>
    <row r="3345">
      <c r="A3345" s="56" t="s">
        <v>23</v>
      </c>
      <c r="B3345" s="54">
        <v>2200000.0</v>
      </c>
      <c r="C3345" s="7">
        <v>4.0</v>
      </c>
      <c r="D3345" s="7">
        <v>5.0</v>
      </c>
      <c r="E3345" s="7">
        <v>2.0</v>
      </c>
      <c r="F3345" s="7" t="s">
        <v>24</v>
      </c>
      <c r="G3345" s="7" t="s">
        <v>179</v>
      </c>
      <c r="H3345" s="54">
        <v>1.0</v>
      </c>
      <c r="I3345" s="54">
        <v>2707.0</v>
      </c>
      <c r="J3345" s="55" t="s">
        <v>27</v>
      </c>
      <c r="K3345" t="str">
        <f>if(and(B3345&gt;='Desc Stats'!$C$56,B3345&lt;='Desc Stats'!$C$57),"Affordable",if(AND(B3345&gt;='Desc Stats'!$C$58,B3345&lt;='Desc Stats'!$C$59),"Luxury","None"))</f>
        <v>Luxury</v>
      </c>
    </row>
    <row r="3346">
      <c r="A3346" s="56" t="s">
        <v>23</v>
      </c>
      <c r="B3346" s="54">
        <v>2200000.0</v>
      </c>
      <c r="C3346" s="7">
        <v>5.0</v>
      </c>
      <c r="D3346" s="7">
        <v>4.0</v>
      </c>
      <c r="E3346" s="7">
        <v>2.0</v>
      </c>
      <c r="F3346" s="7" t="s">
        <v>24</v>
      </c>
      <c r="G3346" s="7" t="s">
        <v>172</v>
      </c>
      <c r="H3346" s="54">
        <v>2.0</v>
      </c>
      <c r="I3346" s="54">
        <v>1830.0</v>
      </c>
      <c r="J3346" s="55" t="s">
        <v>27</v>
      </c>
      <c r="K3346" t="str">
        <f>if(and(B3346&gt;='Desc Stats'!$C$56,B3346&lt;='Desc Stats'!$C$57),"Affordable",if(AND(B3346&gt;='Desc Stats'!$C$58,B3346&lt;='Desc Stats'!$C$59),"Luxury","None"))</f>
        <v>Luxury</v>
      </c>
    </row>
    <row r="3347">
      <c r="A3347" s="56" t="s">
        <v>23</v>
      </c>
      <c r="B3347" s="54">
        <v>2200000.0</v>
      </c>
      <c r="C3347" s="7">
        <v>4.0</v>
      </c>
      <c r="D3347" s="7">
        <v>4.0</v>
      </c>
      <c r="E3347" s="7">
        <v>2.0</v>
      </c>
      <c r="F3347" s="7" t="s">
        <v>24</v>
      </c>
      <c r="G3347" s="7" t="s">
        <v>172</v>
      </c>
      <c r="H3347" s="54">
        <v>2.0</v>
      </c>
      <c r="I3347" s="54">
        <v>2243.0</v>
      </c>
      <c r="J3347" t="s">
        <v>27</v>
      </c>
      <c r="K3347" t="str">
        <f>if(and(B3347&gt;='Desc Stats'!$C$56,B3347&lt;='Desc Stats'!$C$57),"Affordable",if(AND(B3347&gt;='Desc Stats'!$C$58,B3347&lt;='Desc Stats'!$C$59),"Luxury","None"))</f>
        <v>Luxury</v>
      </c>
    </row>
    <row r="3348">
      <c r="A3348" s="56" t="s">
        <v>23</v>
      </c>
      <c r="B3348" s="54">
        <v>2200000.0</v>
      </c>
      <c r="C3348" s="7">
        <v>5.0</v>
      </c>
      <c r="D3348" s="7">
        <v>6.0</v>
      </c>
      <c r="E3348" s="7">
        <v>1.0</v>
      </c>
      <c r="F3348" s="7" t="s">
        <v>24</v>
      </c>
      <c r="G3348" s="7" t="s">
        <v>172</v>
      </c>
      <c r="H3348" s="54">
        <v>2.0</v>
      </c>
      <c r="I3348" s="54">
        <v>3000.0</v>
      </c>
      <c r="J3348" s="55" t="s">
        <v>27</v>
      </c>
      <c r="K3348" t="str">
        <f>if(and(B3348&gt;='Desc Stats'!$C$56,B3348&lt;='Desc Stats'!$C$57),"Affordable",if(AND(B3348&gt;='Desc Stats'!$C$58,B3348&lt;='Desc Stats'!$C$59),"Luxury","None"))</f>
        <v>Luxury</v>
      </c>
    </row>
    <row r="3349">
      <c r="A3349" s="56" t="s">
        <v>156</v>
      </c>
      <c r="B3349" s="54">
        <v>2200000.0</v>
      </c>
      <c r="C3349" s="7">
        <v>6.0</v>
      </c>
      <c r="D3349" s="7">
        <v>5.0</v>
      </c>
      <c r="E3349" s="7">
        <v>2.0</v>
      </c>
      <c r="F3349" s="7" t="s">
        <v>24</v>
      </c>
      <c r="G3349" s="7" t="s">
        <v>172</v>
      </c>
      <c r="H3349" s="54">
        <v>2.0</v>
      </c>
      <c r="I3349" s="54">
        <v>4142.0</v>
      </c>
      <c r="J3349" s="55" t="s">
        <v>27</v>
      </c>
      <c r="K3349" t="str">
        <f>if(and(B3349&gt;='Desc Stats'!$C$56,B3349&lt;='Desc Stats'!$C$57),"Affordable",if(AND(B3349&gt;='Desc Stats'!$C$58,B3349&lt;='Desc Stats'!$C$59),"Luxury","None"))</f>
        <v>Luxury</v>
      </c>
    </row>
    <row r="3350">
      <c r="A3350" s="56" t="s">
        <v>158</v>
      </c>
      <c r="B3350" s="54">
        <v>2200000.0</v>
      </c>
      <c r="C3350" s="7">
        <v>5.0</v>
      </c>
      <c r="D3350" s="7">
        <v>5.0</v>
      </c>
      <c r="E3350" s="7">
        <v>3.0</v>
      </c>
      <c r="F3350" s="7" t="s">
        <v>188</v>
      </c>
      <c r="G3350" s="7" t="s">
        <v>179</v>
      </c>
      <c r="H3350" s="54">
        <v>1.0</v>
      </c>
      <c r="I3350" s="54">
        <v>3282.0</v>
      </c>
      <c r="J3350" s="55" t="s">
        <v>27</v>
      </c>
      <c r="K3350" t="str">
        <f>if(and(B3350&gt;='Desc Stats'!$C$56,B3350&lt;='Desc Stats'!$C$57),"Affordable",if(AND(B3350&gt;='Desc Stats'!$C$58,B3350&lt;='Desc Stats'!$C$59),"Luxury","None"))</f>
        <v>Luxury</v>
      </c>
    </row>
    <row r="3351">
      <c r="A3351" s="56" t="s">
        <v>162</v>
      </c>
      <c r="B3351" s="54">
        <v>2200000.0</v>
      </c>
      <c r="C3351" s="7">
        <v>5.0</v>
      </c>
      <c r="D3351" s="7">
        <v>3.0</v>
      </c>
      <c r="E3351" s="7">
        <v>5.0</v>
      </c>
      <c r="F3351" s="7" t="s">
        <v>181</v>
      </c>
      <c r="G3351" s="7" t="s">
        <v>179</v>
      </c>
      <c r="H3351" s="54">
        <v>1.0</v>
      </c>
      <c r="I3351" s="54">
        <v>2550.0</v>
      </c>
      <c r="J3351" s="55" t="s">
        <v>27</v>
      </c>
      <c r="K3351" t="str">
        <f>if(and(B3351&gt;='Desc Stats'!$C$56,B3351&lt;='Desc Stats'!$C$57),"Affordable",if(AND(B3351&gt;='Desc Stats'!$C$58,B3351&lt;='Desc Stats'!$C$59),"Luxury","None"))</f>
        <v>Luxury</v>
      </c>
    </row>
    <row r="3352">
      <c r="A3352" s="56" t="s">
        <v>162</v>
      </c>
      <c r="B3352" s="54">
        <v>2200000.0</v>
      </c>
      <c r="C3352" s="7">
        <v>2.0</v>
      </c>
      <c r="D3352" s="7">
        <v>3.0</v>
      </c>
      <c r="E3352" s="7">
        <v>2.0</v>
      </c>
      <c r="F3352" s="7" t="s">
        <v>181</v>
      </c>
      <c r="G3352" s="7" t="s">
        <v>179</v>
      </c>
      <c r="H3352" s="54">
        <v>1.0</v>
      </c>
      <c r="I3352" s="54">
        <v>2850.0</v>
      </c>
      <c r="J3352" s="55" t="s">
        <v>27</v>
      </c>
      <c r="K3352" t="str">
        <f>if(and(B3352&gt;='Desc Stats'!$C$56,B3352&lt;='Desc Stats'!$C$57),"Affordable",if(AND(B3352&gt;='Desc Stats'!$C$58,B3352&lt;='Desc Stats'!$C$59),"Luxury","None"))</f>
        <v>Luxury</v>
      </c>
    </row>
    <row r="3353">
      <c r="A3353" s="56" t="s">
        <v>162</v>
      </c>
      <c r="B3353" s="54">
        <v>2200000.0</v>
      </c>
      <c r="C3353" s="7">
        <v>5.0</v>
      </c>
      <c r="D3353" s="7">
        <v>3.0</v>
      </c>
      <c r="E3353" s="7">
        <v>1.0</v>
      </c>
      <c r="F3353" s="7" t="s">
        <v>181</v>
      </c>
      <c r="G3353" s="7" t="s">
        <v>179</v>
      </c>
      <c r="H3353" s="54">
        <v>1.0</v>
      </c>
      <c r="I3353" s="54">
        <v>2550.0</v>
      </c>
      <c r="J3353" s="55" t="s">
        <v>25</v>
      </c>
      <c r="K3353" t="str">
        <f>if(and(B3353&gt;='Desc Stats'!$C$56,B3353&lt;='Desc Stats'!$C$57),"Affordable",if(AND(B3353&gt;='Desc Stats'!$C$58,B3353&lt;='Desc Stats'!$C$59),"Luxury","None"))</f>
        <v>Luxury</v>
      </c>
    </row>
    <row r="3354">
      <c r="A3354" s="56" t="s">
        <v>28</v>
      </c>
      <c r="B3354" s="54">
        <v>2210000.0</v>
      </c>
      <c r="C3354" s="7">
        <v>3.0</v>
      </c>
      <c r="D3354" s="7">
        <v>3.0</v>
      </c>
      <c r="E3354" s="7">
        <v>2.0</v>
      </c>
      <c r="F3354" s="7" t="s">
        <v>24</v>
      </c>
      <c r="G3354" s="7" t="s">
        <v>172</v>
      </c>
      <c r="H3354" s="54">
        <v>2.0</v>
      </c>
      <c r="I3354" s="54">
        <v>1502.0</v>
      </c>
      <c r="J3354" s="55" t="s">
        <v>25</v>
      </c>
      <c r="K3354" t="str">
        <f>if(and(B3354&gt;='Desc Stats'!$C$56,B3354&lt;='Desc Stats'!$C$57),"Affordable",if(AND(B3354&gt;='Desc Stats'!$C$58,B3354&lt;='Desc Stats'!$C$59),"Luxury","None"))</f>
        <v>Luxury</v>
      </c>
    </row>
    <row r="3355">
      <c r="A3355" s="56" t="s">
        <v>23</v>
      </c>
      <c r="B3355" s="54">
        <v>2220000.0</v>
      </c>
      <c r="C3355" s="7">
        <v>5.0</v>
      </c>
      <c r="D3355" s="7">
        <v>4.0</v>
      </c>
      <c r="E3355" s="7">
        <v>2.0</v>
      </c>
      <c r="F3355" s="7" t="s">
        <v>24</v>
      </c>
      <c r="G3355" s="7" t="s">
        <v>172</v>
      </c>
      <c r="H3355" s="54">
        <v>2.0</v>
      </c>
      <c r="I3355" s="54">
        <v>2973.0</v>
      </c>
      <c r="J3355" s="55" t="s">
        <v>27</v>
      </c>
      <c r="K3355" t="str">
        <f>if(and(B3355&gt;='Desc Stats'!$C$56,B3355&lt;='Desc Stats'!$C$57),"Affordable",if(AND(B3355&gt;='Desc Stats'!$C$58,B3355&lt;='Desc Stats'!$C$59),"Luxury","None"))</f>
        <v>Luxury</v>
      </c>
    </row>
    <row r="3356">
      <c r="A3356" s="56" t="s">
        <v>23</v>
      </c>
      <c r="B3356" s="54">
        <v>2230000.0</v>
      </c>
      <c r="C3356" s="7">
        <v>5.0</v>
      </c>
      <c r="D3356" s="7">
        <v>5.0</v>
      </c>
      <c r="E3356" s="7">
        <v>6.0</v>
      </c>
      <c r="F3356" s="7" t="s">
        <v>24</v>
      </c>
      <c r="G3356" s="7" t="s">
        <v>172</v>
      </c>
      <c r="H3356" s="54">
        <v>2.0</v>
      </c>
      <c r="I3356" s="54">
        <v>2973.0</v>
      </c>
      <c r="J3356" s="55" t="s">
        <v>27</v>
      </c>
      <c r="K3356" t="str">
        <f>if(and(B3356&gt;='Desc Stats'!$C$56,B3356&lt;='Desc Stats'!$C$57),"Affordable",if(AND(B3356&gt;='Desc Stats'!$C$58,B3356&lt;='Desc Stats'!$C$59),"Luxury","None"))</f>
        <v>Luxury</v>
      </c>
    </row>
    <row r="3357">
      <c r="A3357" s="56" t="s">
        <v>23</v>
      </c>
      <c r="B3357" s="54">
        <v>2230000.0</v>
      </c>
      <c r="C3357" s="7">
        <v>5.0</v>
      </c>
      <c r="D3357" s="7">
        <v>5.0</v>
      </c>
      <c r="E3357" s="7">
        <v>2.0</v>
      </c>
      <c r="F3357" s="7" t="s">
        <v>24</v>
      </c>
      <c r="G3357" s="7" t="s">
        <v>172</v>
      </c>
      <c r="H3357" s="54">
        <v>2.0</v>
      </c>
      <c r="I3357" s="54">
        <v>2974.0</v>
      </c>
      <c r="J3357" t="s">
        <v>27</v>
      </c>
      <c r="K3357" t="str">
        <f>if(and(B3357&gt;='Desc Stats'!$C$56,B3357&lt;='Desc Stats'!$C$57),"Affordable",if(AND(B3357&gt;='Desc Stats'!$C$58,B3357&lt;='Desc Stats'!$C$59),"Luxury","None"))</f>
        <v>Luxury</v>
      </c>
    </row>
    <row r="3358">
      <c r="A3358" s="56" t="s">
        <v>23</v>
      </c>
      <c r="B3358" s="54">
        <v>2230000.0</v>
      </c>
      <c r="C3358" s="7">
        <v>4.0</v>
      </c>
      <c r="D3358" s="7">
        <v>3.0</v>
      </c>
      <c r="E3358" s="7">
        <v>2.0</v>
      </c>
      <c r="F3358" s="7" t="s">
        <v>24</v>
      </c>
      <c r="G3358" s="7" t="s">
        <v>172</v>
      </c>
      <c r="H3358" s="54">
        <v>2.0</v>
      </c>
      <c r="I3358" s="54">
        <v>2973.0</v>
      </c>
      <c r="J3358" t="s">
        <v>27</v>
      </c>
      <c r="K3358" t="str">
        <f>if(and(B3358&gt;='Desc Stats'!$C$56,B3358&lt;='Desc Stats'!$C$57),"Affordable",if(AND(B3358&gt;='Desc Stats'!$C$58,B3358&lt;='Desc Stats'!$C$59),"Luxury","None"))</f>
        <v>Luxury</v>
      </c>
    </row>
    <row r="3359">
      <c r="A3359" s="56" t="s">
        <v>23</v>
      </c>
      <c r="B3359" s="54">
        <v>2230000.0</v>
      </c>
      <c r="C3359" s="7">
        <v>5.0</v>
      </c>
      <c r="D3359" s="7">
        <v>5.0</v>
      </c>
      <c r="E3359" s="7">
        <v>1.0</v>
      </c>
      <c r="F3359" s="7" t="s">
        <v>24</v>
      </c>
      <c r="G3359" s="7" t="s">
        <v>172</v>
      </c>
      <c r="H3359" s="54">
        <v>2.0</v>
      </c>
      <c r="I3359" s="54">
        <v>2973.0</v>
      </c>
      <c r="J3359" s="55" t="s">
        <v>27</v>
      </c>
      <c r="K3359" t="str">
        <f>if(and(B3359&gt;='Desc Stats'!$C$56,B3359&lt;='Desc Stats'!$C$57),"Affordable",if(AND(B3359&gt;='Desc Stats'!$C$58,B3359&lt;='Desc Stats'!$C$59),"Luxury","None"))</f>
        <v>Luxury</v>
      </c>
    </row>
    <row r="3360">
      <c r="A3360" s="56" t="s">
        <v>23</v>
      </c>
      <c r="B3360" s="54">
        <v>2237620.0</v>
      </c>
      <c r="C3360" s="7">
        <v>5.0</v>
      </c>
      <c r="D3360" s="7">
        <v>3.0</v>
      </c>
      <c r="E3360" s="7">
        <v>2.0</v>
      </c>
      <c r="F3360" s="7" t="s">
        <v>24</v>
      </c>
      <c r="G3360" s="7" t="s">
        <v>172</v>
      </c>
      <c r="H3360" s="54">
        <v>2.0</v>
      </c>
      <c r="I3360" s="54">
        <v>2906.0</v>
      </c>
      <c r="J3360" s="55" t="s">
        <v>25</v>
      </c>
      <c r="K3360" t="str">
        <f>if(and(B3360&gt;='Desc Stats'!$C$56,B3360&lt;='Desc Stats'!$C$57),"Affordable",if(AND(B3360&gt;='Desc Stats'!$C$58,B3360&lt;='Desc Stats'!$C$59),"Luxury","None"))</f>
        <v>Luxury</v>
      </c>
    </row>
    <row r="3361">
      <c r="A3361" s="56" t="s">
        <v>28</v>
      </c>
      <c r="B3361" s="54">
        <v>2244000.0</v>
      </c>
      <c r="C3361" s="7">
        <v>4.0</v>
      </c>
      <c r="D3361" s="7">
        <v>3.0</v>
      </c>
      <c r="E3361" s="7">
        <v>2.0</v>
      </c>
      <c r="F3361" s="7" t="s">
        <v>36</v>
      </c>
      <c r="G3361" s="7" t="s">
        <v>172</v>
      </c>
      <c r="H3361" s="54">
        <v>2.0</v>
      </c>
      <c r="I3361" s="54">
        <v>1496.0</v>
      </c>
      <c r="J3361" s="55" t="s">
        <v>25</v>
      </c>
      <c r="K3361" t="str">
        <f>if(and(B3361&gt;='Desc Stats'!$C$56,B3361&lt;='Desc Stats'!$C$57),"Affordable",if(AND(B3361&gt;='Desc Stats'!$C$58,B3361&lt;='Desc Stats'!$C$59),"Luxury","None"))</f>
        <v>Luxury</v>
      </c>
    </row>
    <row r="3362">
      <c r="A3362" s="57" t="s">
        <v>37</v>
      </c>
      <c r="B3362" s="54">
        <v>2250000.0</v>
      </c>
      <c r="C3362" s="7">
        <v>4.0</v>
      </c>
      <c r="D3362" s="7">
        <v>5.0</v>
      </c>
      <c r="E3362" s="7">
        <v>2.0</v>
      </c>
      <c r="F3362" s="7" t="s">
        <v>181</v>
      </c>
      <c r="G3362" s="7" t="s">
        <v>179</v>
      </c>
      <c r="H3362" s="54">
        <v>1.0</v>
      </c>
      <c r="I3362" s="54">
        <v>1826.0</v>
      </c>
      <c r="J3362" s="55" t="s">
        <v>27</v>
      </c>
      <c r="K3362" t="str">
        <f>if(and(B3362&gt;='Desc Stats'!$C$56,B3362&lt;='Desc Stats'!$C$57),"Affordable",if(AND(B3362&gt;='Desc Stats'!$C$58,B3362&lt;='Desc Stats'!$C$59),"Luxury","None"))</f>
        <v>Luxury</v>
      </c>
    </row>
    <row r="3363">
      <c r="A3363" s="57" t="s">
        <v>37</v>
      </c>
      <c r="B3363" s="54">
        <v>2250000.0</v>
      </c>
      <c r="C3363" s="7">
        <v>5.0</v>
      </c>
      <c r="D3363" s="7">
        <v>4.0</v>
      </c>
      <c r="E3363" s="7">
        <v>2.0</v>
      </c>
      <c r="F3363" s="7" t="s">
        <v>38</v>
      </c>
      <c r="G3363" s="7" t="s">
        <v>172</v>
      </c>
      <c r="H3363" s="54">
        <v>2.0</v>
      </c>
      <c r="I3363" s="54">
        <v>2900.0</v>
      </c>
      <c r="J3363" s="55" t="s">
        <v>27</v>
      </c>
      <c r="K3363" t="str">
        <f>if(and(B3363&gt;='Desc Stats'!$C$56,B3363&lt;='Desc Stats'!$C$57),"Affordable",if(AND(B3363&gt;='Desc Stats'!$C$58,B3363&lt;='Desc Stats'!$C$59),"Luxury","None"))</f>
        <v>Luxury</v>
      </c>
    </row>
    <row r="3364">
      <c r="A3364" s="57" t="s">
        <v>37</v>
      </c>
      <c r="B3364" s="54">
        <v>2250000.0</v>
      </c>
      <c r="C3364" s="7">
        <v>4.0</v>
      </c>
      <c r="D3364" s="7">
        <v>4.0</v>
      </c>
      <c r="E3364" s="7">
        <v>2.0</v>
      </c>
      <c r="F3364" s="7" t="s">
        <v>38</v>
      </c>
      <c r="G3364" s="7" t="s">
        <v>179</v>
      </c>
      <c r="H3364" s="54">
        <v>1.0</v>
      </c>
      <c r="I3364" s="54">
        <v>1442.0</v>
      </c>
      <c r="J3364" s="55" t="s">
        <v>25</v>
      </c>
      <c r="K3364" t="str">
        <f>if(and(B3364&gt;='Desc Stats'!$C$56,B3364&lt;='Desc Stats'!$C$57),"Affordable",if(AND(B3364&gt;='Desc Stats'!$C$58,B3364&lt;='Desc Stats'!$C$59),"Luxury","None"))</f>
        <v>Luxury</v>
      </c>
    </row>
    <row r="3365">
      <c r="A3365" s="57" t="s">
        <v>37</v>
      </c>
      <c r="B3365" s="54">
        <v>2250000.0</v>
      </c>
      <c r="C3365" s="7">
        <v>3.0</v>
      </c>
      <c r="D3365" s="7">
        <v>2.0</v>
      </c>
      <c r="E3365" s="7">
        <v>2.0</v>
      </c>
      <c r="F3365" s="7" t="s">
        <v>181</v>
      </c>
      <c r="G3365" s="7" t="s">
        <v>172</v>
      </c>
      <c r="H3365" s="54">
        <v>2.0</v>
      </c>
      <c r="I3365" s="54">
        <v>2600.0</v>
      </c>
      <c r="J3365" s="55" t="s">
        <v>27</v>
      </c>
      <c r="K3365" t="str">
        <f>if(and(B3365&gt;='Desc Stats'!$C$56,B3365&lt;='Desc Stats'!$C$57),"Affordable",if(AND(B3365&gt;='Desc Stats'!$C$58,B3365&lt;='Desc Stats'!$C$59),"Luxury","None"))</f>
        <v>Luxury</v>
      </c>
    </row>
    <row r="3366">
      <c r="A3366" s="56" t="s">
        <v>133</v>
      </c>
      <c r="B3366" s="54">
        <v>2250000.0</v>
      </c>
      <c r="C3366" s="7">
        <v>6.0</v>
      </c>
      <c r="D3366" s="7">
        <v>3.0</v>
      </c>
      <c r="E3366" s="7">
        <v>1.0</v>
      </c>
      <c r="F3366" s="7" t="s">
        <v>188</v>
      </c>
      <c r="G3366" s="7" t="s">
        <v>172</v>
      </c>
      <c r="H3366" s="54">
        <v>2.0</v>
      </c>
      <c r="I3366" s="54">
        <v>3574.0</v>
      </c>
      <c r="J3366" s="55" t="s">
        <v>27</v>
      </c>
      <c r="K3366" t="str">
        <f>if(and(B3366&gt;='Desc Stats'!$C$56,B3366&lt;='Desc Stats'!$C$57),"Affordable",if(AND(B3366&gt;='Desc Stats'!$C$58,B3366&lt;='Desc Stats'!$C$59),"Luxury","None"))</f>
        <v>Luxury</v>
      </c>
    </row>
    <row r="3367">
      <c r="A3367" s="56" t="s">
        <v>131</v>
      </c>
      <c r="B3367" s="54">
        <v>2250000.0</v>
      </c>
      <c r="C3367" s="7">
        <v>5.0</v>
      </c>
      <c r="D3367" s="7">
        <v>4.0</v>
      </c>
      <c r="E3367" s="7">
        <v>3.0</v>
      </c>
      <c r="F3367" s="7" t="s">
        <v>188</v>
      </c>
      <c r="G3367" s="7" t="s">
        <v>179</v>
      </c>
      <c r="H3367" s="54">
        <v>1.0</v>
      </c>
      <c r="I3367" s="54">
        <v>4500.0</v>
      </c>
      <c r="J3367" s="55" t="s">
        <v>27</v>
      </c>
      <c r="K3367" t="str">
        <f>if(and(B3367&gt;='Desc Stats'!$C$56,B3367&lt;='Desc Stats'!$C$57),"Affordable",if(AND(B3367&gt;='Desc Stats'!$C$58,B3367&lt;='Desc Stats'!$C$59),"Luxury","None"))</f>
        <v>Luxury</v>
      </c>
    </row>
    <row r="3368">
      <c r="A3368" s="56" t="s">
        <v>28</v>
      </c>
      <c r="B3368" s="54">
        <v>2250000.0</v>
      </c>
      <c r="C3368" s="7">
        <v>3.0</v>
      </c>
      <c r="D3368" s="7">
        <v>2.0</v>
      </c>
      <c r="E3368" s="7">
        <v>4.0</v>
      </c>
      <c r="F3368" s="7" t="s">
        <v>36</v>
      </c>
      <c r="G3368" s="7" t="s">
        <v>172</v>
      </c>
      <c r="H3368" s="54">
        <v>2.0</v>
      </c>
      <c r="I3368" s="54">
        <v>1302.0</v>
      </c>
      <c r="J3368" s="55" t="s">
        <v>27</v>
      </c>
      <c r="K3368" t="str">
        <f>if(and(B3368&gt;='Desc Stats'!$C$56,B3368&lt;='Desc Stats'!$C$57),"Affordable",if(AND(B3368&gt;='Desc Stats'!$C$58,B3368&lt;='Desc Stats'!$C$59),"Luxury","None"))</f>
        <v>Luxury</v>
      </c>
    </row>
    <row r="3369">
      <c r="A3369" s="56" t="s">
        <v>28</v>
      </c>
      <c r="B3369" s="54">
        <v>2250000.0</v>
      </c>
      <c r="C3369" s="7">
        <v>4.0</v>
      </c>
      <c r="D3369" s="7">
        <v>3.0</v>
      </c>
      <c r="E3369" s="7">
        <v>1.0</v>
      </c>
      <c r="F3369" s="7" t="s">
        <v>36</v>
      </c>
      <c r="G3369" s="7" t="s">
        <v>172</v>
      </c>
      <c r="H3369" s="54">
        <v>2.0</v>
      </c>
      <c r="I3369" s="54">
        <v>1626.0</v>
      </c>
      <c r="J3369" t="s">
        <v>25</v>
      </c>
      <c r="K3369" t="str">
        <f>if(and(B3369&gt;='Desc Stats'!$C$56,B3369&lt;='Desc Stats'!$C$57),"Affordable",if(AND(B3369&gt;='Desc Stats'!$C$58,B3369&lt;='Desc Stats'!$C$59),"Luxury","None"))</f>
        <v>Luxury</v>
      </c>
    </row>
    <row r="3370">
      <c r="A3370" s="56" t="s">
        <v>23</v>
      </c>
      <c r="B3370" s="54">
        <v>2250000.0</v>
      </c>
      <c r="C3370" s="7">
        <v>5.0</v>
      </c>
      <c r="D3370" s="7">
        <v>6.0</v>
      </c>
      <c r="E3370" s="7">
        <v>2.0</v>
      </c>
      <c r="F3370" s="7" t="s">
        <v>24</v>
      </c>
      <c r="G3370" s="7" t="s">
        <v>172</v>
      </c>
      <c r="H3370" s="54">
        <v>2.0</v>
      </c>
      <c r="I3370" s="54">
        <v>2906.0</v>
      </c>
      <c r="J3370" s="55" t="s">
        <v>25</v>
      </c>
      <c r="K3370" t="str">
        <f>if(and(B3370&gt;='Desc Stats'!$C$56,B3370&lt;='Desc Stats'!$C$57),"Affordable",if(AND(B3370&gt;='Desc Stats'!$C$58,B3370&lt;='Desc Stats'!$C$59),"Luxury","None"))</f>
        <v>Luxury</v>
      </c>
    </row>
    <row r="3371">
      <c r="A3371" s="56" t="s">
        <v>23</v>
      </c>
      <c r="B3371" s="54">
        <v>2250000.0</v>
      </c>
      <c r="C3371" s="7">
        <v>5.0</v>
      </c>
      <c r="D3371" s="7">
        <v>4.0</v>
      </c>
      <c r="E3371" s="7">
        <v>1.0</v>
      </c>
      <c r="F3371" s="7" t="s">
        <v>24</v>
      </c>
      <c r="G3371" s="7" t="s">
        <v>172</v>
      </c>
      <c r="H3371" s="54">
        <v>2.0</v>
      </c>
      <c r="I3371" s="54">
        <v>2973.0</v>
      </c>
      <c r="J3371" s="55" t="s">
        <v>27</v>
      </c>
      <c r="K3371" t="str">
        <f>if(and(B3371&gt;='Desc Stats'!$C$56,B3371&lt;='Desc Stats'!$C$57),"Affordable",if(AND(B3371&gt;='Desc Stats'!$C$58,B3371&lt;='Desc Stats'!$C$59),"Luxury","None"))</f>
        <v>Luxury</v>
      </c>
    </row>
    <row r="3372">
      <c r="A3372" s="56" t="s">
        <v>23</v>
      </c>
      <c r="B3372" s="54">
        <v>2250000.0</v>
      </c>
      <c r="C3372" s="7">
        <v>4.0</v>
      </c>
      <c r="D3372" s="7">
        <v>4.0</v>
      </c>
      <c r="E3372" s="7">
        <v>1.0</v>
      </c>
      <c r="F3372" s="7" t="s">
        <v>24</v>
      </c>
      <c r="G3372" s="7" t="s">
        <v>172</v>
      </c>
      <c r="H3372" s="54">
        <v>2.0</v>
      </c>
      <c r="I3372" s="54">
        <v>3732.0</v>
      </c>
      <c r="J3372" s="55" t="s">
        <v>27</v>
      </c>
      <c r="K3372" t="str">
        <f>if(and(B3372&gt;='Desc Stats'!$C$56,B3372&lt;='Desc Stats'!$C$57),"Affordable",if(AND(B3372&gt;='Desc Stats'!$C$58,B3372&lt;='Desc Stats'!$C$59),"Luxury","None"))</f>
        <v>Luxury</v>
      </c>
    </row>
    <row r="3373">
      <c r="A3373" s="56" t="s">
        <v>158</v>
      </c>
      <c r="B3373" s="54">
        <v>2250000.0</v>
      </c>
      <c r="C3373" s="7">
        <v>6.0</v>
      </c>
      <c r="D3373" s="7">
        <v>5.0</v>
      </c>
      <c r="E3373" s="7">
        <v>2.0</v>
      </c>
      <c r="F3373" s="7" t="s">
        <v>38</v>
      </c>
      <c r="G3373" s="7" t="s">
        <v>179</v>
      </c>
      <c r="H3373" s="54">
        <v>1.0</v>
      </c>
      <c r="I3373" s="54">
        <v>2440.0</v>
      </c>
      <c r="J3373" s="55" t="s">
        <v>27</v>
      </c>
      <c r="K3373" t="str">
        <f>if(and(B3373&gt;='Desc Stats'!$C$56,B3373&lt;='Desc Stats'!$C$57),"Affordable",if(AND(B3373&gt;='Desc Stats'!$C$58,B3373&lt;='Desc Stats'!$C$59),"Luxury","None"))</f>
        <v>Luxury</v>
      </c>
    </row>
    <row r="3374">
      <c r="A3374" s="56" t="s">
        <v>138</v>
      </c>
      <c r="B3374" s="54">
        <v>2251800.0</v>
      </c>
      <c r="C3374" s="7">
        <v>3.0</v>
      </c>
      <c r="D3374" s="7">
        <v>4.0</v>
      </c>
      <c r="E3374" s="7">
        <v>3.0</v>
      </c>
      <c r="F3374" s="7" t="s">
        <v>36</v>
      </c>
      <c r="G3374" s="7" t="s">
        <v>172</v>
      </c>
      <c r="H3374" s="54">
        <v>2.0</v>
      </c>
      <c r="I3374" s="54">
        <v>1668.0</v>
      </c>
      <c r="J3374" s="55" t="s">
        <v>27</v>
      </c>
      <c r="K3374" t="str">
        <f>if(and(B3374&gt;='Desc Stats'!$C$56,B3374&lt;='Desc Stats'!$C$57),"Affordable",if(AND(B3374&gt;='Desc Stats'!$C$58,B3374&lt;='Desc Stats'!$C$59),"Luxury","None"))</f>
        <v>Luxury</v>
      </c>
    </row>
    <row r="3375">
      <c r="A3375" s="56" t="s">
        <v>23</v>
      </c>
      <c r="B3375" s="54">
        <v>2253000.0</v>
      </c>
      <c r="C3375" s="7">
        <v>5.0</v>
      </c>
      <c r="D3375" s="7">
        <v>6.0</v>
      </c>
      <c r="E3375" s="7">
        <v>2.0</v>
      </c>
      <c r="F3375" s="7" t="s">
        <v>24</v>
      </c>
      <c r="G3375" s="7" t="s">
        <v>172</v>
      </c>
      <c r="H3375" s="54">
        <v>2.0</v>
      </c>
      <c r="I3375" s="54">
        <v>2702.0</v>
      </c>
      <c r="J3375" s="55" t="s">
        <v>27</v>
      </c>
      <c r="K3375" t="str">
        <f>if(and(B3375&gt;='Desc Stats'!$C$56,B3375&lt;='Desc Stats'!$C$57),"Affordable",if(AND(B3375&gt;='Desc Stats'!$C$58,B3375&lt;='Desc Stats'!$C$59),"Luxury","None"))</f>
        <v>Luxury</v>
      </c>
    </row>
    <row r="3376">
      <c r="A3376" s="56" t="s">
        <v>28</v>
      </c>
      <c r="B3376" s="54">
        <v>2257000.0</v>
      </c>
      <c r="C3376" s="7">
        <v>3.0</v>
      </c>
      <c r="D3376" s="7">
        <v>2.0</v>
      </c>
      <c r="E3376" s="7">
        <v>2.0</v>
      </c>
      <c r="F3376" s="7" t="s">
        <v>24</v>
      </c>
      <c r="G3376" s="7" t="s">
        <v>172</v>
      </c>
      <c r="H3376" s="54">
        <v>2.0</v>
      </c>
      <c r="I3376" s="54">
        <v>1559.0</v>
      </c>
      <c r="J3376" s="55" t="s">
        <v>27</v>
      </c>
      <c r="K3376" t="str">
        <f>if(and(B3376&gt;='Desc Stats'!$C$56,B3376&lt;='Desc Stats'!$C$57),"Affordable",if(AND(B3376&gt;='Desc Stats'!$C$58,B3376&lt;='Desc Stats'!$C$59),"Luxury","None"))</f>
        <v>Luxury</v>
      </c>
    </row>
    <row r="3377">
      <c r="A3377" s="56" t="s">
        <v>23</v>
      </c>
      <c r="B3377" s="54">
        <v>2268000.0</v>
      </c>
      <c r="C3377" s="7">
        <v>6.0</v>
      </c>
      <c r="D3377" s="7">
        <v>6.0</v>
      </c>
      <c r="E3377" s="7">
        <v>3.0</v>
      </c>
      <c r="F3377" s="7" t="s">
        <v>24</v>
      </c>
      <c r="G3377" s="7" t="s">
        <v>172</v>
      </c>
      <c r="H3377" s="54">
        <v>2.0</v>
      </c>
      <c r="I3377" s="54">
        <v>3000.0</v>
      </c>
      <c r="J3377" t="s">
        <v>27</v>
      </c>
      <c r="K3377" t="str">
        <f>if(and(B3377&gt;='Desc Stats'!$C$56,B3377&lt;='Desc Stats'!$C$57),"Affordable",if(AND(B3377&gt;='Desc Stats'!$C$58,B3377&lt;='Desc Stats'!$C$59),"Luxury","None"))</f>
        <v>Luxury</v>
      </c>
    </row>
    <row r="3378">
      <c r="A3378" s="56" t="s">
        <v>28</v>
      </c>
      <c r="B3378" s="54">
        <v>2270000.0</v>
      </c>
      <c r="C3378" s="7">
        <v>2.0</v>
      </c>
      <c r="D3378" s="7">
        <v>2.0</v>
      </c>
      <c r="E3378" s="7">
        <v>4.0</v>
      </c>
      <c r="F3378" s="7" t="s">
        <v>36</v>
      </c>
      <c r="G3378" s="7" t="s">
        <v>172</v>
      </c>
      <c r="H3378" s="54">
        <v>2.0</v>
      </c>
      <c r="I3378" s="54">
        <v>1076.0</v>
      </c>
      <c r="J3378" s="55" t="s">
        <v>25</v>
      </c>
      <c r="K3378" t="str">
        <f>if(and(B3378&gt;='Desc Stats'!$C$56,B3378&lt;='Desc Stats'!$C$57),"Affordable",if(AND(B3378&gt;='Desc Stats'!$C$58,B3378&lt;='Desc Stats'!$C$59),"Luxury","None"))</f>
        <v>Luxury</v>
      </c>
    </row>
    <row r="3379">
      <c r="A3379" s="56" t="s">
        <v>28</v>
      </c>
      <c r="B3379" s="54">
        <v>2270000.0</v>
      </c>
      <c r="C3379" s="7">
        <v>2.0</v>
      </c>
      <c r="D3379" s="7">
        <v>2.0</v>
      </c>
      <c r="E3379" s="7">
        <v>1.0</v>
      </c>
      <c r="F3379" s="7" t="s">
        <v>36</v>
      </c>
      <c r="G3379" s="7" t="s">
        <v>172</v>
      </c>
      <c r="H3379" s="54">
        <v>2.0</v>
      </c>
      <c r="I3379" s="54">
        <v>1087.0</v>
      </c>
      <c r="J3379" s="55" t="s">
        <v>27</v>
      </c>
      <c r="K3379" t="str">
        <f>if(and(B3379&gt;='Desc Stats'!$C$56,B3379&lt;='Desc Stats'!$C$57),"Affordable",if(AND(B3379&gt;='Desc Stats'!$C$58,B3379&lt;='Desc Stats'!$C$59),"Luxury","None"))</f>
        <v>Luxury</v>
      </c>
    </row>
    <row r="3380">
      <c r="A3380" s="56" t="s">
        <v>134</v>
      </c>
      <c r="B3380" s="54">
        <v>2280000.0</v>
      </c>
      <c r="C3380" s="7">
        <v>5.0</v>
      </c>
      <c r="D3380" s="7">
        <v>5.0</v>
      </c>
      <c r="E3380" s="7">
        <v>1.0</v>
      </c>
      <c r="F3380" s="7" t="s">
        <v>24</v>
      </c>
      <c r="G3380" s="7" t="s">
        <v>172</v>
      </c>
      <c r="H3380" s="54">
        <v>2.0</v>
      </c>
      <c r="I3380" s="54">
        <v>2400.0</v>
      </c>
      <c r="J3380" s="55" t="s">
        <v>25</v>
      </c>
      <c r="K3380" t="str">
        <f>if(and(B3380&gt;='Desc Stats'!$C$56,B3380&lt;='Desc Stats'!$C$57),"Affordable",if(AND(B3380&gt;='Desc Stats'!$C$58,B3380&lt;='Desc Stats'!$C$59),"Luxury","None"))</f>
        <v>Luxury</v>
      </c>
    </row>
    <row r="3381">
      <c r="A3381" s="56" t="s">
        <v>138</v>
      </c>
      <c r="B3381" s="54">
        <v>2280000.0</v>
      </c>
      <c r="C3381" s="7">
        <v>5.0</v>
      </c>
      <c r="D3381" s="7">
        <v>5.0</v>
      </c>
      <c r="E3381" s="7">
        <v>3.0</v>
      </c>
      <c r="F3381" s="7" t="s">
        <v>24</v>
      </c>
      <c r="G3381" s="7" t="s">
        <v>172</v>
      </c>
      <c r="H3381" s="54">
        <v>2.0</v>
      </c>
      <c r="I3381" s="54">
        <v>3303.0</v>
      </c>
      <c r="J3381" s="55" t="s">
        <v>27</v>
      </c>
      <c r="K3381" t="str">
        <f>if(and(B3381&gt;='Desc Stats'!$C$56,B3381&lt;='Desc Stats'!$C$57),"Affordable",if(AND(B3381&gt;='Desc Stats'!$C$58,B3381&lt;='Desc Stats'!$C$59),"Luxury","None"))</f>
        <v>Luxury</v>
      </c>
    </row>
    <row r="3382">
      <c r="A3382" s="56" t="s">
        <v>138</v>
      </c>
      <c r="B3382" s="54">
        <v>2280000.0</v>
      </c>
      <c r="C3382" s="7">
        <v>5.0</v>
      </c>
      <c r="D3382" s="7">
        <v>4.0</v>
      </c>
      <c r="E3382" s="7">
        <v>2.0</v>
      </c>
      <c r="F3382" s="7" t="s">
        <v>24</v>
      </c>
      <c r="G3382" s="7" t="s">
        <v>172</v>
      </c>
      <c r="H3382" s="54">
        <v>2.0</v>
      </c>
      <c r="I3382" s="54">
        <v>3303.0</v>
      </c>
      <c r="J3382" s="55" t="s">
        <v>27</v>
      </c>
      <c r="K3382" t="str">
        <f>if(and(B3382&gt;='Desc Stats'!$C$56,B3382&lt;='Desc Stats'!$C$57),"Affordable",if(AND(B3382&gt;='Desc Stats'!$C$58,B3382&lt;='Desc Stats'!$C$59),"Luxury","None"))</f>
        <v>Luxury</v>
      </c>
    </row>
    <row r="3383">
      <c r="A3383" s="57" t="s">
        <v>37</v>
      </c>
      <c r="B3383" s="54">
        <v>2280000.0</v>
      </c>
      <c r="C3383" s="7">
        <v>6.0</v>
      </c>
      <c r="D3383" s="7">
        <v>6.0</v>
      </c>
      <c r="E3383" s="7">
        <v>3.0</v>
      </c>
      <c r="F3383" s="7" t="s">
        <v>38</v>
      </c>
      <c r="G3383" s="7" t="s">
        <v>179</v>
      </c>
      <c r="H3383" s="54">
        <v>1.0</v>
      </c>
      <c r="I3383" s="54">
        <v>1760.0</v>
      </c>
      <c r="J3383" s="55" t="s">
        <v>27</v>
      </c>
      <c r="K3383" t="str">
        <f>if(and(B3383&gt;='Desc Stats'!$C$56,B3383&lt;='Desc Stats'!$C$57),"Affordable",if(AND(B3383&gt;='Desc Stats'!$C$58,B3383&lt;='Desc Stats'!$C$59),"Luxury","None"))</f>
        <v>Luxury</v>
      </c>
    </row>
    <row r="3384">
      <c r="A3384" s="57" t="s">
        <v>37</v>
      </c>
      <c r="B3384" s="54">
        <v>2280000.0</v>
      </c>
      <c r="C3384" s="7">
        <v>6.0</v>
      </c>
      <c r="D3384" s="7">
        <v>6.0</v>
      </c>
      <c r="E3384" s="7">
        <v>1.0</v>
      </c>
      <c r="F3384" s="7" t="s">
        <v>182</v>
      </c>
      <c r="G3384" s="7" t="s">
        <v>172</v>
      </c>
      <c r="H3384" s="54">
        <v>2.0</v>
      </c>
      <c r="I3384" s="54">
        <v>1600.0</v>
      </c>
      <c r="J3384" s="55" t="s">
        <v>27</v>
      </c>
      <c r="K3384" t="str">
        <f>if(and(B3384&gt;='Desc Stats'!$C$56,B3384&lt;='Desc Stats'!$C$57),"Affordable",if(AND(B3384&gt;='Desc Stats'!$C$58,B3384&lt;='Desc Stats'!$C$59),"Luxury","None"))</f>
        <v>Luxury</v>
      </c>
    </row>
    <row r="3385">
      <c r="A3385" s="57" t="s">
        <v>37</v>
      </c>
      <c r="B3385" s="54">
        <v>2280000.0</v>
      </c>
      <c r="C3385" s="7">
        <v>5.0</v>
      </c>
      <c r="D3385" s="7">
        <v>6.0</v>
      </c>
      <c r="E3385" s="7">
        <v>1.0</v>
      </c>
      <c r="F3385" s="7" t="s">
        <v>38</v>
      </c>
      <c r="G3385" s="7" t="s">
        <v>179</v>
      </c>
      <c r="H3385" s="54">
        <v>1.0</v>
      </c>
      <c r="I3385" s="54">
        <v>1760.0</v>
      </c>
      <c r="J3385" s="55" t="s">
        <v>25</v>
      </c>
      <c r="K3385" t="str">
        <f>if(and(B3385&gt;='Desc Stats'!$C$56,B3385&lt;='Desc Stats'!$C$57),"Affordable",if(AND(B3385&gt;='Desc Stats'!$C$58,B3385&lt;='Desc Stats'!$C$59),"Luxury","None"))</f>
        <v>Luxury</v>
      </c>
    </row>
    <row r="3386">
      <c r="A3386" s="57" t="s">
        <v>37</v>
      </c>
      <c r="B3386" s="54">
        <v>2280000.0</v>
      </c>
      <c r="C3386" s="7">
        <v>5.0</v>
      </c>
      <c r="D3386" s="7">
        <v>4.0</v>
      </c>
      <c r="E3386" s="7">
        <v>1.0</v>
      </c>
      <c r="F3386" s="7" t="s">
        <v>38</v>
      </c>
      <c r="G3386" s="7" t="s">
        <v>179</v>
      </c>
      <c r="H3386" s="54">
        <v>1.0</v>
      </c>
      <c r="I3386" s="54">
        <v>1650.0</v>
      </c>
      <c r="J3386" s="55" t="s">
        <v>27</v>
      </c>
      <c r="K3386" t="str">
        <f>if(and(B3386&gt;='Desc Stats'!$C$56,B3386&lt;='Desc Stats'!$C$57),"Affordable",if(AND(B3386&gt;='Desc Stats'!$C$58,B3386&lt;='Desc Stats'!$C$59),"Luxury","None"))</f>
        <v>Luxury</v>
      </c>
    </row>
    <row r="3387">
      <c r="A3387" s="56" t="s">
        <v>28</v>
      </c>
      <c r="B3387" s="54">
        <v>2280000.0</v>
      </c>
      <c r="C3387" s="7">
        <v>2.0</v>
      </c>
      <c r="D3387" s="7">
        <v>1.0</v>
      </c>
      <c r="E3387" s="7">
        <v>2.0</v>
      </c>
      <c r="F3387" s="7" t="s">
        <v>36</v>
      </c>
      <c r="G3387" s="7" t="s">
        <v>179</v>
      </c>
      <c r="H3387" s="54">
        <v>1.0</v>
      </c>
      <c r="I3387" s="54">
        <v>1087.0</v>
      </c>
      <c r="J3387" s="55" t="s">
        <v>27</v>
      </c>
      <c r="K3387" t="str">
        <f>if(and(B3387&gt;='Desc Stats'!$C$56,B3387&lt;='Desc Stats'!$C$57),"Affordable",if(AND(B3387&gt;='Desc Stats'!$C$58,B3387&lt;='Desc Stats'!$C$59),"Luxury","None"))</f>
        <v>Luxury</v>
      </c>
    </row>
    <row r="3388">
      <c r="A3388" s="56" t="s">
        <v>23</v>
      </c>
      <c r="B3388" s="54">
        <v>2280000.0</v>
      </c>
      <c r="C3388" s="7">
        <v>5.0</v>
      </c>
      <c r="D3388" s="7">
        <v>5.0</v>
      </c>
      <c r="E3388" s="7">
        <v>2.0</v>
      </c>
      <c r="F3388" s="7" t="s">
        <v>24</v>
      </c>
      <c r="G3388" s="7" t="s">
        <v>172</v>
      </c>
      <c r="H3388" s="54">
        <v>2.0</v>
      </c>
      <c r="I3388" s="54">
        <v>2702.0</v>
      </c>
      <c r="J3388" s="55" t="s">
        <v>27</v>
      </c>
      <c r="K3388" t="str">
        <f>if(and(B3388&gt;='Desc Stats'!$C$56,B3388&lt;='Desc Stats'!$C$57),"Affordable",if(AND(B3388&gt;='Desc Stats'!$C$58,B3388&lt;='Desc Stats'!$C$59),"Luxury","None"))</f>
        <v>Luxury</v>
      </c>
    </row>
    <row r="3389">
      <c r="A3389" s="56" t="s">
        <v>162</v>
      </c>
      <c r="B3389" s="54">
        <v>2280000.0</v>
      </c>
      <c r="C3389" s="7">
        <v>3.0</v>
      </c>
      <c r="D3389" s="7">
        <v>2.0</v>
      </c>
      <c r="E3389" s="7">
        <v>2.0</v>
      </c>
      <c r="F3389" s="7" t="s">
        <v>183</v>
      </c>
      <c r="G3389" s="7" t="s">
        <v>179</v>
      </c>
      <c r="H3389" s="54">
        <v>1.0</v>
      </c>
      <c r="I3389" s="54">
        <v>3520.0</v>
      </c>
      <c r="J3389" s="55" t="s">
        <v>27</v>
      </c>
      <c r="K3389" t="str">
        <f>if(and(B3389&gt;='Desc Stats'!$C$56,B3389&lt;='Desc Stats'!$C$57),"Affordable",if(AND(B3389&gt;='Desc Stats'!$C$58,B3389&lt;='Desc Stats'!$C$59),"Luxury","None"))</f>
        <v>Luxury</v>
      </c>
    </row>
    <row r="3390">
      <c r="A3390" s="56" t="s">
        <v>23</v>
      </c>
      <c r="B3390" s="54">
        <v>2284000.0</v>
      </c>
      <c r="C3390" s="7">
        <v>5.0</v>
      </c>
      <c r="D3390" s="7">
        <v>6.0</v>
      </c>
      <c r="E3390" s="7">
        <v>2.0</v>
      </c>
      <c r="F3390" s="7" t="s">
        <v>24</v>
      </c>
      <c r="G3390" s="7" t="s">
        <v>172</v>
      </c>
      <c r="H3390" s="54">
        <v>2.0</v>
      </c>
      <c r="I3390" s="54">
        <v>2702.0</v>
      </c>
      <c r="J3390" s="55" t="s">
        <v>27</v>
      </c>
      <c r="K3390" t="str">
        <f>if(and(B3390&gt;='Desc Stats'!$C$56,B3390&lt;='Desc Stats'!$C$57),"Affordable",if(AND(B3390&gt;='Desc Stats'!$C$58,B3390&lt;='Desc Stats'!$C$59),"Luxury","None"))</f>
        <v>Luxury</v>
      </c>
    </row>
    <row r="3391">
      <c r="A3391" s="56" t="s">
        <v>23</v>
      </c>
      <c r="B3391" s="54">
        <v>2284620.0</v>
      </c>
      <c r="C3391" s="7">
        <v>6.0</v>
      </c>
      <c r="D3391" s="7">
        <v>4.0</v>
      </c>
      <c r="E3391" s="7">
        <v>3.0</v>
      </c>
      <c r="F3391" s="7" t="s">
        <v>24</v>
      </c>
      <c r="G3391" s="7" t="s">
        <v>172</v>
      </c>
      <c r="H3391" s="54">
        <v>2.0</v>
      </c>
      <c r="I3391" s="54">
        <v>2702.0</v>
      </c>
      <c r="J3391" t="s">
        <v>27</v>
      </c>
      <c r="K3391" t="str">
        <f>if(and(B3391&gt;='Desc Stats'!$C$56,B3391&lt;='Desc Stats'!$C$57),"Affordable",if(AND(B3391&gt;='Desc Stats'!$C$58,B3391&lt;='Desc Stats'!$C$59),"Luxury","None"))</f>
        <v>Luxury</v>
      </c>
    </row>
    <row r="3392">
      <c r="A3392" s="56" t="s">
        <v>23</v>
      </c>
      <c r="B3392" s="54">
        <v>2285000.0</v>
      </c>
      <c r="C3392" s="7">
        <v>6.0</v>
      </c>
      <c r="D3392" s="7">
        <v>6.0</v>
      </c>
      <c r="E3392" s="7">
        <v>2.0</v>
      </c>
      <c r="F3392" s="7" t="s">
        <v>24</v>
      </c>
      <c r="G3392" s="7" t="s">
        <v>172</v>
      </c>
      <c r="H3392" s="54">
        <v>2.0</v>
      </c>
      <c r="I3392" s="54">
        <v>2874.0</v>
      </c>
      <c r="J3392" s="55" t="s">
        <v>27</v>
      </c>
      <c r="K3392" t="str">
        <f>if(and(B3392&gt;='Desc Stats'!$C$56,B3392&lt;='Desc Stats'!$C$57),"Affordable",if(AND(B3392&gt;='Desc Stats'!$C$58,B3392&lt;='Desc Stats'!$C$59),"Luxury","None"))</f>
        <v>Luxury</v>
      </c>
    </row>
    <row r="3393">
      <c r="A3393" s="57" t="s">
        <v>37</v>
      </c>
      <c r="B3393" s="54">
        <v>2290000.0</v>
      </c>
      <c r="C3393" s="7">
        <v>5.0</v>
      </c>
      <c r="D3393" s="7">
        <v>3.0</v>
      </c>
      <c r="E3393" s="7">
        <v>6.0</v>
      </c>
      <c r="F3393" s="7" t="s">
        <v>181</v>
      </c>
      <c r="G3393" s="7" t="s">
        <v>172</v>
      </c>
      <c r="H3393" s="54">
        <v>2.0</v>
      </c>
      <c r="I3393" s="54">
        <v>2200.0</v>
      </c>
      <c r="J3393" s="55" t="s">
        <v>27</v>
      </c>
      <c r="K3393" t="str">
        <f>if(and(B3393&gt;='Desc Stats'!$C$56,B3393&lt;='Desc Stats'!$C$57),"Affordable",if(AND(B3393&gt;='Desc Stats'!$C$58,B3393&lt;='Desc Stats'!$C$59),"Luxury","None"))</f>
        <v>Luxury</v>
      </c>
    </row>
    <row r="3394">
      <c r="A3394" s="57" t="s">
        <v>37</v>
      </c>
      <c r="B3394" s="54">
        <v>2290000.0</v>
      </c>
      <c r="C3394" s="7">
        <v>4.0</v>
      </c>
      <c r="D3394" s="7">
        <v>3.0</v>
      </c>
      <c r="E3394" s="7">
        <v>2.0</v>
      </c>
      <c r="F3394" s="7" t="s">
        <v>181</v>
      </c>
      <c r="G3394" s="7" t="s">
        <v>172</v>
      </c>
      <c r="H3394" s="54">
        <v>2.0</v>
      </c>
      <c r="I3394" s="54">
        <v>2500.0</v>
      </c>
      <c r="J3394" s="55" t="s">
        <v>27</v>
      </c>
      <c r="K3394" t="str">
        <f>if(and(B3394&gt;='Desc Stats'!$C$56,B3394&lt;='Desc Stats'!$C$57),"Affordable",if(AND(B3394&gt;='Desc Stats'!$C$58,B3394&lt;='Desc Stats'!$C$59),"Luxury","None"))</f>
        <v>Luxury</v>
      </c>
    </row>
    <row r="3395">
      <c r="A3395" s="56" t="s">
        <v>23</v>
      </c>
      <c r="B3395" s="54">
        <v>2290000.0</v>
      </c>
      <c r="C3395" s="7">
        <v>5.0</v>
      </c>
      <c r="D3395" s="7">
        <v>5.0</v>
      </c>
      <c r="E3395" s="7">
        <v>2.0</v>
      </c>
      <c r="F3395" s="7" t="s">
        <v>24</v>
      </c>
      <c r="G3395" s="7" t="s">
        <v>172</v>
      </c>
      <c r="H3395" s="54">
        <v>2.0</v>
      </c>
      <c r="I3395" s="54">
        <v>2767.0</v>
      </c>
      <c r="J3395" s="55" t="s">
        <v>27</v>
      </c>
      <c r="K3395" t="str">
        <f>if(and(B3395&gt;='Desc Stats'!$C$56,B3395&lt;='Desc Stats'!$C$57),"Affordable",if(AND(B3395&gt;='Desc Stats'!$C$58,B3395&lt;='Desc Stats'!$C$59),"Luxury","None"))</f>
        <v>Luxury</v>
      </c>
    </row>
    <row r="3396">
      <c r="A3396" s="56" t="s">
        <v>23</v>
      </c>
      <c r="B3396" s="54">
        <v>2290000.0</v>
      </c>
      <c r="C3396" s="7">
        <v>5.0</v>
      </c>
      <c r="D3396" s="7">
        <v>5.0</v>
      </c>
      <c r="E3396" s="7">
        <v>2.0</v>
      </c>
      <c r="F3396" s="7" t="s">
        <v>24</v>
      </c>
      <c r="G3396" s="7" t="s">
        <v>172</v>
      </c>
      <c r="H3396" s="54">
        <v>2.0</v>
      </c>
      <c r="I3396" s="54">
        <v>2767.0</v>
      </c>
      <c r="J3396" s="55" t="s">
        <v>27</v>
      </c>
      <c r="K3396" t="str">
        <f>if(and(B3396&gt;='Desc Stats'!$C$56,B3396&lt;='Desc Stats'!$C$57),"Affordable",if(AND(B3396&gt;='Desc Stats'!$C$58,B3396&lt;='Desc Stats'!$C$59),"Luxury","None"))</f>
        <v>Luxury</v>
      </c>
    </row>
    <row r="3397">
      <c r="A3397" s="56" t="s">
        <v>23</v>
      </c>
      <c r="B3397" s="54">
        <v>2290000.0</v>
      </c>
      <c r="C3397" s="7">
        <v>5.0</v>
      </c>
      <c r="D3397" s="7">
        <v>3.0</v>
      </c>
      <c r="E3397" s="7">
        <v>2.0</v>
      </c>
      <c r="F3397" s="7" t="s">
        <v>24</v>
      </c>
      <c r="G3397" s="7" t="s">
        <v>172</v>
      </c>
      <c r="H3397" s="54">
        <v>2.0</v>
      </c>
      <c r="I3397" s="54">
        <v>2767.0</v>
      </c>
      <c r="J3397" s="55" t="s">
        <v>27</v>
      </c>
      <c r="K3397" t="str">
        <f>if(and(B3397&gt;='Desc Stats'!$C$56,B3397&lt;='Desc Stats'!$C$57),"Affordable",if(AND(B3397&gt;='Desc Stats'!$C$58,B3397&lt;='Desc Stats'!$C$59),"Luxury","None"))</f>
        <v>Luxury</v>
      </c>
    </row>
    <row r="3398">
      <c r="A3398" s="56" t="s">
        <v>129</v>
      </c>
      <c r="B3398" s="54">
        <v>2290000.0</v>
      </c>
      <c r="C3398" s="7">
        <v>6.0</v>
      </c>
      <c r="D3398" s="7">
        <v>6.0</v>
      </c>
      <c r="E3398" s="7">
        <v>2.0</v>
      </c>
      <c r="F3398" s="7" t="s">
        <v>24</v>
      </c>
      <c r="G3398" s="7" t="s">
        <v>172</v>
      </c>
      <c r="H3398" s="54">
        <v>2.0</v>
      </c>
      <c r="I3398" s="54">
        <v>3264.0</v>
      </c>
      <c r="J3398" s="55" t="s">
        <v>175</v>
      </c>
      <c r="K3398" t="str">
        <f>if(and(B3398&gt;='Desc Stats'!$C$56,B3398&lt;='Desc Stats'!$C$57),"Affordable",if(AND(B3398&gt;='Desc Stats'!$C$58,B3398&lt;='Desc Stats'!$C$59),"Luxury","None"))</f>
        <v>Luxury</v>
      </c>
    </row>
    <row r="3399">
      <c r="A3399" s="56" t="s">
        <v>23</v>
      </c>
      <c r="B3399" s="54">
        <v>2290710.0</v>
      </c>
      <c r="C3399" s="7">
        <v>5.0</v>
      </c>
      <c r="D3399" s="7">
        <v>4.0</v>
      </c>
      <c r="E3399" s="7">
        <v>3.0</v>
      </c>
      <c r="F3399" s="7" t="s">
        <v>24</v>
      </c>
      <c r="G3399" s="7" t="s">
        <v>172</v>
      </c>
      <c r="H3399" s="54">
        <v>2.0</v>
      </c>
      <c r="I3399" s="54">
        <v>2767.0</v>
      </c>
      <c r="J3399" t="s">
        <v>27</v>
      </c>
      <c r="K3399" t="str">
        <f>if(and(B3399&gt;='Desc Stats'!$C$56,B3399&lt;='Desc Stats'!$C$57),"Affordable",if(AND(B3399&gt;='Desc Stats'!$C$58,B3399&lt;='Desc Stats'!$C$59),"Luxury","None"))</f>
        <v>Luxury</v>
      </c>
    </row>
    <row r="3400">
      <c r="A3400" s="56" t="s">
        <v>119</v>
      </c>
      <c r="B3400" s="54">
        <v>2300000.0</v>
      </c>
      <c r="C3400" s="7">
        <v>5.0</v>
      </c>
      <c r="D3400" s="7">
        <v>3.0</v>
      </c>
      <c r="E3400" s="7">
        <v>2.0</v>
      </c>
      <c r="F3400" s="7" t="s">
        <v>188</v>
      </c>
      <c r="G3400" s="7" t="s">
        <v>179</v>
      </c>
      <c r="H3400" s="54">
        <v>1.0</v>
      </c>
      <c r="I3400" s="54">
        <v>4800.0</v>
      </c>
      <c r="J3400" t="s">
        <v>27</v>
      </c>
      <c r="K3400" t="str">
        <f>if(and(B3400&gt;='Desc Stats'!$C$56,B3400&lt;='Desc Stats'!$C$57),"Affordable",if(AND(B3400&gt;='Desc Stats'!$C$58,B3400&lt;='Desc Stats'!$C$59),"Luxury","None"))</f>
        <v>Luxury</v>
      </c>
    </row>
    <row r="3401">
      <c r="A3401" s="56" t="s">
        <v>132</v>
      </c>
      <c r="B3401" s="54">
        <v>2300000.0</v>
      </c>
      <c r="C3401" s="7">
        <v>4.0</v>
      </c>
      <c r="D3401" s="7">
        <v>4.0</v>
      </c>
      <c r="E3401" s="7">
        <v>2.0</v>
      </c>
      <c r="F3401" s="7" t="s">
        <v>24</v>
      </c>
      <c r="G3401" s="7" t="s">
        <v>172</v>
      </c>
      <c r="H3401" s="54">
        <v>2.0</v>
      </c>
      <c r="I3401" s="54">
        <v>2111.0</v>
      </c>
      <c r="J3401" s="55" t="s">
        <v>25</v>
      </c>
      <c r="K3401" t="str">
        <f>if(and(B3401&gt;='Desc Stats'!$C$56,B3401&lt;='Desc Stats'!$C$57),"Affordable",if(AND(B3401&gt;='Desc Stats'!$C$58,B3401&lt;='Desc Stats'!$C$59),"Luxury","None"))</f>
        <v>Luxury</v>
      </c>
    </row>
    <row r="3402">
      <c r="A3402" s="56" t="s">
        <v>26</v>
      </c>
      <c r="B3402" s="54">
        <v>2300000.0</v>
      </c>
      <c r="C3402" s="7">
        <v>6.0</v>
      </c>
      <c r="D3402" s="7">
        <v>6.0</v>
      </c>
      <c r="E3402" s="7">
        <v>2.0</v>
      </c>
      <c r="F3402" s="7" t="s">
        <v>38</v>
      </c>
      <c r="G3402" s="7" t="s">
        <v>179</v>
      </c>
      <c r="H3402" s="54">
        <v>1.0</v>
      </c>
      <c r="I3402" s="54">
        <v>2720.0</v>
      </c>
      <c r="J3402" s="55" t="s">
        <v>27</v>
      </c>
      <c r="K3402" t="str">
        <f>if(and(B3402&gt;='Desc Stats'!$C$56,B3402&lt;='Desc Stats'!$C$57),"Affordable",if(AND(B3402&gt;='Desc Stats'!$C$58,B3402&lt;='Desc Stats'!$C$59),"Luxury","None"))</f>
        <v>Luxury</v>
      </c>
    </row>
    <row r="3403">
      <c r="A3403" s="56" t="s">
        <v>134</v>
      </c>
      <c r="B3403" s="54">
        <v>2300000.0</v>
      </c>
      <c r="C3403" s="7">
        <v>5.0</v>
      </c>
      <c r="D3403" s="7">
        <v>5.0</v>
      </c>
      <c r="E3403" s="7">
        <v>2.0</v>
      </c>
      <c r="F3403" s="7" t="s">
        <v>24</v>
      </c>
      <c r="G3403" s="7" t="s">
        <v>172</v>
      </c>
      <c r="H3403" s="54">
        <v>2.0</v>
      </c>
      <c r="I3403" s="54">
        <v>4580.0</v>
      </c>
      <c r="J3403" s="55" t="s">
        <v>25</v>
      </c>
      <c r="K3403" t="str">
        <f>if(and(B3403&gt;='Desc Stats'!$C$56,B3403&lt;='Desc Stats'!$C$57),"Affordable",if(AND(B3403&gt;='Desc Stats'!$C$58,B3403&lt;='Desc Stats'!$C$59),"Luxury","None"))</f>
        <v>Luxury</v>
      </c>
    </row>
    <row r="3404">
      <c r="A3404" s="56" t="s">
        <v>125</v>
      </c>
      <c r="B3404" s="54">
        <v>2300000.0</v>
      </c>
      <c r="C3404" s="7">
        <v>6.0</v>
      </c>
      <c r="D3404" s="7">
        <v>3.0</v>
      </c>
      <c r="E3404" s="7">
        <v>2.0</v>
      </c>
      <c r="F3404" s="7" t="s">
        <v>192</v>
      </c>
      <c r="G3404" s="7" t="s">
        <v>179</v>
      </c>
      <c r="H3404" s="54">
        <v>1.0</v>
      </c>
      <c r="I3404" s="54">
        <v>4500.0</v>
      </c>
      <c r="J3404" s="55" t="s">
        <v>27</v>
      </c>
      <c r="K3404" t="str">
        <f>if(and(B3404&gt;='Desc Stats'!$C$56,B3404&lt;='Desc Stats'!$C$57),"Affordable",if(AND(B3404&gt;='Desc Stats'!$C$58,B3404&lt;='Desc Stats'!$C$59),"Luxury","None"))</f>
        <v>Luxury</v>
      </c>
    </row>
    <row r="3405">
      <c r="A3405" s="56" t="s">
        <v>136</v>
      </c>
      <c r="B3405" s="54">
        <v>2300000.0</v>
      </c>
      <c r="C3405" s="7">
        <v>3.0</v>
      </c>
      <c r="D3405" s="7">
        <v>3.0</v>
      </c>
      <c r="E3405" s="7">
        <v>4.0</v>
      </c>
      <c r="F3405" s="7" t="s">
        <v>36</v>
      </c>
      <c r="G3405" s="7" t="s">
        <v>179</v>
      </c>
      <c r="H3405" s="54">
        <v>1.0</v>
      </c>
      <c r="I3405" s="54">
        <v>1614.0</v>
      </c>
      <c r="J3405" s="55" t="s">
        <v>27</v>
      </c>
      <c r="K3405" t="str">
        <f>if(and(B3405&gt;='Desc Stats'!$C$56,B3405&lt;='Desc Stats'!$C$57),"Affordable",if(AND(B3405&gt;='Desc Stats'!$C$58,B3405&lt;='Desc Stats'!$C$59),"Luxury","None"))</f>
        <v>Luxury</v>
      </c>
    </row>
    <row r="3406">
      <c r="A3406" s="57" t="s">
        <v>37</v>
      </c>
      <c r="B3406" s="54">
        <v>2300000.0</v>
      </c>
      <c r="C3406" s="7">
        <v>5.0</v>
      </c>
      <c r="D3406" s="7">
        <v>5.0</v>
      </c>
      <c r="E3406" s="7">
        <v>3.0</v>
      </c>
      <c r="F3406" s="7" t="s">
        <v>24</v>
      </c>
      <c r="G3406" s="7" t="s">
        <v>172</v>
      </c>
      <c r="H3406" s="54">
        <v>2.0</v>
      </c>
      <c r="I3406" s="54">
        <v>2454.0</v>
      </c>
      <c r="J3406" s="55" t="s">
        <v>27</v>
      </c>
      <c r="K3406" t="str">
        <f>if(and(B3406&gt;='Desc Stats'!$C$56,B3406&lt;='Desc Stats'!$C$57),"Affordable",if(AND(B3406&gt;='Desc Stats'!$C$58,B3406&lt;='Desc Stats'!$C$59),"Luxury","None"))</f>
        <v>Luxury</v>
      </c>
    </row>
    <row r="3407">
      <c r="A3407" s="57" t="s">
        <v>37</v>
      </c>
      <c r="B3407" s="54">
        <v>2300000.0</v>
      </c>
      <c r="C3407" s="7">
        <v>5.0</v>
      </c>
      <c r="D3407" s="7">
        <v>5.0</v>
      </c>
      <c r="E3407" s="7">
        <v>2.0</v>
      </c>
      <c r="F3407" s="7" t="s">
        <v>181</v>
      </c>
      <c r="G3407" s="7" t="s">
        <v>179</v>
      </c>
      <c r="H3407" s="54">
        <v>1.0</v>
      </c>
      <c r="I3407" s="54">
        <v>1760.0</v>
      </c>
      <c r="J3407" s="55" t="s">
        <v>27</v>
      </c>
      <c r="K3407" t="str">
        <f>if(and(B3407&gt;='Desc Stats'!$C$56,B3407&lt;='Desc Stats'!$C$57),"Affordable",if(AND(B3407&gt;='Desc Stats'!$C$58,B3407&lt;='Desc Stats'!$C$59),"Luxury","None"))</f>
        <v>Luxury</v>
      </c>
    </row>
    <row r="3408">
      <c r="A3408" s="57" t="s">
        <v>37</v>
      </c>
      <c r="B3408" s="54">
        <v>2300000.0</v>
      </c>
      <c r="C3408" s="7">
        <v>5.0</v>
      </c>
      <c r="D3408" s="7">
        <v>4.0</v>
      </c>
      <c r="E3408" s="7">
        <v>2.0</v>
      </c>
      <c r="F3408" s="7" t="s">
        <v>38</v>
      </c>
      <c r="G3408" s="7" t="s">
        <v>172</v>
      </c>
      <c r="H3408" s="54">
        <v>2.0</v>
      </c>
      <c r="I3408" s="54">
        <v>3200.0</v>
      </c>
      <c r="J3408" s="55" t="s">
        <v>27</v>
      </c>
      <c r="K3408" t="str">
        <f>if(and(B3408&gt;='Desc Stats'!$C$56,B3408&lt;='Desc Stats'!$C$57),"Affordable",if(AND(B3408&gt;='Desc Stats'!$C$58,B3408&lt;='Desc Stats'!$C$59),"Luxury","None"))</f>
        <v>Luxury</v>
      </c>
    </row>
    <row r="3409">
      <c r="A3409" s="57" t="s">
        <v>37</v>
      </c>
      <c r="B3409" s="54">
        <v>2300000.0</v>
      </c>
      <c r="C3409" s="7">
        <v>4.0</v>
      </c>
      <c r="D3409" s="7">
        <v>4.0</v>
      </c>
      <c r="E3409" s="7">
        <v>2.0</v>
      </c>
      <c r="F3409" s="7" t="s">
        <v>181</v>
      </c>
      <c r="G3409" s="7" t="s">
        <v>172</v>
      </c>
      <c r="H3409" s="54">
        <v>2.0</v>
      </c>
      <c r="I3409" s="54">
        <v>2600.0</v>
      </c>
      <c r="J3409" s="55" t="s">
        <v>27</v>
      </c>
      <c r="K3409" t="str">
        <f>if(and(B3409&gt;='Desc Stats'!$C$56,B3409&lt;='Desc Stats'!$C$57),"Affordable",if(AND(B3409&gt;='Desc Stats'!$C$58,B3409&lt;='Desc Stats'!$C$59),"Luxury","None"))</f>
        <v>Luxury</v>
      </c>
    </row>
    <row r="3410">
      <c r="A3410" s="57" t="s">
        <v>37</v>
      </c>
      <c r="B3410" s="54">
        <v>2300000.0</v>
      </c>
      <c r="C3410" s="7">
        <v>4.0</v>
      </c>
      <c r="D3410" s="7">
        <v>3.0</v>
      </c>
      <c r="E3410" s="7">
        <v>2.0</v>
      </c>
      <c r="F3410" s="7" t="s">
        <v>181</v>
      </c>
      <c r="G3410" s="7" t="s">
        <v>179</v>
      </c>
      <c r="H3410" s="54">
        <v>1.0</v>
      </c>
      <c r="I3410" s="54">
        <v>1826.0</v>
      </c>
      <c r="J3410" s="55" t="s">
        <v>27</v>
      </c>
      <c r="K3410" t="str">
        <f>if(and(B3410&gt;='Desc Stats'!$C$56,B3410&lt;='Desc Stats'!$C$57),"Affordable",if(AND(B3410&gt;='Desc Stats'!$C$58,B3410&lt;='Desc Stats'!$C$59),"Luxury","None"))</f>
        <v>Luxury</v>
      </c>
    </row>
    <row r="3411">
      <c r="A3411" s="57" t="s">
        <v>37</v>
      </c>
      <c r="B3411" s="54">
        <v>2300000.0</v>
      </c>
      <c r="C3411" s="7">
        <v>5.0</v>
      </c>
      <c r="D3411" s="7">
        <v>4.0</v>
      </c>
      <c r="E3411" s="7">
        <v>1.0</v>
      </c>
      <c r="F3411" s="7" t="s">
        <v>181</v>
      </c>
      <c r="G3411" s="7" t="s">
        <v>179</v>
      </c>
      <c r="H3411" s="54">
        <v>1.0</v>
      </c>
      <c r="I3411" s="54">
        <v>1760.0</v>
      </c>
      <c r="J3411" s="55" t="s">
        <v>27</v>
      </c>
      <c r="K3411" t="str">
        <f>if(and(B3411&gt;='Desc Stats'!$C$56,B3411&lt;='Desc Stats'!$C$57),"Affordable",if(AND(B3411&gt;='Desc Stats'!$C$58,B3411&lt;='Desc Stats'!$C$59),"Luxury","None"))</f>
        <v>Luxury</v>
      </c>
    </row>
    <row r="3412">
      <c r="A3412" s="57" t="s">
        <v>37</v>
      </c>
      <c r="B3412" s="54">
        <v>2300000.0</v>
      </c>
      <c r="C3412" s="7">
        <v>4.0</v>
      </c>
      <c r="D3412" s="7">
        <v>3.0</v>
      </c>
      <c r="E3412" s="7">
        <v>1.0</v>
      </c>
      <c r="F3412" s="7" t="s">
        <v>181</v>
      </c>
      <c r="G3412" s="7" t="s">
        <v>179</v>
      </c>
      <c r="H3412" s="54">
        <v>1.0</v>
      </c>
      <c r="I3412" s="54">
        <v>1826.0</v>
      </c>
      <c r="J3412" s="55" t="s">
        <v>27</v>
      </c>
      <c r="K3412" t="str">
        <f>if(and(B3412&gt;='Desc Stats'!$C$56,B3412&lt;='Desc Stats'!$C$57),"Affordable",if(AND(B3412&gt;='Desc Stats'!$C$58,B3412&lt;='Desc Stats'!$C$59),"Luxury","None"))</f>
        <v>Luxury</v>
      </c>
    </row>
    <row r="3413">
      <c r="A3413" s="56" t="s">
        <v>127</v>
      </c>
      <c r="B3413" s="54">
        <v>2300000.0</v>
      </c>
      <c r="C3413" s="7">
        <v>6.0</v>
      </c>
      <c r="D3413" s="7">
        <v>6.0</v>
      </c>
      <c r="E3413" s="7">
        <v>2.0</v>
      </c>
      <c r="F3413" s="7" t="s">
        <v>188</v>
      </c>
      <c r="G3413" s="7" t="s">
        <v>179</v>
      </c>
      <c r="H3413" s="54">
        <v>1.0</v>
      </c>
      <c r="I3413" s="54">
        <v>1894.0</v>
      </c>
      <c r="J3413" s="55" t="s">
        <v>27</v>
      </c>
      <c r="K3413" t="str">
        <f>if(and(B3413&gt;='Desc Stats'!$C$56,B3413&lt;='Desc Stats'!$C$57),"Affordable",if(AND(B3413&gt;='Desc Stats'!$C$58,B3413&lt;='Desc Stats'!$C$59),"Luxury","None"))</f>
        <v>Luxury</v>
      </c>
    </row>
    <row r="3414">
      <c r="A3414" s="56" t="s">
        <v>147</v>
      </c>
      <c r="B3414" s="54">
        <v>2300000.0</v>
      </c>
      <c r="C3414" s="7">
        <v>4.0</v>
      </c>
      <c r="D3414" s="7">
        <v>4.0</v>
      </c>
      <c r="E3414" s="7">
        <v>2.0</v>
      </c>
      <c r="F3414" s="7" t="s">
        <v>36</v>
      </c>
      <c r="G3414" s="7" t="s">
        <v>172</v>
      </c>
      <c r="H3414" s="54">
        <v>2.0</v>
      </c>
      <c r="I3414" s="54">
        <v>1873.0</v>
      </c>
      <c r="J3414" t="s">
        <v>27</v>
      </c>
      <c r="K3414" t="str">
        <f>if(and(B3414&gt;='Desc Stats'!$C$56,B3414&lt;='Desc Stats'!$C$57),"Affordable",if(AND(B3414&gt;='Desc Stats'!$C$58,B3414&lt;='Desc Stats'!$C$59),"Luxury","None"))</f>
        <v>Luxury</v>
      </c>
    </row>
    <row r="3415">
      <c r="A3415" s="56" t="s">
        <v>147</v>
      </c>
      <c r="B3415" s="54">
        <v>2300000.0</v>
      </c>
      <c r="C3415" s="7">
        <v>3.0</v>
      </c>
      <c r="D3415" s="7">
        <v>3.0</v>
      </c>
      <c r="E3415" s="7">
        <v>2.0</v>
      </c>
      <c r="F3415" s="7" t="s">
        <v>36</v>
      </c>
      <c r="G3415" s="7" t="s">
        <v>172</v>
      </c>
      <c r="H3415" s="54">
        <v>2.0</v>
      </c>
      <c r="I3415" s="54">
        <v>1787.0</v>
      </c>
      <c r="J3415" s="55" t="s">
        <v>27</v>
      </c>
      <c r="K3415" t="str">
        <f>if(and(B3415&gt;='Desc Stats'!$C$56,B3415&lt;='Desc Stats'!$C$57),"Affordable",if(AND(B3415&gt;='Desc Stats'!$C$58,B3415&lt;='Desc Stats'!$C$59),"Luxury","None"))</f>
        <v>Luxury</v>
      </c>
    </row>
    <row r="3416">
      <c r="A3416" s="56" t="s">
        <v>28</v>
      </c>
      <c r="B3416" s="54">
        <v>2300000.0</v>
      </c>
      <c r="C3416" s="7">
        <v>1.0</v>
      </c>
      <c r="D3416" s="7">
        <v>2.0</v>
      </c>
      <c r="E3416" s="7">
        <v>6.0</v>
      </c>
      <c r="F3416" s="7" t="s">
        <v>36</v>
      </c>
      <c r="G3416" s="7" t="s">
        <v>172</v>
      </c>
      <c r="H3416" s="54">
        <v>2.0</v>
      </c>
      <c r="I3416" s="54">
        <v>1023.0</v>
      </c>
      <c r="J3416" s="55" t="s">
        <v>25</v>
      </c>
      <c r="K3416" t="str">
        <f>if(and(B3416&gt;='Desc Stats'!$C$56,B3416&lt;='Desc Stats'!$C$57),"Affordable",if(AND(B3416&gt;='Desc Stats'!$C$58,B3416&lt;='Desc Stats'!$C$59),"Luxury","None"))</f>
        <v>Luxury</v>
      </c>
    </row>
    <row r="3417">
      <c r="A3417" s="56" t="s">
        <v>28</v>
      </c>
      <c r="B3417" s="54">
        <v>2300000.0</v>
      </c>
      <c r="C3417" s="7">
        <v>1.0</v>
      </c>
      <c r="D3417" s="7">
        <v>1.0</v>
      </c>
      <c r="E3417" s="7">
        <v>4.0</v>
      </c>
      <c r="F3417" s="7" t="s">
        <v>36</v>
      </c>
      <c r="G3417" s="7" t="s">
        <v>172</v>
      </c>
      <c r="H3417" s="54">
        <v>2.0</v>
      </c>
      <c r="I3417" s="54">
        <v>1046.0</v>
      </c>
      <c r="J3417" s="55" t="s">
        <v>27</v>
      </c>
      <c r="K3417" t="str">
        <f>if(and(B3417&gt;='Desc Stats'!$C$56,B3417&lt;='Desc Stats'!$C$57),"Affordable",if(AND(B3417&gt;='Desc Stats'!$C$58,B3417&lt;='Desc Stats'!$C$59),"Luxury","None"))</f>
        <v>Luxury</v>
      </c>
    </row>
    <row r="3418">
      <c r="A3418" s="56" t="s">
        <v>28</v>
      </c>
      <c r="B3418" s="54">
        <v>2300000.0</v>
      </c>
      <c r="C3418" s="7">
        <v>1.0</v>
      </c>
      <c r="D3418" s="7">
        <v>2.0</v>
      </c>
      <c r="E3418" s="7">
        <v>3.0</v>
      </c>
      <c r="F3418" s="7" t="s">
        <v>36</v>
      </c>
      <c r="G3418" s="7" t="s">
        <v>172</v>
      </c>
      <c r="H3418" s="54">
        <v>2.0</v>
      </c>
      <c r="I3418" s="54">
        <v>1023.0</v>
      </c>
      <c r="J3418" s="55" t="s">
        <v>25</v>
      </c>
      <c r="K3418" t="str">
        <f>if(and(B3418&gt;='Desc Stats'!$C$56,B3418&lt;='Desc Stats'!$C$57),"Affordable",if(AND(B3418&gt;='Desc Stats'!$C$58,B3418&lt;='Desc Stats'!$C$59),"Luxury","None"))</f>
        <v>Luxury</v>
      </c>
    </row>
    <row r="3419">
      <c r="A3419" s="56" t="s">
        <v>28</v>
      </c>
      <c r="B3419" s="54">
        <v>2300000.0</v>
      </c>
      <c r="C3419" s="7">
        <v>1.0</v>
      </c>
      <c r="D3419" s="7">
        <v>1.0</v>
      </c>
      <c r="E3419" s="7">
        <v>3.0</v>
      </c>
      <c r="F3419" s="7" t="s">
        <v>36</v>
      </c>
      <c r="G3419" s="7" t="s">
        <v>172</v>
      </c>
      <c r="H3419" s="54">
        <v>2.0</v>
      </c>
      <c r="I3419" s="54">
        <v>1023.0</v>
      </c>
      <c r="J3419" s="55" t="s">
        <v>25</v>
      </c>
      <c r="K3419" t="str">
        <f>if(and(B3419&gt;='Desc Stats'!$C$56,B3419&lt;='Desc Stats'!$C$57),"Affordable",if(AND(B3419&gt;='Desc Stats'!$C$58,B3419&lt;='Desc Stats'!$C$59),"Luxury","None"))</f>
        <v>Luxury</v>
      </c>
    </row>
    <row r="3420">
      <c r="A3420" s="56" t="s">
        <v>28</v>
      </c>
      <c r="B3420" s="54">
        <v>2300000.0</v>
      </c>
      <c r="C3420" s="7">
        <v>4.0</v>
      </c>
      <c r="D3420" s="7">
        <v>4.0</v>
      </c>
      <c r="E3420" s="7">
        <v>2.0</v>
      </c>
      <c r="F3420" s="7" t="s">
        <v>36</v>
      </c>
      <c r="G3420" s="7" t="s">
        <v>172</v>
      </c>
      <c r="H3420" s="54">
        <v>2.0</v>
      </c>
      <c r="I3420" s="54">
        <v>3282.0</v>
      </c>
      <c r="J3420" s="55" t="s">
        <v>27</v>
      </c>
      <c r="K3420" t="str">
        <f>if(and(B3420&gt;='Desc Stats'!$C$56,B3420&lt;='Desc Stats'!$C$57),"Affordable",if(AND(B3420&gt;='Desc Stats'!$C$58,B3420&lt;='Desc Stats'!$C$59),"Luxury","None"))</f>
        <v>Luxury</v>
      </c>
    </row>
    <row r="3421">
      <c r="A3421" s="56" t="s">
        <v>28</v>
      </c>
      <c r="B3421" s="54">
        <v>2300000.0</v>
      </c>
      <c r="C3421" s="7">
        <v>4.0</v>
      </c>
      <c r="D3421" s="7">
        <v>4.0</v>
      </c>
      <c r="E3421" s="7">
        <v>2.0</v>
      </c>
      <c r="F3421" s="7" t="s">
        <v>36</v>
      </c>
      <c r="G3421" s="7" t="s">
        <v>172</v>
      </c>
      <c r="H3421" s="54">
        <v>2.0</v>
      </c>
      <c r="I3421" s="54">
        <v>3000.0</v>
      </c>
      <c r="J3421" s="55" t="s">
        <v>27</v>
      </c>
      <c r="K3421" t="str">
        <f>if(and(B3421&gt;='Desc Stats'!$C$56,B3421&lt;='Desc Stats'!$C$57),"Affordable",if(AND(B3421&gt;='Desc Stats'!$C$58,B3421&lt;='Desc Stats'!$C$59),"Luxury","None"))</f>
        <v>Luxury</v>
      </c>
    </row>
    <row r="3422">
      <c r="A3422" s="56" t="s">
        <v>28</v>
      </c>
      <c r="B3422" s="54">
        <v>2300000.0</v>
      </c>
      <c r="C3422" s="7">
        <v>4.0</v>
      </c>
      <c r="D3422" s="7">
        <v>3.0</v>
      </c>
      <c r="E3422" s="7">
        <v>2.0</v>
      </c>
      <c r="F3422" s="7" t="s">
        <v>36</v>
      </c>
      <c r="G3422" s="7" t="s">
        <v>172</v>
      </c>
      <c r="H3422" s="54">
        <v>2.0</v>
      </c>
      <c r="I3422" s="54">
        <v>1800.0</v>
      </c>
      <c r="J3422" s="55" t="s">
        <v>27</v>
      </c>
      <c r="K3422" t="str">
        <f>if(and(B3422&gt;='Desc Stats'!$C$56,B3422&lt;='Desc Stats'!$C$57),"Affordable",if(AND(B3422&gt;='Desc Stats'!$C$58,B3422&lt;='Desc Stats'!$C$59),"Luxury","None"))</f>
        <v>Luxury</v>
      </c>
    </row>
    <row r="3423">
      <c r="A3423" s="56" t="s">
        <v>28</v>
      </c>
      <c r="B3423" s="54">
        <v>2300000.0</v>
      </c>
      <c r="C3423" s="7">
        <v>1.0</v>
      </c>
      <c r="D3423" s="7">
        <v>2.0</v>
      </c>
      <c r="E3423" s="7">
        <v>2.0</v>
      </c>
      <c r="F3423" s="7" t="s">
        <v>36</v>
      </c>
      <c r="G3423" s="7" t="s">
        <v>172</v>
      </c>
      <c r="H3423" s="54">
        <v>2.0</v>
      </c>
      <c r="I3423" s="54">
        <v>1046.0</v>
      </c>
      <c r="J3423" s="55" t="s">
        <v>27</v>
      </c>
      <c r="K3423" t="str">
        <f>if(and(B3423&gt;='Desc Stats'!$C$56,B3423&lt;='Desc Stats'!$C$57),"Affordable",if(AND(B3423&gt;='Desc Stats'!$C$58,B3423&lt;='Desc Stats'!$C$59),"Luxury","None"))</f>
        <v>Luxury</v>
      </c>
    </row>
    <row r="3424">
      <c r="A3424" s="56" t="s">
        <v>28</v>
      </c>
      <c r="B3424" s="54">
        <v>2300000.0</v>
      </c>
      <c r="C3424" s="7">
        <v>1.0</v>
      </c>
      <c r="D3424" s="7">
        <v>2.0</v>
      </c>
      <c r="E3424" s="7">
        <v>2.0</v>
      </c>
      <c r="F3424" s="7" t="s">
        <v>36</v>
      </c>
      <c r="G3424" s="7" t="s">
        <v>172</v>
      </c>
      <c r="H3424" s="54">
        <v>2.0</v>
      </c>
      <c r="I3424" s="54">
        <v>1023.0</v>
      </c>
      <c r="J3424" s="55" t="s">
        <v>25</v>
      </c>
      <c r="K3424" t="str">
        <f>if(and(B3424&gt;='Desc Stats'!$C$56,B3424&lt;='Desc Stats'!$C$57),"Affordable",if(AND(B3424&gt;='Desc Stats'!$C$58,B3424&lt;='Desc Stats'!$C$59),"Luxury","None"))</f>
        <v>Luxury</v>
      </c>
    </row>
    <row r="3425">
      <c r="A3425" s="56" t="s">
        <v>28</v>
      </c>
      <c r="B3425" s="54">
        <v>2300000.0</v>
      </c>
      <c r="C3425" s="7">
        <v>1.0</v>
      </c>
      <c r="D3425" s="7">
        <v>2.0</v>
      </c>
      <c r="E3425" s="7">
        <v>2.0</v>
      </c>
      <c r="F3425" s="7" t="s">
        <v>36</v>
      </c>
      <c r="G3425" s="7" t="s">
        <v>172</v>
      </c>
      <c r="H3425" s="54">
        <v>2.0</v>
      </c>
      <c r="I3425" s="54">
        <v>1023.0</v>
      </c>
      <c r="J3425" s="55" t="s">
        <v>27</v>
      </c>
      <c r="K3425" t="str">
        <f>if(and(B3425&gt;='Desc Stats'!$C$56,B3425&lt;='Desc Stats'!$C$57),"Affordable",if(AND(B3425&gt;='Desc Stats'!$C$58,B3425&lt;='Desc Stats'!$C$59),"Luxury","None"))</f>
        <v>Luxury</v>
      </c>
    </row>
    <row r="3426">
      <c r="A3426" s="56" t="s">
        <v>28</v>
      </c>
      <c r="B3426" s="54">
        <v>2300000.0</v>
      </c>
      <c r="C3426" s="7">
        <v>1.0</v>
      </c>
      <c r="D3426" s="7">
        <v>2.0</v>
      </c>
      <c r="E3426" s="7">
        <v>2.0</v>
      </c>
      <c r="F3426" s="7" t="s">
        <v>36</v>
      </c>
      <c r="G3426" s="7" t="s">
        <v>172</v>
      </c>
      <c r="H3426" s="54">
        <v>2.0</v>
      </c>
      <c r="I3426" s="54">
        <v>1023.0</v>
      </c>
      <c r="J3426" s="55" t="s">
        <v>27</v>
      </c>
      <c r="K3426" t="str">
        <f>if(and(B3426&gt;='Desc Stats'!$C$56,B3426&lt;='Desc Stats'!$C$57),"Affordable",if(AND(B3426&gt;='Desc Stats'!$C$58,B3426&lt;='Desc Stats'!$C$59),"Luxury","None"))</f>
        <v>Luxury</v>
      </c>
    </row>
    <row r="3427">
      <c r="A3427" s="56" t="s">
        <v>28</v>
      </c>
      <c r="B3427" s="54">
        <v>2300000.0</v>
      </c>
      <c r="C3427" s="7">
        <v>1.0</v>
      </c>
      <c r="D3427" s="7">
        <v>1.0</v>
      </c>
      <c r="E3427" s="7">
        <v>2.0</v>
      </c>
      <c r="F3427" s="7" t="s">
        <v>36</v>
      </c>
      <c r="G3427" s="7" t="s">
        <v>172</v>
      </c>
      <c r="H3427" s="54">
        <v>2.0</v>
      </c>
      <c r="I3427" s="54">
        <v>1023.0</v>
      </c>
      <c r="J3427" s="55" t="s">
        <v>27</v>
      </c>
      <c r="K3427" t="str">
        <f>if(and(B3427&gt;='Desc Stats'!$C$56,B3427&lt;='Desc Stats'!$C$57),"Affordable",if(AND(B3427&gt;='Desc Stats'!$C$58,B3427&lt;='Desc Stats'!$C$59),"Luxury","None"))</f>
        <v>Luxury</v>
      </c>
    </row>
    <row r="3428">
      <c r="A3428" s="56" t="s">
        <v>28</v>
      </c>
      <c r="B3428" s="54">
        <v>2300000.0</v>
      </c>
      <c r="C3428" s="7">
        <v>1.0</v>
      </c>
      <c r="D3428" s="7">
        <v>1.0</v>
      </c>
      <c r="E3428" s="7">
        <v>2.0</v>
      </c>
      <c r="F3428" s="7" t="s">
        <v>36</v>
      </c>
      <c r="G3428" s="7" t="s">
        <v>172</v>
      </c>
      <c r="H3428" s="54">
        <v>2.0</v>
      </c>
      <c r="I3428" s="54">
        <v>1023.0</v>
      </c>
      <c r="J3428" s="55" t="s">
        <v>27</v>
      </c>
      <c r="K3428" t="str">
        <f>if(and(B3428&gt;='Desc Stats'!$C$56,B3428&lt;='Desc Stats'!$C$57),"Affordable",if(AND(B3428&gt;='Desc Stats'!$C$58,B3428&lt;='Desc Stats'!$C$59),"Luxury","None"))</f>
        <v>Luxury</v>
      </c>
    </row>
    <row r="3429">
      <c r="A3429" s="56" t="s">
        <v>28</v>
      </c>
      <c r="B3429" s="54">
        <v>2300000.0</v>
      </c>
      <c r="C3429" s="7">
        <v>5.0</v>
      </c>
      <c r="D3429" s="7">
        <v>5.0</v>
      </c>
      <c r="E3429" s="7">
        <v>1.0</v>
      </c>
      <c r="F3429" s="7" t="s">
        <v>36</v>
      </c>
      <c r="G3429" s="7" t="s">
        <v>172</v>
      </c>
      <c r="H3429" s="54">
        <v>2.0</v>
      </c>
      <c r="I3429" s="54">
        <v>2208.0</v>
      </c>
      <c r="J3429" s="55" t="s">
        <v>27</v>
      </c>
      <c r="K3429" t="str">
        <f>if(and(B3429&gt;='Desc Stats'!$C$56,B3429&lt;='Desc Stats'!$C$57),"Affordable",if(AND(B3429&gt;='Desc Stats'!$C$58,B3429&lt;='Desc Stats'!$C$59),"Luxury","None"))</f>
        <v>Luxury</v>
      </c>
    </row>
    <row r="3430">
      <c r="A3430" s="56" t="s">
        <v>28</v>
      </c>
      <c r="B3430" s="54">
        <v>2300000.0</v>
      </c>
      <c r="C3430" s="7">
        <v>1.0</v>
      </c>
      <c r="D3430" s="7">
        <v>1.0</v>
      </c>
      <c r="E3430" s="7">
        <v>1.0</v>
      </c>
      <c r="F3430" s="7" t="s">
        <v>36</v>
      </c>
      <c r="G3430" s="7" t="s">
        <v>172</v>
      </c>
      <c r="H3430" s="54">
        <v>2.0</v>
      </c>
      <c r="I3430" s="54">
        <v>1046.0</v>
      </c>
      <c r="J3430" s="55" t="s">
        <v>27</v>
      </c>
      <c r="K3430" t="str">
        <f>if(and(B3430&gt;='Desc Stats'!$C$56,B3430&lt;='Desc Stats'!$C$57),"Affordable",if(AND(B3430&gt;='Desc Stats'!$C$58,B3430&lt;='Desc Stats'!$C$59),"Luxury","None"))</f>
        <v>Luxury</v>
      </c>
    </row>
    <row r="3431">
      <c r="A3431" s="56" t="s">
        <v>23</v>
      </c>
      <c r="B3431" s="54">
        <v>2300000.0</v>
      </c>
      <c r="C3431" s="7">
        <v>5.0</v>
      </c>
      <c r="D3431" s="7">
        <v>4.0</v>
      </c>
      <c r="E3431" s="7">
        <v>5.0</v>
      </c>
      <c r="F3431" s="7" t="s">
        <v>24</v>
      </c>
      <c r="G3431" s="7" t="s">
        <v>172</v>
      </c>
      <c r="H3431" s="54">
        <v>2.0</v>
      </c>
      <c r="I3431" s="54">
        <v>2702.0</v>
      </c>
      <c r="J3431" s="55" t="s">
        <v>184</v>
      </c>
      <c r="K3431" t="str">
        <f>if(and(B3431&gt;='Desc Stats'!$C$56,B3431&lt;='Desc Stats'!$C$57),"Affordable",if(AND(B3431&gt;='Desc Stats'!$C$58,B3431&lt;='Desc Stats'!$C$59),"Luxury","None"))</f>
        <v>Luxury</v>
      </c>
    </row>
    <row r="3432">
      <c r="A3432" s="56" t="s">
        <v>23</v>
      </c>
      <c r="B3432" s="54">
        <v>2300000.0</v>
      </c>
      <c r="C3432" s="7">
        <v>5.0</v>
      </c>
      <c r="D3432" s="7">
        <v>6.0</v>
      </c>
      <c r="E3432" s="7">
        <v>3.0</v>
      </c>
      <c r="F3432" s="7" t="s">
        <v>24</v>
      </c>
      <c r="G3432" s="7" t="s">
        <v>172</v>
      </c>
      <c r="H3432" s="54">
        <v>2.0</v>
      </c>
      <c r="I3432" s="54">
        <v>3729.0</v>
      </c>
      <c r="J3432" s="55" t="s">
        <v>27</v>
      </c>
      <c r="K3432" t="str">
        <f>if(and(B3432&gt;='Desc Stats'!$C$56,B3432&lt;='Desc Stats'!$C$57),"Affordable",if(AND(B3432&gt;='Desc Stats'!$C$58,B3432&lt;='Desc Stats'!$C$59),"Luxury","None"))</f>
        <v>Luxury</v>
      </c>
    </row>
    <row r="3433">
      <c r="A3433" s="56" t="s">
        <v>23</v>
      </c>
      <c r="B3433" s="54">
        <v>2300000.0</v>
      </c>
      <c r="C3433" s="7">
        <v>6.0</v>
      </c>
      <c r="D3433" s="7">
        <v>6.0</v>
      </c>
      <c r="E3433" s="7">
        <v>2.0</v>
      </c>
      <c r="F3433" s="7" t="s">
        <v>24</v>
      </c>
      <c r="G3433" s="7" t="s">
        <v>172</v>
      </c>
      <c r="H3433" s="54">
        <v>2.0</v>
      </c>
      <c r="I3433" s="54">
        <v>2906.0</v>
      </c>
      <c r="J3433" s="55" t="s">
        <v>27</v>
      </c>
      <c r="K3433" t="str">
        <f>if(and(B3433&gt;='Desc Stats'!$C$56,B3433&lt;='Desc Stats'!$C$57),"Affordable",if(AND(B3433&gt;='Desc Stats'!$C$58,B3433&lt;='Desc Stats'!$C$59),"Luxury","None"))</f>
        <v>Luxury</v>
      </c>
    </row>
    <row r="3434">
      <c r="A3434" s="56" t="s">
        <v>23</v>
      </c>
      <c r="B3434" s="54">
        <v>2300000.0</v>
      </c>
      <c r="C3434" s="7">
        <v>6.0</v>
      </c>
      <c r="D3434" s="7">
        <v>6.0</v>
      </c>
      <c r="E3434" s="7">
        <v>2.0</v>
      </c>
      <c r="F3434" s="7" t="s">
        <v>24</v>
      </c>
      <c r="G3434" s="7" t="s">
        <v>172</v>
      </c>
      <c r="H3434" s="54">
        <v>2.0</v>
      </c>
      <c r="I3434" s="54">
        <v>2702.0</v>
      </c>
      <c r="J3434" s="55" t="s">
        <v>27</v>
      </c>
      <c r="K3434" t="str">
        <f>if(and(B3434&gt;='Desc Stats'!$C$56,B3434&lt;='Desc Stats'!$C$57),"Affordable",if(AND(B3434&gt;='Desc Stats'!$C$58,B3434&lt;='Desc Stats'!$C$59),"Luxury","None"))</f>
        <v>Luxury</v>
      </c>
    </row>
    <row r="3435">
      <c r="A3435" s="56" t="s">
        <v>23</v>
      </c>
      <c r="B3435" s="54">
        <v>2300000.0</v>
      </c>
      <c r="C3435" s="7">
        <v>5.0</v>
      </c>
      <c r="D3435" s="7">
        <v>6.0</v>
      </c>
      <c r="E3435" s="7">
        <v>2.0</v>
      </c>
      <c r="F3435" s="7" t="s">
        <v>24</v>
      </c>
      <c r="G3435" s="7" t="s">
        <v>172</v>
      </c>
      <c r="H3435" s="54">
        <v>2.0</v>
      </c>
      <c r="I3435" s="54">
        <v>3410.0</v>
      </c>
      <c r="J3435" s="55" t="s">
        <v>25</v>
      </c>
      <c r="K3435" t="str">
        <f>if(and(B3435&gt;='Desc Stats'!$C$56,B3435&lt;='Desc Stats'!$C$57),"Affordable",if(AND(B3435&gt;='Desc Stats'!$C$58,B3435&lt;='Desc Stats'!$C$59),"Luxury","None"))</f>
        <v>Luxury</v>
      </c>
    </row>
    <row r="3436">
      <c r="A3436" s="56" t="s">
        <v>23</v>
      </c>
      <c r="B3436" s="54">
        <v>2300000.0</v>
      </c>
      <c r="C3436" s="7">
        <v>5.0</v>
      </c>
      <c r="D3436" s="7">
        <v>6.0</v>
      </c>
      <c r="E3436" s="7">
        <v>2.0</v>
      </c>
      <c r="F3436" s="7" t="s">
        <v>24</v>
      </c>
      <c r="G3436" s="7" t="s">
        <v>172</v>
      </c>
      <c r="H3436" s="54">
        <v>2.0</v>
      </c>
      <c r="I3436" s="54">
        <v>2874.0</v>
      </c>
      <c r="J3436" s="55" t="s">
        <v>27</v>
      </c>
      <c r="K3436" t="str">
        <f>if(and(B3436&gt;='Desc Stats'!$C$56,B3436&lt;='Desc Stats'!$C$57),"Affordable",if(AND(B3436&gt;='Desc Stats'!$C$58,B3436&lt;='Desc Stats'!$C$59),"Luxury","None"))</f>
        <v>Luxury</v>
      </c>
    </row>
    <row r="3437">
      <c r="A3437" s="56" t="s">
        <v>23</v>
      </c>
      <c r="B3437" s="54">
        <v>2300000.0</v>
      </c>
      <c r="C3437" s="7">
        <v>5.0</v>
      </c>
      <c r="D3437" s="7">
        <v>5.0</v>
      </c>
      <c r="E3437" s="7">
        <v>2.0</v>
      </c>
      <c r="F3437" s="7" t="s">
        <v>24</v>
      </c>
      <c r="G3437" s="7" t="s">
        <v>172</v>
      </c>
      <c r="H3437" s="54">
        <v>2.0</v>
      </c>
      <c r="I3437" s="54">
        <v>2906.0</v>
      </c>
      <c r="J3437" s="55" t="s">
        <v>27</v>
      </c>
      <c r="K3437" t="str">
        <f>if(and(B3437&gt;='Desc Stats'!$C$56,B3437&lt;='Desc Stats'!$C$57),"Affordable",if(AND(B3437&gt;='Desc Stats'!$C$58,B3437&lt;='Desc Stats'!$C$59),"Luxury","None"))</f>
        <v>Luxury</v>
      </c>
    </row>
    <row r="3438">
      <c r="A3438" s="56" t="s">
        <v>23</v>
      </c>
      <c r="B3438" s="54">
        <v>2300000.0</v>
      </c>
      <c r="C3438" s="7">
        <v>5.0</v>
      </c>
      <c r="D3438" s="7">
        <v>5.0</v>
      </c>
      <c r="E3438" s="7">
        <v>2.0</v>
      </c>
      <c r="F3438" s="7" t="s">
        <v>24</v>
      </c>
      <c r="G3438" s="7" t="s">
        <v>172</v>
      </c>
      <c r="H3438" s="54">
        <v>2.0</v>
      </c>
      <c r="I3438" s="54">
        <v>2702.0</v>
      </c>
      <c r="J3438" s="55" t="s">
        <v>27</v>
      </c>
      <c r="K3438" t="str">
        <f>if(and(B3438&gt;='Desc Stats'!$C$56,B3438&lt;='Desc Stats'!$C$57),"Affordable",if(AND(B3438&gt;='Desc Stats'!$C$58,B3438&lt;='Desc Stats'!$C$59),"Luxury","None"))</f>
        <v>Luxury</v>
      </c>
    </row>
    <row r="3439">
      <c r="A3439" s="56" t="s">
        <v>23</v>
      </c>
      <c r="B3439" s="54">
        <v>2300000.0</v>
      </c>
      <c r="C3439" s="7">
        <v>4.0</v>
      </c>
      <c r="D3439" s="7">
        <v>5.0</v>
      </c>
      <c r="E3439" s="7">
        <v>2.0</v>
      </c>
      <c r="F3439" s="7" t="s">
        <v>24</v>
      </c>
      <c r="G3439" s="7" t="s">
        <v>172</v>
      </c>
      <c r="H3439" s="54">
        <v>2.0</v>
      </c>
      <c r="I3439" s="54">
        <v>2700.0</v>
      </c>
      <c r="J3439" s="55" t="s">
        <v>27</v>
      </c>
      <c r="K3439" t="str">
        <f>if(and(B3439&gt;='Desc Stats'!$C$56,B3439&lt;='Desc Stats'!$C$57),"Affordable",if(AND(B3439&gt;='Desc Stats'!$C$58,B3439&lt;='Desc Stats'!$C$59),"Luxury","None"))</f>
        <v>Luxury</v>
      </c>
    </row>
    <row r="3440">
      <c r="A3440" s="56" t="s">
        <v>23</v>
      </c>
      <c r="B3440" s="54">
        <v>2300000.0</v>
      </c>
      <c r="C3440" s="7">
        <v>4.0</v>
      </c>
      <c r="D3440" s="7">
        <v>5.0</v>
      </c>
      <c r="E3440" s="7">
        <v>2.0</v>
      </c>
      <c r="F3440" s="7" t="s">
        <v>24</v>
      </c>
      <c r="G3440" s="7" t="s">
        <v>172</v>
      </c>
      <c r="H3440" s="54">
        <v>2.0</v>
      </c>
      <c r="I3440" s="54">
        <v>2700.0</v>
      </c>
      <c r="J3440" s="55" t="s">
        <v>27</v>
      </c>
      <c r="K3440" t="str">
        <f>if(and(B3440&gt;='Desc Stats'!$C$56,B3440&lt;='Desc Stats'!$C$57),"Affordable",if(AND(B3440&gt;='Desc Stats'!$C$58,B3440&lt;='Desc Stats'!$C$59),"Luxury","None"))</f>
        <v>Luxury</v>
      </c>
    </row>
    <row r="3441">
      <c r="A3441" s="56" t="s">
        <v>23</v>
      </c>
      <c r="B3441" s="54">
        <v>2300000.0</v>
      </c>
      <c r="C3441" s="7">
        <v>5.0</v>
      </c>
      <c r="D3441" s="7">
        <v>4.0</v>
      </c>
      <c r="E3441" s="7">
        <v>2.0</v>
      </c>
      <c r="F3441" s="7" t="s">
        <v>24</v>
      </c>
      <c r="G3441" s="7" t="s">
        <v>172</v>
      </c>
      <c r="H3441" s="54">
        <v>2.0</v>
      </c>
      <c r="I3441" s="54">
        <v>3400.0</v>
      </c>
      <c r="J3441" s="55" t="s">
        <v>25</v>
      </c>
      <c r="K3441" t="str">
        <f>if(and(B3441&gt;='Desc Stats'!$C$56,B3441&lt;='Desc Stats'!$C$57),"Affordable",if(AND(B3441&gt;='Desc Stats'!$C$58,B3441&lt;='Desc Stats'!$C$59),"Luxury","None"))</f>
        <v>Luxury</v>
      </c>
    </row>
    <row r="3442">
      <c r="A3442" s="56" t="s">
        <v>23</v>
      </c>
      <c r="B3442" s="54">
        <v>2300000.0</v>
      </c>
      <c r="C3442" s="7">
        <v>5.0</v>
      </c>
      <c r="D3442" s="7">
        <v>4.0</v>
      </c>
      <c r="E3442" s="7">
        <v>2.0</v>
      </c>
      <c r="F3442" s="7" t="s">
        <v>24</v>
      </c>
      <c r="G3442" s="7" t="s">
        <v>172</v>
      </c>
      <c r="H3442" s="54">
        <v>2.0</v>
      </c>
      <c r="I3442" s="54">
        <v>3000.0</v>
      </c>
      <c r="J3442" s="55" t="s">
        <v>25</v>
      </c>
      <c r="K3442" t="str">
        <f>if(and(B3442&gt;='Desc Stats'!$C$56,B3442&lt;='Desc Stats'!$C$57),"Affordable",if(AND(B3442&gt;='Desc Stats'!$C$58,B3442&lt;='Desc Stats'!$C$59),"Luxury","None"))</f>
        <v>Luxury</v>
      </c>
    </row>
    <row r="3443">
      <c r="A3443" s="56" t="s">
        <v>23</v>
      </c>
      <c r="B3443" s="54">
        <v>2300000.0</v>
      </c>
      <c r="C3443" s="7">
        <v>4.0</v>
      </c>
      <c r="D3443" s="7">
        <v>4.0</v>
      </c>
      <c r="E3443" s="7">
        <v>2.0</v>
      </c>
      <c r="F3443" s="7" t="s">
        <v>182</v>
      </c>
      <c r="G3443" s="7" t="s">
        <v>172</v>
      </c>
      <c r="H3443" s="54">
        <v>2.0</v>
      </c>
      <c r="I3443" s="54">
        <v>2447.0</v>
      </c>
      <c r="J3443" t="s">
        <v>27</v>
      </c>
      <c r="K3443" t="str">
        <f>if(and(B3443&gt;='Desc Stats'!$C$56,B3443&lt;='Desc Stats'!$C$57),"Affordable",if(AND(B3443&gt;='Desc Stats'!$C$58,B3443&lt;='Desc Stats'!$C$59),"Luxury","None"))</f>
        <v>Luxury</v>
      </c>
    </row>
    <row r="3444">
      <c r="A3444" s="56" t="s">
        <v>23</v>
      </c>
      <c r="B3444" s="54">
        <v>2300000.0</v>
      </c>
      <c r="C3444" s="7">
        <v>5.0</v>
      </c>
      <c r="D3444" s="7">
        <v>6.0</v>
      </c>
      <c r="E3444" s="7">
        <v>1.0</v>
      </c>
      <c r="F3444" s="7" t="s">
        <v>24</v>
      </c>
      <c r="G3444" s="7" t="s">
        <v>172</v>
      </c>
      <c r="H3444" s="54">
        <v>2.0</v>
      </c>
      <c r="I3444" s="54">
        <v>2702.0</v>
      </c>
      <c r="J3444" s="55" t="s">
        <v>27</v>
      </c>
      <c r="K3444" t="str">
        <f>if(and(B3444&gt;='Desc Stats'!$C$56,B3444&lt;='Desc Stats'!$C$57),"Affordable",if(AND(B3444&gt;='Desc Stats'!$C$58,B3444&lt;='Desc Stats'!$C$59),"Luxury","None"))</f>
        <v>Luxury</v>
      </c>
    </row>
    <row r="3445">
      <c r="A3445" s="56" t="s">
        <v>23</v>
      </c>
      <c r="B3445" s="54">
        <v>2300000.0</v>
      </c>
      <c r="C3445" s="7">
        <v>4.0</v>
      </c>
      <c r="D3445" s="7">
        <v>5.0</v>
      </c>
      <c r="E3445" s="7">
        <v>1.0</v>
      </c>
      <c r="F3445" s="7" t="s">
        <v>24</v>
      </c>
      <c r="G3445" s="7" t="s">
        <v>172</v>
      </c>
      <c r="H3445" s="54">
        <v>2.0</v>
      </c>
      <c r="I3445" s="54">
        <v>2707.0</v>
      </c>
      <c r="J3445" s="55" t="s">
        <v>27</v>
      </c>
      <c r="K3445" t="str">
        <f>if(and(B3445&gt;='Desc Stats'!$C$56,B3445&lt;='Desc Stats'!$C$57),"Affordable",if(AND(B3445&gt;='Desc Stats'!$C$58,B3445&lt;='Desc Stats'!$C$59),"Luxury","None"))</f>
        <v>Luxury</v>
      </c>
    </row>
    <row r="3446">
      <c r="A3446" s="56" t="s">
        <v>160</v>
      </c>
      <c r="B3446" s="54">
        <v>2300000.0</v>
      </c>
      <c r="C3446" s="7">
        <v>5.0</v>
      </c>
      <c r="D3446" s="7">
        <v>5.0</v>
      </c>
      <c r="E3446" s="7">
        <v>2.0</v>
      </c>
      <c r="F3446" s="7" t="s">
        <v>181</v>
      </c>
      <c r="G3446" s="7" t="s">
        <v>179</v>
      </c>
      <c r="H3446" s="54">
        <v>1.0</v>
      </c>
      <c r="I3446" s="54">
        <v>3885.0</v>
      </c>
      <c r="J3446" s="55" t="s">
        <v>27</v>
      </c>
      <c r="K3446" t="str">
        <f>if(and(B3446&gt;='Desc Stats'!$C$56,B3446&lt;='Desc Stats'!$C$57),"Affordable",if(AND(B3446&gt;='Desc Stats'!$C$58,B3446&lt;='Desc Stats'!$C$59),"Luxury","None"))</f>
        <v>Luxury</v>
      </c>
    </row>
    <row r="3447">
      <c r="A3447" s="56" t="s">
        <v>23</v>
      </c>
      <c r="B3447" s="54">
        <v>2310000.0</v>
      </c>
      <c r="C3447" s="7">
        <v>3.0</v>
      </c>
      <c r="D3447" s="7">
        <v>3.0</v>
      </c>
      <c r="E3447" s="7">
        <v>1.0</v>
      </c>
      <c r="F3447" s="7" t="s">
        <v>36</v>
      </c>
      <c r="G3447" s="7" t="s">
        <v>172</v>
      </c>
      <c r="H3447" s="54">
        <v>2.0</v>
      </c>
      <c r="I3447" s="54">
        <v>2291.0</v>
      </c>
      <c r="J3447" s="55" t="s">
        <v>27</v>
      </c>
      <c r="K3447" t="str">
        <f>if(and(B3447&gt;='Desc Stats'!$C$56,B3447&lt;='Desc Stats'!$C$57),"Affordable",if(AND(B3447&gt;='Desc Stats'!$C$58,B3447&lt;='Desc Stats'!$C$59),"Luxury","None"))</f>
        <v>Luxury</v>
      </c>
    </row>
    <row r="3448">
      <c r="A3448" s="56" t="s">
        <v>23</v>
      </c>
      <c r="B3448" s="54">
        <v>2320000.0</v>
      </c>
      <c r="C3448" s="7">
        <v>5.0</v>
      </c>
      <c r="D3448" s="7">
        <v>5.0</v>
      </c>
      <c r="E3448" s="7">
        <v>2.0</v>
      </c>
      <c r="F3448" s="7" t="s">
        <v>24</v>
      </c>
      <c r="G3448" s="7" t="s">
        <v>172</v>
      </c>
      <c r="H3448" s="54">
        <v>2.0</v>
      </c>
      <c r="I3448" s="54">
        <v>2906.0</v>
      </c>
      <c r="J3448" t="s">
        <v>27</v>
      </c>
      <c r="K3448" t="str">
        <f>if(and(B3448&gt;='Desc Stats'!$C$56,B3448&lt;='Desc Stats'!$C$57),"Affordable",if(AND(B3448&gt;='Desc Stats'!$C$58,B3448&lt;='Desc Stats'!$C$59),"Luxury","None"))</f>
        <v>Luxury</v>
      </c>
    </row>
    <row r="3449">
      <c r="A3449" s="56" t="s">
        <v>23</v>
      </c>
      <c r="B3449" s="54">
        <v>2330000.0</v>
      </c>
      <c r="C3449" s="7">
        <v>5.0</v>
      </c>
      <c r="D3449" s="7">
        <v>5.0</v>
      </c>
      <c r="E3449" s="7">
        <v>6.0</v>
      </c>
      <c r="F3449" s="7" t="s">
        <v>24</v>
      </c>
      <c r="G3449" s="7" t="s">
        <v>172</v>
      </c>
      <c r="H3449" s="54">
        <v>2.0</v>
      </c>
      <c r="I3449" s="54">
        <v>2702.0</v>
      </c>
      <c r="J3449" s="55" t="s">
        <v>27</v>
      </c>
      <c r="K3449" t="str">
        <f>if(and(B3449&gt;='Desc Stats'!$C$56,B3449&lt;='Desc Stats'!$C$57),"Affordable",if(AND(B3449&gt;='Desc Stats'!$C$58,B3449&lt;='Desc Stats'!$C$59),"Luxury","None"))</f>
        <v>Luxury</v>
      </c>
    </row>
    <row r="3450">
      <c r="A3450" s="56" t="s">
        <v>23</v>
      </c>
      <c r="B3450" s="54">
        <v>2330000.0</v>
      </c>
      <c r="C3450" s="7">
        <v>5.0</v>
      </c>
      <c r="D3450" s="7">
        <v>5.0</v>
      </c>
      <c r="E3450" s="7">
        <v>2.0</v>
      </c>
      <c r="F3450" s="7" t="s">
        <v>24</v>
      </c>
      <c r="G3450" s="7" t="s">
        <v>172</v>
      </c>
      <c r="H3450" s="54">
        <v>2.0</v>
      </c>
      <c r="I3450" s="54">
        <v>2906.0</v>
      </c>
      <c r="J3450" s="55" t="s">
        <v>27</v>
      </c>
      <c r="K3450" t="str">
        <f>if(and(B3450&gt;='Desc Stats'!$C$56,B3450&lt;='Desc Stats'!$C$57),"Affordable",if(AND(B3450&gt;='Desc Stats'!$C$58,B3450&lt;='Desc Stats'!$C$59),"Luxury","None"))</f>
        <v>Luxury</v>
      </c>
    </row>
    <row r="3451">
      <c r="A3451" s="56" t="s">
        <v>23</v>
      </c>
      <c r="B3451" s="54">
        <v>2340000.0</v>
      </c>
      <c r="C3451" s="7">
        <v>3.0</v>
      </c>
      <c r="D3451" s="7">
        <v>3.0</v>
      </c>
      <c r="E3451" s="7">
        <v>2.0</v>
      </c>
      <c r="F3451" s="7" t="s">
        <v>36</v>
      </c>
      <c r="G3451" s="7" t="s">
        <v>172</v>
      </c>
      <c r="H3451" s="54">
        <v>2.0</v>
      </c>
      <c r="I3451" s="54">
        <v>2190.0</v>
      </c>
      <c r="J3451" s="55" t="s">
        <v>27</v>
      </c>
      <c r="K3451" t="str">
        <f>if(and(B3451&gt;='Desc Stats'!$C$56,B3451&lt;='Desc Stats'!$C$57),"Affordable",if(AND(B3451&gt;='Desc Stats'!$C$58,B3451&lt;='Desc Stats'!$C$59),"Luxury","None"))</f>
        <v>Luxury</v>
      </c>
    </row>
    <row r="3452">
      <c r="A3452" s="56" t="s">
        <v>124</v>
      </c>
      <c r="B3452" s="54">
        <v>2350000.0</v>
      </c>
      <c r="C3452" s="7">
        <v>5.0</v>
      </c>
      <c r="D3452" s="7">
        <v>4.0</v>
      </c>
      <c r="E3452" s="7">
        <v>2.0</v>
      </c>
      <c r="F3452" s="7" t="s">
        <v>181</v>
      </c>
      <c r="G3452" s="7" t="s">
        <v>179</v>
      </c>
      <c r="H3452" s="54">
        <v>1.0</v>
      </c>
      <c r="I3452" s="54">
        <v>1760.0</v>
      </c>
      <c r="J3452" s="55" t="s">
        <v>27</v>
      </c>
      <c r="K3452" t="str">
        <f>if(and(B3452&gt;='Desc Stats'!$C$56,B3452&lt;='Desc Stats'!$C$57),"Affordable",if(AND(B3452&gt;='Desc Stats'!$C$58,B3452&lt;='Desc Stats'!$C$59),"Luxury","None"))</f>
        <v>Luxury</v>
      </c>
    </row>
    <row r="3453">
      <c r="A3453" s="56" t="s">
        <v>132</v>
      </c>
      <c r="B3453" s="54">
        <v>2350000.0</v>
      </c>
      <c r="C3453" s="7">
        <v>3.0</v>
      </c>
      <c r="D3453" s="7">
        <v>2.0</v>
      </c>
      <c r="E3453" s="7">
        <v>2.0</v>
      </c>
      <c r="F3453" s="7" t="s">
        <v>24</v>
      </c>
      <c r="G3453" s="7" t="s">
        <v>172</v>
      </c>
      <c r="H3453" s="54">
        <v>2.0</v>
      </c>
      <c r="I3453" s="54">
        <v>1409.0</v>
      </c>
      <c r="J3453" s="55" t="s">
        <v>27</v>
      </c>
      <c r="K3453" t="str">
        <f>if(and(B3453&gt;='Desc Stats'!$C$56,B3453&lt;='Desc Stats'!$C$57),"Affordable",if(AND(B3453&gt;='Desc Stats'!$C$58,B3453&lt;='Desc Stats'!$C$59),"Luxury","None"))</f>
        <v>Luxury</v>
      </c>
    </row>
    <row r="3454">
      <c r="A3454" s="56" t="s">
        <v>26</v>
      </c>
      <c r="B3454" s="54">
        <v>2350000.0</v>
      </c>
      <c r="C3454" s="7">
        <v>7.0</v>
      </c>
      <c r="D3454" s="7">
        <v>5.0</v>
      </c>
      <c r="E3454" s="7">
        <v>1.0</v>
      </c>
      <c r="F3454" s="7" t="s">
        <v>38</v>
      </c>
      <c r="G3454" s="7" t="s">
        <v>179</v>
      </c>
      <c r="H3454" s="54">
        <v>1.0</v>
      </c>
      <c r="I3454" s="54">
        <v>3542.0</v>
      </c>
      <c r="J3454" s="55" t="s">
        <v>27</v>
      </c>
      <c r="K3454" t="str">
        <f>if(and(B3454&gt;='Desc Stats'!$C$56,B3454&lt;='Desc Stats'!$C$57),"Affordable",if(AND(B3454&gt;='Desc Stats'!$C$58,B3454&lt;='Desc Stats'!$C$59),"Luxury","None"))</f>
        <v>Luxury</v>
      </c>
    </row>
    <row r="3455">
      <c r="A3455" s="56" t="s">
        <v>125</v>
      </c>
      <c r="B3455" s="54">
        <v>2350000.0</v>
      </c>
      <c r="C3455" s="7">
        <v>7.0</v>
      </c>
      <c r="D3455" s="7">
        <v>6.0</v>
      </c>
      <c r="E3455" s="7">
        <v>2.0</v>
      </c>
      <c r="F3455" s="7" t="s">
        <v>188</v>
      </c>
      <c r="G3455" s="7" t="s">
        <v>179</v>
      </c>
      <c r="H3455" s="54">
        <v>1.0</v>
      </c>
      <c r="I3455" s="54">
        <v>3600.0</v>
      </c>
      <c r="J3455" s="55" t="s">
        <v>27</v>
      </c>
      <c r="K3455" t="str">
        <f>if(and(B3455&gt;='Desc Stats'!$C$56,B3455&lt;='Desc Stats'!$C$57),"Affordable",if(AND(B3455&gt;='Desc Stats'!$C$58,B3455&lt;='Desc Stats'!$C$59),"Luxury","None"))</f>
        <v>Luxury</v>
      </c>
    </row>
    <row r="3456">
      <c r="A3456" s="56" t="s">
        <v>138</v>
      </c>
      <c r="B3456" s="54">
        <v>2350000.0</v>
      </c>
      <c r="C3456" s="7">
        <v>5.0</v>
      </c>
      <c r="D3456" s="7">
        <v>4.0</v>
      </c>
      <c r="E3456" s="7">
        <v>2.0</v>
      </c>
      <c r="F3456" s="7" t="s">
        <v>24</v>
      </c>
      <c r="G3456" s="7" t="s">
        <v>172</v>
      </c>
      <c r="H3456" s="54">
        <v>2.0</v>
      </c>
      <c r="I3456" s="54">
        <v>2516.0</v>
      </c>
      <c r="J3456" s="55" t="s">
        <v>27</v>
      </c>
      <c r="K3456" t="str">
        <f>if(and(B3456&gt;='Desc Stats'!$C$56,B3456&lt;='Desc Stats'!$C$57),"Affordable",if(AND(B3456&gt;='Desc Stats'!$C$58,B3456&lt;='Desc Stats'!$C$59),"Luxury","None"))</f>
        <v>Luxury</v>
      </c>
    </row>
    <row r="3457">
      <c r="A3457" s="57" t="s">
        <v>37</v>
      </c>
      <c r="B3457" s="54">
        <v>2350000.0</v>
      </c>
      <c r="C3457" s="7">
        <v>3.0</v>
      </c>
      <c r="D3457" s="7">
        <v>4.0</v>
      </c>
      <c r="E3457" s="7">
        <v>2.0</v>
      </c>
      <c r="F3457" s="7" t="s">
        <v>181</v>
      </c>
      <c r="G3457" s="7" t="s">
        <v>179</v>
      </c>
      <c r="H3457" s="54">
        <v>1.0</v>
      </c>
      <c r="I3457" s="54">
        <v>1800.0</v>
      </c>
      <c r="J3457" s="55" t="s">
        <v>25</v>
      </c>
      <c r="K3457" t="str">
        <f>if(and(B3457&gt;='Desc Stats'!$C$56,B3457&lt;='Desc Stats'!$C$57),"Affordable",if(AND(B3457&gt;='Desc Stats'!$C$58,B3457&lt;='Desc Stats'!$C$59),"Luxury","None"))</f>
        <v>Luxury</v>
      </c>
    </row>
    <row r="3458">
      <c r="A3458" s="57" t="s">
        <v>37</v>
      </c>
      <c r="B3458" s="54">
        <v>2350000.0</v>
      </c>
      <c r="C3458" s="7">
        <v>4.0</v>
      </c>
      <c r="D3458" s="7">
        <v>3.0</v>
      </c>
      <c r="E3458" s="7">
        <v>2.0</v>
      </c>
      <c r="F3458" s="7" t="s">
        <v>181</v>
      </c>
      <c r="G3458" s="7" t="s">
        <v>172</v>
      </c>
      <c r="H3458" s="54">
        <v>2.0</v>
      </c>
      <c r="I3458" s="54">
        <v>2500.0</v>
      </c>
      <c r="J3458" s="55" t="s">
        <v>27</v>
      </c>
      <c r="K3458" t="str">
        <f>if(and(B3458&gt;='Desc Stats'!$C$56,B3458&lt;='Desc Stats'!$C$57),"Affordable",if(AND(B3458&gt;='Desc Stats'!$C$58,B3458&lt;='Desc Stats'!$C$59),"Luxury","None"))</f>
        <v>Luxury</v>
      </c>
    </row>
    <row r="3459">
      <c r="A3459" s="56" t="s">
        <v>28</v>
      </c>
      <c r="B3459" s="54">
        <v>2350000.0</v>
      </c>
      <c r="C3459" s="7">
        <v>4.0</v>
      </c>
      <c r="D3459" s="7">
        <v>4.0</v>
      </c>
      <c r="E3459" s="7">
        <v>2.0</v>
      </c>
      <c r="F3459" s="7" t="s">
        <v>36</v>
      </c>
      <c r="G3459" s="7" t="s">
        <v>172</v>
      </c>
      <c r="H3459" s="54">
        <v>2.0</v>
      </c>
      <c r="I3459" s="54">
        <v>1804.0</v>
      </c>
      <c r="J3459" s="55" t="s">
        <v>27</v>
      </c>
      <c r="K3459" t="str">
        <f>if(and(B3459&gt;='Desc Stats'!$C$56,B3459&lt;='Desc Stats'!$C$57),"Affordable",if(AND(B3459&gt;='Desc Stats'!$C$58,B3459&lt;='Desc Stats'!$C$59),"Luxury","None"))</f>
        <v>Luxury</v>
      </c>
    </row>
    <row r="3460">
      <c r="A3460" s="56" t="s">
        <v>23</v>
      </c>
      <c r="B3460" s="54">
        <v>2350000.0</v>
      </c>
      <c r="C3460" s="7">
        <v>5.0</v>
      </c>
      <c r="D3460" s="7">
        <v>6.0</v>
      </c>
      <c r="E3460" s="7">
        <v>3.0</v>
      </c>
      <c r="F3460" s="7" t="s">
        <v>24</v>
      </c>
      <c r="G3460" s="7" t="s">
        <v>172</v>
      </c>
      <c r="H3460" s="54">
        <v>2.0</v>
      </c>
      <c r="I3460" s="54">
        <v>2906.0</v>
      </c>
      <c r="J3460" s="55" t="s">
        <v>25</v>
      </c>
      <c r="K3460" t="str">
        <f>if(and(B3460&gt;='Desc Stats'!$C$56,B3460&lt;='Desc Stats'!$C$57),"Affordable",if(AND(B3460&gt;='Desc Stats'!$C$58,B3460&lt;='Desc Stats'!$C$59),"Luxury","None"))</f>
        <v>Luxury</v>
      </c>
    </row>
    <row r="3461">
      <c r="A3461" s="56" t="s">
        <v>23</v>
      </c>
      <c r="B3461" s="54">
        <v>2350000.0</v>
      </c>
      <c r="C3461" s="7">
        <v>5.0</v>
      </c>
      <c r="D3461" s="7">
        <v>6.0</v>
      </c>
      <c r="E3461" s="7">
        <v>2.0</v>
      </c>
      <c r="F3461" s="7" t="s">
        <v>24</v>
      </c>
      <c r="G3461" s="7" t="s">
        <v>172</v>
      </c>
      <c r="H3461" s="54">
        <v>2.0</v>
      </c>
      <c r="I3461" s="54">
        <v>2906.0</v>
      </c>
      <c r="J3461" s="55" t="s">
        <v>25</v>
      </c>
      <c r="K3461" t="str">
        <f>if(and(B3461&gt;='Desc Stats'!$C$56,B3461&lt;='Desc Stats'!$C$57),"Affordable",if(AND(B3461&gt;='Desc Stats'!$C$58,B3461&lt;='Desc Stats'!$C$59),"Luxury","None"))</f>
        <v>Luxury</v>
      </c>
    </row>
    <row r="3462">
      <c r="A3462" s="56" t="s">
        <v>158</v>
      </c>
      <c r="B3462" s="54">
        <v>2350000.0</v>
      </c>
      <c r="C3462" s="7">
        <v>5.0</v>
      </c>
      <c r="D3462" s="7">
        <v>5.0</v>
      </c>
      <c r="E3462" s="7">
        <v>1.0</v>
      </c>
      <c r="F3462" s="7" t="s">
        <v>188</v>
      </c>
      <c r="G3462" s="7" t="s">
        <v>179</v>
      </c>
      <c r="H3462" s="54">
        <v>1.0</v>
      </c>
      <c r="I3462" s="54">
        <v>3347.0</v>
      </c>
      <c r="J3462" s="55" t="s">
        <v>27</v>
      </c>
      <c r="K3462" t="str">
        <f>if(and(B3462&gt;='Desc Stats'!$C$56,B3462&lt;='Desc Stats'!$C$57),"Affordable",if(AND(B3462&gt;='Desc Stats'!$C$58,B3462&lt;='Desc Stats'!$C$59),"Luxury","None"))</f>
        <v>Luxury</v>
      </c>
    </row>
    <row r="3463">
      <c r="A3463" s="56" t="s">
        <v>161</v>
      </c>
      <c r="B3463" s="54">
        <v>2350000.0</v>
      </c>
      <c r="C3463" s="7">
        <v>5.0</v>
      </c>
      <c r="D3463" s="7">
        <v>5.0</v>
      </c>
      <c r="E3463" s="7">
        <v>4.0</v>
      </c>
      <c r="F3463" s="7" t="s">
        <v>38</v>
      </c>
      <c r="G3463" s="7" t="s">
        <v>179</v>
      </c>
      <c r="H3463" s="54">
        <v>1.0</v>
      </c>
      <c r="I3463" s="54">
        <v>2132.0</v>
      </c>
      <c r="J3463" s="55" t="s">
        <v>27</v>
      </c>
      <c r="K3463" t="str">
        <f>if(and(B3463&gt;='Desc Stats'!$C$56,B3463&lt;='Desc Stats'!$C$57),"Affordable",if(AND(B3463&gt;='Desc Stats'!$C$58,B3463&lt;='Desc Stats'!$C$59),"Luxury","None"))</f>
        <v>Luxury</v>
      </c>
    </row>
    <row r="3464">
      <c r="A3464" s="56" t="s">
        <v>121</v>
      </c>
      <c r="B3464" s="54">
        <v>2357000.0</v>
      </c>
      <c r="C3464" s="7">
        <v>4.0</v>
      </c>
      <c r="D3464" s="7">
        <v>4.0</v>
      </c>
      <c r="E3464" s="7">
        <v>2.0</v>
      </c>
      <c r="F3464" s="7" t="s">
        <v>24</v>
      </c>
      <c r="G3464" s="7" t="s">
        <v>172</v>
      </c>
      <c r="H3464" s="54">
        <v>2.0</v>
      </c>
      <c r="I3464" s="54">
        <v>2357.0</v>
      </c>
      <c r="J3464" s="55" t="s">
        <v>27</v>
      </c>
      <c r="K3464" t="str">
        <f>if(and(B3464&gt;='Desc Stats'!$C$56,B3464&lt;='Desc Stats'!$C$57),"Affordable",if(AND(B3464&gt;='Desc Stats'!$C$58,B3464&lt;='Desc Stats'!$C$59),"Luxury","None"))</f>
        <v>Luxury</v>
      </c>
    </row>
    <row r="3465">
      <c r="A3465" s="56" t="s">
        <v>28</v>
      </c>
      <c r="B3465" s="54">
        <v>2357250.0</v>
      </c>
      <c r="C3465" s="7">
        <v>4.0</v>
      </c>
      <c r="D3465" s="7">
        <v>4.0</v>
      </c>
      <c r="E3465" s="7">
        <v>2.0</v>
      </c>
      <c r="F3465" s="7" t="s">
        <v>24</v>
      </c>
      <c r="G3465" s="7" t="s">
        <v>172</v>
      </c>
      <c r="H3465" s="54">
        <v>2.0</v>
      </c>
      <c r="I3465" s="54">
        <v>2245.0</v>
      </c>
      <c r="J3465" s="55" t="s">
        <v>27</v>
      </c>
      <c r="K3465" t="str">
        <f>if(and(B3465&gt;='Desc Stats'!$C$56,B3465&lt;='Desc Stats'!$C$57),"Affordable",if(AND(B3465&gt;='Desc Stats'!$C$58,B3465&lt;='Desc Stats'!$C$59),"Luxury","None"))</f>
        <v>Luxury</v>
      </c>
    </row>
    <row r="3466">
      <c r="A3466" s="56" t="s">
        <v>28</v>
      </c>
      <c r="B3466" s="54">
        <v>2357250.0</v>
      </c>
      <c r="C3466" s="7">
        <v>4.0</v>
      </c>
      <c r="D3466" s="7">
        <v>5.0</v>
      </c>
      <c r="E3466" s="7">
        <v>1.0</v>
      </c>
      <c r="F3466" s="7" t="s">
        <v>24</v>
      </c>
      <c r="G3466" s="7" t="s">
        <v>172</v>
      </c>
      <c r="H3466" s="54">
        <v>2.0</v>
      </c>
      <c r="I3466" s="54">
        <v>2245.0</v>
      </c>
      <c r="J3466" s="55" t="s">
        <v>27</v>
      </c>
      <c r="K3466" t="str">
        <f>if(and(B3466&gt;='Desc Stats'!$C$56,B3466&lt;='Desc Stats'!$C$57),"Affordable",if(AND(B3466&gt;='Desc Stats'!$C$58,B3466&lt;='Desc Stats'!$C$59),"Luxury","None"))</f>
        <v>Luxury</v>
      </c>
    </row>
    <row r="3467">
      <c r="A3467" s="57" t="s">
        <v>37</v>
      </c>
      <c r="B3467" s="54">
        <v>2370000.0</v>
      </c>
      <c r="C3467" s="7">
        <v>5.0</v>
      </c>
      <c r="D3467" s="7">
        <v>5.0</v>
      </c>
      <c r="E3467" s="7">
        <v>1.0</v>
      </c>
      <c r="F3467" s="7" t="s">
        <v>38</v>
      </c>
      <c r="G3467" s="7" t="s">
        <v>179</v>
      </c>
      <c r="H3467" s="54">
        <v>1.0</v>
      </c>
      <c r="I3467" s="54">
        <v>1650.0</v>
      </c>
      <c r="J3467" s="55" t="s">
        <v>27</v>
      </c>
      <c r="K3467" t="str">
        <f>if(and(B3467&gt;='Desc Stats'!$C$56,B3467&lt;='Desc Stats'!$C$57),"Affordable",if(AND(B3467&gt;='Desc Stats'!$C$58,B3467&lt;='Desc Stats'!$C$59),"Luxury","None"))</f>
        <v>Luxury</v>
      </c>
    </row>
    <row r="3468">
      <c r="A3468" s="57" t="s">
        <v>37</v>
      </c>
      <c r="B3468" s="54">
        <v>2380000.0</v>
      </c>
      <c r="C3468" s="7">
        <v>5.0</v>
      </c>
      <c r="D3468" s="7">
        <v>4.0</v>
      </c>
      <c r="E3468" s="7">
        <v>3.0</v>
      </c>
      <c r="F3468" s="7" t="s">
        <v>24</v>
      </c>
      <c r="G3468" s="7" t="s">
        <v>172</v>
      </c>
      <c r="H3468" s="54">
        <v>2.0</v>
      </c>
      <c r="I3468" s="54">
        <v>2454.0</v>
      </c>
      <c r="J3468" s="55" t="s">
        <v>25</v>
      </c>
      <c r="K3468" t="str">
        <f>if(and(B3468&gt;='Desc Stats'!$C$56,B3468&lt;='Desc Stats'!$C$57),"Affordable",if(AND(B3468&gt;='Desc Stats'!$C$58,B3468&lt;='Desc Stats'!$C$59),"Luxury","None"))</f>
        <v>Luxury</v>
      </c>
    </row>
    <row r="3469">
      <c r="A3469" s="57" t="s">
        <v>37</v>
      </c>
      <c r="B3469" s="54">
        <v>2380000.0</v>
      </c>
      <c r="C3469" s="7">
        <v>5.0</v>
      </c>
      <c r="D3469" s="7">
        <v>5.0</v>
      </c>
      <c r="E3469" s="7">
        <v>2.0</v>
      </c>
      <c r="F3469" s="7" t="s">
        <v>38</v>
      </c>
      <c r="G3469" s="7" t="s">
        <v>179</v>
      </c>
      <c r="H3469" s="54">
        <v>1.0</v>
      </c>
      <c r="I3469" s="54">
        <v>1650.0</v>
      </c>
      <c r="J3469" s="55" t="s">
        <v>25</v>
      </c>
      <c r="K3469" t="str">
        <f>if(and(B3469&gt;='Desc Stats'!$C$56,B3469&lt;='Desc Stats'!$C$57),"Affordable",if(AND(B3469&gt;='Desc Stats'!$C$58,B3469&lt;='Desc Stats'!$C$59),"Luxury","None"))</f>
        <v>Luxury</v>
      </c>
    </row>
    <row r="3470">
      <c r="A3470" s="57" t="s">
        <v>37</v>
      </c>
      <c r="B3470" s="54">
        <v>2380000.0</v>
      </c>
      <c r="C3470" s="7">
        <v>5.0</v>
      </c>
      <c r="D3470" s="7">
        <v>5.0</v>
      </c>
      <c r="E3470" s="7">
        <v>1.0</v>
      </c>
      <c r="F3470" s="7" t="s">
        <v>24</v>
      </c>
      <c r="G3470" s="7" t="s">
        <v>172</v>
      </c>
      <c r="H3470" s="54">
        <v>2.0</v>
      </c>
      <c r="I3470" s="54">
        <v>2474.0</v>
      </c>
      <c r="J3470" s="55" t="s">
        <v>25</v>
      </c>
      <c r="K3470" t="str">
        <f>if(and(B3470&gt;='Desc Stats'!$C$56,B3470&lt;='Desc Stats'!$C$57),"Affordable",if(AND(B3470&gt;='Desc Stats'!$C$58,B3470&lt;='Desc Stats'!$C$59),"Luxury","None"))</f>
        <v>Luxury</v>
      </c>
    </row>
    <row r="3471">
      <c r="A3471" s="56" t="s">
        <v>28</v>
      </c>
      <c r="B3471" s="54">
        <v>2380000.0</v>
      </c>
      <c r="C3471" s="7">
        <v>5.0</v>
      </c>
      <c r="D3471" s="7">
        <v>3.0</v>
      </c>
      <c r="E3471" s="7">
        <v>2.0</v>
      </c>
      <c r="F3471" s="7" t="s">
        <v>36</v>
      </c>
      <c r="G3471" s="7" t="s">
        <v>172</v>
      </c>
      <c r="H3471" s="54">
        <v>2.0</v>
      </c>
      <c r="I3471" s="54">
        <v>1626.0</v>
      </c>
      <c r="J3471" t="s">
        <v>27</v>
      </c>
      <c r="K3471" t="str">
        <f>if(and(B3471&gt;='Desc Stats'!$C$56,B3471&lt;='Desc Stats'!$C$57),"Affordable",if(AND(B3471&gt;='Desc Stats'!$C$58,B3471&lt;='Desc Stats'!$C$59),"Luxury","None"))</f>
        <v>Luxury</v>
      </c>
    </row>
    <row r="3472">
      <c r="A3472" s="56" t="s">
        <v>28</v>
      </c>
      <c r="B3472" s="54">
        <v>2380000.0</v>
      </c>
      <c r="C3472" s="7">
        <v>4.0</v>
      </c>
      <c r="D3472" s="7">
        <v>2.0</v>
      </c>
      <c r="E3472" s="7">
        <v>2.0</v>
      </c>
      <c r="F3472" s="7" t="s">
        <v>24</v>
      </c>
      <c r="G3472" s="7" t="s">
        <v>172</v>
      </c>
      <c r="H3472" s="54">
        <v>2.0</v>
      </c>
      <c r="I3472" s="54">
        <v>2300.0</v>
      </c>
      <c r="J3472" s="55" t="s">
        <v>27</v>
      </c>
      <c r="K3472" t="str">
        <f>if(and(B3472&gt;='Desc Stats'!$C$56,B3472&lt;='Desc Stats'!$C$57),"Affordable",if(AND(B3472&gt;='Desc Stats'!$C$58,B3472&lt;='Desc Stats'!$C$59),"Luxury","None"))</f>
        <v>Luxury</v>
      </c>
    </row>
    <row r="3473">
      <c r="A3473" s="56" t="s">
        <v>23</v>
      </c>
      <c r="B3473" s="54">
        <v>2380000.0</v>
      </c>
      <c r="C3473" s="7">
        <v>5.0</v>
      </c>
      <c r="D3473" s="7">
        <v>5.0</v>
      </c>
      <c r="E3473" s="7">
        <v>2.0</v>
      </c>
      <c r="F3473" s="7" t="s">
        <v>24</v>
      </c>
      <c r="G3473" s="7" t="s">
        <v>172</v>
      </c>
      <c r="H3473" s="54">
        <v>2.0</v>
      </c>
      <c r="I3473" s="54">
        <v>2906.0</v>
      </c>
      <c r="J3473" t="s">
        <v>27</v>
      </c>
      <c r="K3473" t="str">
        <f>if(and(B3473&gt;='Desc Stats'!$C$56,B3473&lt;='Desc Stats'!$C$57),"Affordable",if(AND(B3473&gt;='Desc Stats'!$C$58,B3473&lt;='Desc Stats'!$C$59),"Luxury","None"))</f>
        <v>Luxury</v>
      </c>
    </row>
    <row r="3474">
      <c r="A3474" s="56" t="s">
        <v>23</v>
      </c>
      <c r="B3474" s="54">
        <v>2380000.0</v>
      </c>
      <c r="C3474" s="7">
        <v>6.0</v>
      </c>
      <c r="D3474" s="7">
        <v>4.0</v>
      </c>
      <c r="E3474" s="7">
        <v>2.0</v>
      </c>
      <c r="F3474" s="7" t="s">
        <v>182</v>
      </c>
      <c r="G3474" s="7" t="s">
        <v>179</v>
      </c>
      <c r="H3474" s="54">
        <v>1.0</v>
      </c>
      <c r="I3474" s="54">
        <v>2195.0</v>
      </c>
      <c r="J3474" s="55" t="s">
        <v>27</v>
      </c>
      <c r="K3474" t="str">
        <f>if(and(B3474&gt;='Desc Stats'!$C$56,B3474&lt;='Desc Stats'!$C$57),"Affordable",if(AND(B3474&gt;='Desc Stats'!$C$58,B3474&lt;='Desc Stats'!$C$59),"Luxury","None"))</f>
        <v>Luxury</v>
      </c>
    </row>
    <row r="3475">
      <c r="A3475" s="56" t="s">
        <v>23</v>
      </c>
      <c r="B3475" s="54">
        <v>2380000.0</v>
      </c>
      <c r="C3475" s="7">
        <v>5.0</v>
      </c>
      <c r="D3475" s="7">
        <v>4.0</v>
      </c>
      <c r="E3475" s="7">
        <v>2.0</v>
      </c>
      <c r="F3475" s="7" t="s">
        <v>24</v>
      </c>
      <c r="G3475" s="7" t="s">
        <v>172</v>
      </c>
      <c r="H3475" s="54">
        <v>2.0</v>
      </c>
      <c r="I3475" s="54">
        <v>3055.0</v>
      </c>
      <c r="J3475" s="55" t="s">
        <v>27</v>
      </c>
      <c r="K3475" t="str">
        <f>if(and(B3475&gt;='Desc Stats'!$C$56,B3475&lt;='Desc Stats'!$C$57),"Affordable",if(AND(B3475&gt;='Desc Stats'!$C$58,B3475&lt;='Desc Stats'!$C$59),"Luxury","None"))</f>
        <v>Luxury</v>
      </c>
    </row>
    <row r="3476">
      <c r="A3476" s="56" t="s">
        <v>23</v>
      </c>
      <c r="B3476" s="54">
        <v>2380000.0</v>
      </c>
      <c r="C3476" s="7">
        <v>4.0</v>
      </c>
      <c r="D3476" s="7">
        <v>4.0</v>
      </c>
      <c r="E3476" s="7">
        <v>1.0</v>
      </c>
      <c r="F3476" s="7" t="s">
        <v>24</v>
      </c>
      <c r="G3476" s="7" t="s">
        <v>172</v>
      </c>
      <c r="H3476" s="54">
        <v>2.0</v>
      </c>
      <c r="I3476" s="54">
        <v>2535.0</v>
      </c>
      <c r="J3476" s="55" t="s">
        <v>27</v>
      </c>
      <c r="K3476" t="str">
        <f>if(and(B3476&gt;='Desc Stats'!$C$56,B3476&lt;='Desc Stats'!$C$57),"Affordable",if(AND(B3476&gt;='Desc Stats'!$C$58,B3476&lt;='Desc Stats'!$C$59),"Luxury","None"))</f>
        <v>Luxury</v>
      </c>
    </row>
    <row r="3477">
      <c r="A3477" s="56" t="s">
        <v>149</v>
      </c>
      <c r="B3477" s="54">
        <v>2380000.0</v>
      </c>
      <c r="C3477" s="7">
        <v>6.0</v>
      </c>
      <c r="D3477" s="7">
        <v>4.0</v>
      </c>
      <c r="E3477" s="7">
        <v>2.0</v>
      </c>
      <c r="F3477" s="7" t="s">
        <v>192</v>
      </c>
      <c r="G3477" s="7" t="s">
        <v>179</v>
      </c>
      <c r="H3477" s="54">
        <v>1.0</v>
      </c>
      <c r="I3477" s="54">
        <v>4455.0</v>
      </c>
      <c r="J3477" s="55" t="s">
        <v>27</v>
      </c>
      <c r="K3477" t="str">
        <f>if(and(B3477&gt;='Desc Stats'!$C$56,B3477&lt;='Desc Stats'!$C$57),"Affordable",if(AND(B3477&gt;='Desc Stats'!$C$58,B3477&lt;='Desc Stats'!$C$59),"Luxury","None"))</f>
        <v>Luxury</v>
      </c>
    </row>
    <row r="3478">
      <c r="A3478" s="56" t="s">
        <v>140</v>
      </c>
      <c r="B3478" s="54">
        <v>2380000.0</v>
      </c>
      <c r="C3478" s="7">
        <v>6.0</v>
      </c>
      <c r="D3478" s="7">
        <v>4.0</v>
      </c>
      <c r="E3478" s="7">
        <v>3.0</v>
      </c>
      <c r="F3478" s="7" t="s">
        <v>182</v>
      </c>
      <c r="G3478" s="7" t="s">
        <v>179</v>
      </c>
      <c r="H3478" s="54">
        <v>1.0</v>
      </c>
      <c r="I3478" s="54">
        <v>2195.0</v>
      </c>
      <c r="J3478" s="55" t="s">
        <v>27</v>
      </c>
      <c r="K3478" t="str">
        <f>if(and(B3478&gt;='Desc Stats'!$C$56,B3478&lt;='Desc Stats'!$C$57),"Affordable",if(AND(B3478&gt;='Desc Stats'!$C$58,B3478&lt;='Desc Stats'!$C$59),"Luxury","None"))</f>
        <v>Luxury</v>
      </c>
    </row>
    <row r="3479">
      <c r="A3479" s="56" t="s">
        <v>140</v>
      </c>
      <c r="B3479" s="54">
        <v>2380000.0</v>
      </c>
      <c r="C3479" s="7">
        <v>4.0</v>
      </c>
      <c r="D3479" s="7">
        <v>3.0</v>
      </c>
      <c r="E3479" s="7">
        <v>2.0</v>
      </c>
      <c r="F3479" s="7" t="s">
        <v>181</v>
      </c>
      <c r="G3479" s="7" t="s">
        <v>179</v>
      </c>
      <c r="H3479" s="54">
        <v>1.0</v>
      </c>
      <c r="I3479" s="54">
        <v>3360.0</v>
      </c>
      <c r="J3479" s="55" t="s">
        <v>175</v>
      </c>
      <c r="K3479" t="str">
        <f>if(and(B3479&gt;='Desc Stats'!$C$56,B3479&lt;='Desc Stats'!$C$57),"Affordable",if(AND(B3479&gt;='Desc Stats'!$C$58,B3479&lt;='Desc Stats'!$C$59),"Luxury","None"))</f>
        <v>Luxury</v>
      </c>
    </row>
    <row r="3480">
      <c r="A3480" s="56" t="s">
        <v>160</v>
      </c>
      <c r="B3480" s="54">
        <v>2380000.0</v>
      </c>
      <c r="C3480" s="7">
        <v>6.0</v>
      </c>
      <c r="D3480" s="7">
        <v>4.0</v>
      </c>
      <c r="E3480" s="7">
        <v>2.0</v>
      </c>
      <c r="F3480" s="7" t="s">
        <v>188</v>
      </c>
      <c r="G3480" s="7" t="s">
        <v>179</v>
      </c>
      <c r="H3480" s="54">
        <v>1.0</v>
      </c>
      <c r="I3480" s="54">
        <v>3000.0</v>
      </c>
      <c r="J3480" s="55" t="s">
        <v>27</v>
      </c>
      <c r="K3480" t="str">
        <f>if(and(B3480&gt;='Desc Stats'!$C$56,B3480&lt;='Desc Stats'!$C$57),"Affordable",if(AND(B3480&gt;='Desc Stats'!$C$58,B3480&lt;='Desc Stats'!$C$59),"Luxury","None"))</f>
        <v>Luxury</v>
      </c>
    </row>
    <row r="3481">
      <c r="A3481" s="56" t="s">
        <v>161</v>
      </c>
      <c r="B3481" s="54">
        <v>2380000.0</v>
      </c>
      <c r="C3481" s="7">
        <v>5.0</v>
      </c>
      <c r="D3481" s="7">
        <v>5.0</v>
      </c>
      <c r="E3481" s="7">
        <v>1.0</v>
      </c>
      <c r="F3481" s="7" t="s">
        <v>192</v>
      </c>
      <c r="G3481" s="7" t="s">
        <v>179</v>
      </c>
      <c r="H3481" s="54">
        <v>1.0</v>
      </c>
      <c r="I3481" s="54">
        <v>4500.0</v>
      </c>
      <c r="J3481" s="55" t="s">
        <v>175</v>
      </c>
      <c r="K3481" t="str">
        <f>if(and(B3481&gt;='Desc Stats'!$C$56,B3481&lt;='Desc Stats'!$C$57),"Affordable",if(AND(B3481&gt;='Desc Stats'!$C$58,B3481&lt;='Desc Stats'!$C$59),"Luxury","None"))</f>
        <v>Luxury</v>
      </c>
    </row>
    <row r="3482">
      <c r="A3482" s="57" t="s">
        <v>37</v>
      </c>
      <c r="B3482" s="54">
        <v>2388000.0</v>
      </c>
      <c r="C3482" s="7">
        <v>5.0</v>
      </c>
      <c r="D3482" s="7">
        <v>5.0</v>
      </c>
      <c r="E3482" s="7">
        <v>2.0</v>
      </c>
      <c r="F3482" s="7" t="s">
        <v>38</v>
      </c>
      <c r="G3482" s="7" t="s">
        <v>179</v>
      </c>
      <c r="H3482" s="54">
        <v>1.0</v>
      </c>
      <c r="I3482" s="54">
        <v>1650.0</v>
      </c>
      <c r="J3482" s="55" t="s">
        <v>25</v>
      </c>
      <c r="K3482" t="str">
        <f>if(and(B3482&gt;='Desc Stats'!$C$56,B3482&lt;='Desc Stats'!$C$57),"Affordable",if(AND(B3482&gt;='Desc Stats'!$C$58,B3482&lt;='Desc Stats'!$C$59),"Luxury","None"))</f>
        <v>Luxury</v>
      </c>
    </row>
    <row r="3483">
      <c r="A3483" s="56" t="s">
        <v>23</v>
      </c>
      <c r="B3483" s="54">
        <v>2390000.0</v>
      </c>
      <c r="C3483" s="7">
        <v>5.0</v>
      </c>
      <c r="D3483" s="7">
        <v>4.0</v>
      </c>
      <c r="E3483" s="7">
        <v>5.0</v>
      </c>
      <c r="F3483" s="7" t="s">
        <v>24</v>
      </c>
      <c r="G3483" s="7" t="s">
        <v>172</v>
      </c>
      <c r="H3483" s="54">
        <v>2.0</v>
      </c>
      <c r="I3483" s="54">
        <v>3043.0</v>
      </c>
      <c r="J3483" s="55" t="s">
        <v>175</v>
      </c>
      <c r="K3483" t="str">
        <f>if(and(B3483&gt;='Desc Stats'!$C$56,B3483&lt;='Desc Stats'!$C$57),"Affordable",if(AND(B3483&gt;='Desc Stats'!$C$58,B3483&lt;='Desc Stats'!$C$59),"Luxury","None"))</f>
        <v>Luxury</v>
      </c>
    </row>
    <row r="3484">
      <c r="A3484" s="56" t="s">
        <v>149</v>
      </c>
      <c r="B3484" s="54">
        <v>2398000.0</v>
      </c>
      <c r="C3484" s="7">
        <v>5.0</v>
      </c>
      <c r="D3484" s="7">
        <v>3.0</v>
      </c>
      <c r="E3484" s="7">
        <v>4.0</v>
      </c>
      <c r="F3484" s="7" t="s">
        <v>188</v>
      </c>
      <c r="G3484" s="7" t="s">
        <v>179</v>
      </c>
      <c r="H3484" s="54">
        <v>1.0</v>
      </c>
      <c r="I3484" s="54">
        <v>5000.0</v>
      </c>
      <c r="J3484" s="55" t="s">
        <v>25</v>
      </c>
      <c r="K3484" t="str">
        <f>if(and(B3484&gt;='Desc Stats'!$C$56,B3484&lt;='Desc Stats'!$C$57),"Affordable",if(AND(B3484&gt;='Desc Stats'!$C$58,B3484&lt;='Desc Stats'!$C$59),"Luxury","None"))</f>
        <v>Luxury</v>
      </c>
    </row>
    <row r="3485">
      <c r="A3485" s="56" t="s">
        <v>124</v>
      </c>
      <c r="B3485" s="54">
        <v>2400000.0</v>
      </c>
      <c r="C3485" s="7">
        <v>5.0</v>
      </c>
      <c r="D3485" s="7">
        <v>3.0</v>
      </c>
      <c r="E3485" s="7">
        <v>2.0</v>
      </c>
      <c r="F3485" s="7" t="s">
        <v>181</v>
      </c>
      <c r="G3485" s="7" t="s">
        <v>179</v>
      </c>
      <c r="H3485" s="54">
        <v>1.0</v>
      </c>
      <c r="I3485" s="54">
        <v>2125.0</v>
      </c>
      <c r="J3485" s="55" t="s">
        <v>27</v>
      </c>
      <c r="K3485" t="str">
        <f>if(and(B3485&gt;='Desc Stats'!$C$56,B3485&lt;='Desc Stats'!$C$57),"Affordable",if(AND(B3485&gt;='Desc Stats'!$C$58,B3485&lt;='Desc Stats'!$C$59),"Luxury","None"))</f>
        <v>Luxury</v>
      </c>
    </row>
    <row r="3486">
      <c r="A3486" s="56" t="s">
        <v>138</v>
      </c>
      <c r="B3486" s="54">
        <v>2400000.0</v>
      </c>
      <c r="C3486" s="7">
        <v>4.0</v>
      </c>
      <c r="D3486" s="7">
        <v>4.0</v>
      </c>
      <c r="E3486" s="7">
        <v>6.0</v>
      </c>
      <c r="F3486" s="7" t="s">
        <v>24</v>
      </c>
      <c r="G3486" s="7" t="s">
        <v>172</v>
      </c>
      <c r="H3486" s="54">
        <v>2.0</v>
      </c>
      <c r="I3486" s="54">
        <v>2800.0</v>
      </c>
      <c r="J3486" s="55" t="s">
        <v>27</v>
      </c>
      <c r="K3486" t="str">
        <f>if(and(B3486&gt;='Desc Stats'!$C$56,B3486&lt;='Desc Stats'!$C$57),"Affordable",if(AND(B3486&gt;='Desc Stats'!$C$58,B3486&lt;='Desc Stats'!$C$59),"Luxury","None"))</f>
        <v>Luxury</v>
      </c>
    </row>
    <row r="3487">
      <c r="A3487" s="57" t="s">
        <v>37</v>
      </c>
      <c r="B3487" s="54">
        <v>2400000.0</v>
      </c>
      <c r="C3487" s="7">
        <v>5.0</v>
      </c>
      <c r="D3487" s="7">
        <v>5.0</v>
      </c>
      <c r="E3487" s="7">
        <v>5.0</v>
      </c>
      <c r="F3487" s="7" t="s">
        <v>38</v>
      </c>
      <c r="G3487" s="7" t="s">
        <v>179</v>
      </c>
      <c r="H3487" s="54">
        <v>1.0</v>
      </c>
      <c r="I3487" s="54">
        <v>1650.0</v>
      </c>
      <c r="J3487" s="55" t="s">
        <v>27</v>
      </c>
      <c r="K3487" t="str">
        <f>if(and(B3487&gt;='Desc Stats'!$C$56,B3487&lt;='Desc Stats'!$C$57),"Affordable",if(AND(B3487&gt;='Desc Stats'!$C$58,B3487&lt;='Desc Stats'!$C$59),"Luxury","None"))</f>
        <v>Luxury</v>
      </c>
    </row>
    <row r="3488">
      <c r="A3488" s="57" t="s">
        <v>37</v>
      </c>
      <c r="B3488" s="54">
        <v>2400000.0</v>
      </c>
      <c r="C3488" s="7">
        <v>7.0</v>
      </c>
      <c r="D3488" s="7">
        <v>6.0</v>
      </c>
      <c r="E3488" s="7">
        <v>2.0</v>
      </c>
      <c r="F3488" s="7" t="s">
        <v>38</v>
      </c>
      <c r="G3488" s="7" t="s">
        <v>179</v>
      </c>
      <c r="H3488" s="54">
        <v>1.0</v>
      </c>
      <c r="I3488" s="54">
        <v>1760.0</v>
      </c>
      <c r="J3488" s="55" t="s">
        <v>27</v>
      </c>
      <c r="K3488" t="str">
        <f>if(and(B3488&gt;='Desc Stats'!$C$56,B3488&lt;='Desc Stats'!$C$57),"Affordable",if(AND(B3488&gt;='Desc Stats'!$C$58,B3488&lt;='Desc Stats'!$C$59),"Luxury","None"))</f>
        <v>Luxury</v>
      </c>
    </row>
    <row r="3489">
      <c r="A3489" s="57" t="s">
        <v>37</v>
      </c>
      <c r="B3489" s="54">
        <v>2400000.0</v>
      </c>
      <c r="C3489" s="7">
        <v>6.0</v>
      </c>
      <c r="D3489" s="7">
        <v>6.0</v>
      </c>
      <c r="E3489" s="7">
        <v>2.0</v>
      </c>
      <c r="F3489" s="7" t="s">
        <v>38</v>
      </c>
      <c r="G3489" s="7" t="s">
        <v>179</v>
      </c>
      <c r="H3489" s="54">
        <v>1.0</v>
      </c>
      <c r="I3489" s="54">
        <v>1760.0</v>
      </c>
      <c r="J3489" s="55" t="s">
        <v>27</v>
      </c>
      <c r="K3489" t="str">
        <f>if(and(B3489&gt;='Desc Stats'!$C$56,B3489&lt;='Desc Stats'!$C$57),"Affordable",if(AND(B3489&gt;='Desc Stats'!$C$58,B3489&lt;='Desc Stats'!$C$59),"Luxury","None"))</f>
        <v>Luxury</v>
      </c>
    </row>
    <row r="3490">
      <c r="A3490" s="57" t="s">
        <v>37</v>
      </c>
      <c r="B3490" s="54">
        <v>2400000.0</v>
      </c>
      <c r="C3490" s="7">
        <v>6.0</v>
      </c>
      <c r="D3490" s="7">
        <v>5.0</v>
      </c>
      <c r="E3490" s="7">
        <v>2.0</v>
      </c>
      <c r="F3490" s="7" t="s">
        <v>38</v>
      </c>
      <c r="G3490" s="7" t="s">
        <v>179</v>
      </c>
      <c r="H3490" s="54">
        <v>1.0</v>
      </c>
      <c r="I3490" s="54">
        <v>1870.0</v>
      </c>
      <c r="J3490" s="55" t="s">
        <v>27</v>
      </c>
      <c r="K3490" t="str">
        <f>if(and(B3490&gt;='Desc Stats'!$C$56,B3490&lt;='Desc Stats'!$C$57),"Affordable",if(AND(B3490&gt;='Desc Stats'!$C$58,B3490&lt;='Desc Stats'!$C$59),"Luxury","None"))</f>
        <v>Luxury</v>
      </c>
    </row>
    <row r="3491">
      <c r="A3491" s="57" t="s">
        <v>37</v>
      </c>
      <c r="B3491" s="54">
        <v>2400000.0</v>
      </c>
      <c r="C3491" s="7">
        <v>6.0</v>
      </c>
      <c r="D3491" s="7">
        <v>5.0</v>
      </c>
      <c r="E3491" s="7">
        <v>2.0</v>
      </c>
      <c r="F3491" s="7" t="s">
        <v>38</v>
      </c>
      <c r="G3491" s="7" t="s">
        <v>179</v>
      </c>
      <c r="H3491" s="54">
        <v>1.0</v>
      </c>
      <c r="I3491" s="54">
        <v>1760.0</v>
      </c>
      <c r="J3491" s="55" t="s">
        <v>27</v>
      </c>
      <c r="K3491" t="str">
        <f>if(and(B3491&gt;='Desc Stats'!$C$56,B3491&lt;='Desc Stats'!$C$57),"Affordable",if(AND(B3491&gt;='Desc Stats'!$C$58,B3491&lt;='Desc Stats'!$C$59),"Luxury","None"))</f>
        <v>Luxury</v>
      </c>
    </row>
    <row r="3492">
      <c r="A3492" s="57" t="s">
        <v>37</v>
      </c>
      <c r="B3492" s="54">
        <v>2400000.0</v>
      </c>
      <c r="C3492" s="7">
        <v>6.0</v>
      </c>
      <c r="D3492" s="7">
        <v>4.0</v>
      </c>
      <c r="E3492" s="7">
        <v>2.0</v>
      </c>
      <c r="F3492" s="7" t="s">
        <v>181</v>
      </c>
      <c r="G3492" s="7" t="s">
        <v>179</v>
      </c>
      <c r="H3492" s="54">
        <v>1.0</v>
      </c>
      <c r="I3492" s="54">
        <v>2200.0</v>
      </c>
      <c r="J3492" s="55" t="s">
        <v>27</v>
      </c>
      <c r="K3492" t="str">
        <f>if(and(B3492&gt;='Desc Stats'!$C$56,B3492&lt;='Desc Stats'!$C$57),"Affordable",if(AND(B3492&gt;='Desc Stats'!$C$58,B3492&lt;='Desc Stats'!$C$59),"Luxury","None"))</f>
        <v>Luxury</v>
      </c>
    </row>
    <row r="3493">
      <c r="A3493" s="57" t="s">
        <v>37</v>
      </c>
      <c r="B3493" s="54">
        <v>2400000.0</v>
      </c>
      <c r="C3493" s="7">
        <v>6.0</v>
      </c>
      <c r="D3493" s="7">
        <v>6.0</v>
      </c>
      <c r="E3493" s="7">
        <v>1.0</v>
      </c>
      <c r="F3493" s="7" t="s">
        <v>38</v>
      </c>
      <c r="G3493" s="7" t="s">
        <v>179</v>
      </c>
      <c r="H3493" s="54">
        <v>1.0</v>
      </c>
      <c r="I3493" s="54">
        <v>1760.0</v>
      </c>
      <c r="J3493" s="55" t="s">
        <v>27</v>
      </c>
      <c r="K3493" t="str">
        <f>if(and(B3493&gt;='Desc Stats'!$C$56,B3493&lt;='Desc Stats'!$C$57),"Affordable",if(AND(B3493&gt;='Desc Stats'!$C$58,B3493&lt;='Desc Stats'!$C$59),"Luxury","None"))</f>
        <v>Luxury</v>
      </c>
    </row>
    <row r="3494">
      <c r="A3494" s="57" t="s">
        <v>37</v>
      </c>
      <c r="B3494" s="54">
        <v>2400000.0</v>
      </c>
      <c r="C3494" s="7">
        <v>6.0</v>
      </c>
      <c r="D3494" s="7">
        <v>5.0</v>
      </c>
      <c r="E3494" s="7">
        <v>1.0</v>
      </c>
      <c r="F3494" s="7" t="s">
        <v>38</v>
      </c>
      <c r="G3494" s="7" t="s">
        <v>179</v>
      </c>
      <c r="H3494" s="54">
        <v>1.0</v>
      </c>
      <c r="I3494" s="54">
        <v>1760.0</v>
      </c>
      <c r="J3494" s="55" t="s">
        <v>27</v>
      </c>
      <c r="K3494" t="str">
        <f>if(and(B3494&gt;='Desc Stats'!$C$56,B3494&lt;='Desc Stats'!$C$57),"Affordable",if(AND(B3494&gt;='Desc Stats'!$C$58,B3494&lt;='Desc Stats'!$C$59),"Luxury","None"))</f>
        <v>Luxury</v>
      </c>
    </row>
    <row r="3495">
      <c r="A3495" s="56" t="s">
        <v>28</v>
      </c>
      <c r="B3495" s="54">
        <v>2400000.0</v>
      </c>
      <c r="C3495" s="7">
        <v>2.0</v>
      </c>
      <c r="D3495" s="7">
        <v>2.0</v>
      </c>
      <c r="E3495" s="7">
        <v>5.0</v>
      </c>
      <c r="F3495" s="7" t="s">
        <v>36</v>
      </c>
      <c r="G3495" s="7" t="s">
        <v>172</v>
      </c>
      <c r="H3495" s="54">
        <v>2.0</v>
      </c>
      <c r="I3495" s="54">
        <v>1006.0</v>
      </c>
      <c r="J3495" s="55" t="s">
        <v>27</v>
      </c>
      <c r="K3495" t="str">
        <f>if(and(B3495&gt;='Desc Stats'!$C$56,B3495&lt;='Desc Stats'!$C$57),"Affordable",if(AND(B3495&gt;='Desc Stats'!$C$58,B3495&lt;='Desc Stats'!$C$59),"Luxury","None"))</f>
        <v>Luxury</v>
      </c>
    </row>
    <row r="3496">
      <c r="A3496" s="56" t="s">
        <v>28</v>
      </c>
      <c r="B3496" s="54">
        <v>2400000.0</v>
      </c>
      <c r="C3496" s="7">
        <v>2.0</v>
      </c>
      <c r="D3496" s="7">
        <v>2.0</v>
      </c>
      <c r="E3496" s="7">
        <v>2.0</v>
      </c>
      <c r="F3496" s="7" t="s">
        <v>36</v>
      </c>
      <c r="G3496" s="7" t="s">
        <v>172</v>
      </c>
      <c r="H3496" s="54">
        <v>2.0</v>
      </c>
      <c r="I3496" s="54">
        <v>1103.0</v>
      </c>
      <c r="J3496" s="55" t="s">
        <v>27</v>
      </c>
      <c r="K3496" t="str">
        <f>if(and(B3496&gt;='Desc Stats'!$C$56,B3496&lt;='Desc Stats'!$C$57),"Affordable",if(AND(B3496&gt;='Desc Stats'!$C$58,B3496&lt;='Desc Stats'!$C$59),"Luxury","None"))</f>
        <v>Luxury</v>
      </c>
    </row>
    <row r="3497">
      <c r="A3497" s="56" t="s">
        <v>28</v>
      </c>
      <c r="B3497" s="54">
        <v>2400000.0</v>
      </c>
      <c r="C3497" s="7">
        <v>2.0</v>
      </c>
      <c r="D3497" s="7">
        <v>2.0</v>
      </c>
      <c r="E3497" s="7">
        <v>2.0</v>
      </c>
      <c r="F3497" s="7" t="s">
        <v>36</v>
      </c>
      <c r="G3497" s="7" t="s">
        <v>172</v>
      </c>
      <c r="H3497" s="54">
        <v>2.0</v>
      </c>
      <c r="I3497" s="54">
        <v>1006.0</v>
      </c>
      <c r="J3497" s="55" t="s">
        <v>25</v>
      </c>
      <c r="K3497" t="str">
        <f>if(and(B3497&gt;='Desc Stats'!$C$56,B3497&lt;='Desc Stats'!$C$57),"Affordable",if(AND(B3497&gt;='Desc Stats'!$C$58,B3497&lt;='Desc Stats'!$C$59),"Luxury","None"))</f>
        <v>Luxury</v>
      </c>
    </row>
    <row r="3498">
      <c r="A3498" s="56" t="s">
        <v>28</v>
      </c>
      <c r="B3498" s="54">
        <v>2400000.0</v>
      </c>
      <c r="C3498" s="7">
        <v>2.0</v>
      </c>
      <c r="D3498" s="7">
        <v>2.0</v>
      </c>
      <c r="E3498" s="7">
        <v>2.0</v>
      </c>
      <c r="F3498" s="7" t="s">
        <v>36</v>
      </c>
      <c r="G3498" s="7" t="s">
        <v>172</v>
      </c>
      <c r="H3498" s="54">
        <v>2.0</v>
      </c>
      <c r="I3498" s="54">
        <v>1006.0</v>
      </c>
      <c r="J3498" s="55" t="s">
        <v>27</v>
      </c>
      <c r="K3498" t="str">
        <f>if(and(B3498&gt;='Desc Stats'!$C$56,B3498&lt;='Desc Stats'!$C$57),"Affordable",if(AND(B3498&gt;='Desc Stats'!$C$58,B3498&lt;='Desc Stats'!$C$59),"Luxury","None"))</f>
        <v>Luxury</v>
      </c>
    </row>
    <row r="3499">
      <c r="A3499" s="56" t="s">
        <v>28</v>
      </c>
      <c r="B3499" s="54">
        <v>2400000.0</v>
      </c>
      <c r="C3499" s="7">
        <v>2.0</v>
      </c>
      <c r="D3499" s="7">
        <v>2.0</v>
      </c>
      <c r="E3499" s="7">
        <v>1.0</v>
      </c>
      <c r="F3499" s="7" t="s">
        <v>36</v>
      </c>
      <c r="G3499" s="7" t="s">
        <v>172</v>
      </c>
      <c r="H3499" s="54">
        <v>2.0</v>
      </c>
      <c r="I3499" s="54">
        <v>1006.0</v>
      </c>
      <c r="J3499" s="55" t="s">
        <v>27</v>
      </c>
      <c r="K3499" t="str">
        <f>if(and(B3499&gt;='Desc Stats'!$C$56,B3499&lt;='Desc Stats'!$C$57),"Affordable",if(AND(B3499&gt;='Desc Stats'!$C$58,B3499&lt;='Desc Stats'!$C$59),"Luxury","None"))</f>
        <v>Luxury</v>
      </c>
    </row>
    <row r="3500">
      <c r="A3500" s="56" t="s">
        <v>28</v>
      </c>
      <c r="B3500" s="54">
        <v>2400000.0</v>
      </c>
      <c r="C3500" s="7">
        <v>2.0</v>
      </c>
      <c r="D3500" s="7">
        <v>2.0</v>
      </c>
      <c r="E3500" s="7">
        <v>1.0</v>
      </c>
      <c r="F3500" s="7" t="s">
        <v>24</v>
      </c>
      <c r="G3500" s="7" t="s">
        <v>172</v>
      </c>
      <c r="H3500" s="54">
        <v>2.0</v>
      </c>
      <c r="I3500" s="54">
        <v>915.0</v>
      </c>
      <c r="J3500" s="55" t="s">
        <v>25</v>
      </c>
      <c r="K3500" t="str">
        <f>if(and(B3500&gt;='Desc Stats'!$C$56,B3500&lt;='Desc Stats'!$C$57),"Affordable",if(AND(B3500&gt;='Desc Stats'!$C$58,B3500&lt;='Desc Stats'!$C$59),"Luxury","None"))</f>
        <v>Luxury</v>
      </c>
    </row>
    <row r="3501">
      <c r="A3501" s="56" t="s">
        <v>23</v>
      </c>
      <c r="B3501" s="54">
        <v>2400000.0</v>
      </c>
      <c r="C3501" s="7">
        <v>5.0</v>
      </c>
      <c r="D3501" s="7">
        <v>5.0</v>
      </c>
      <c r="E3501" s="7">
        <v>3.0</v>
      </c>
      <c r="F3501" s="7" t="s">
        <v>24</v>
      </c>
      <c r="G3501" s="7" t="s">
        <v>179</v>
      </c>
      <c r="H3501" s="54">
        <v>1.0</v>
      </c>
      <c r="I3501" s="54">
        <v>2702.0</v>
      </c>
      <c r="J3501" s="55" t="s">
        <v>27</v>
      </c>
      <c r="K3501" t="str">
        <f>if(and(B3501&gt;='Desc Stats'!$C$56,B3501&lt;='Desc Stats'!$C$57),"Affordable",if(AND(B3501&gt;='Desc Stats'!$C$58,B3501&lt;='Desc Stats'!$C$59),"Luxury","None"))</f>
        <v>Luxury</v>
      </c>
    </row>
    <row r="3502">
      <c r="A3502" s="56" t="s">
        <v>23</v>
      </c>
      <c r="B3502" s="54">
        <v>2400000.0</v>
      </c>
      <c r="C3502" s="7">
        <v>6.0</v>
      </c>
      <c r="D3502" s="7">
        <v>6.0</v>
      </c>
      <c r="E3502" s="7">
        <v>2.0</v>
      </c>
      <c r="F3502" s="7" t="s">
        <v>24</v>
      </c>
      <c r="G3502" s="7" t="s">
        <v>172</v>
      </c>
      <c r="H3502" s="54">
        <v>2.0</v>
      </c>
      <c r="I3502" s="54">
        <v>3043.0</v>
      </c>
      <c r="J3502" s="55" t="s">
        <v>27</v>
      </c>
      <c r="K3502" t="str">
        <f>if(and(B3502&gt;='Desc Stats'!$C$56,B3502&lt;='Desc Stats'!$C$57),"Affordable",if(AND(B3502&gt;='Desc Stats'!$C$58,B3502&lt;='Desc Stats'!$C$59),"Luxury","None"))</f>
        <v>Luxury</v>
      </c>
    </row>
    <row r="3503">
      <c r="A3503" s="56" t="s">
        <v>23</v>
      </c>
      <c r="B3503" s="54">
        <v>2400000.0</v>
      </c>
      <c r="C3503" s="7">
        <v>5.0</v>
      </c>
      <c r="D3503" s="7">
        <v>6.0</v>
      </c>
      <c r="E3503" s="7">
        <v>2.0</v>
      </c>
      <c r="F3503" s="7" t="s">
        <v>24</v>
      </c>
      <c r="G3503" s="7" t="s">
        <v>172</v>
      </c>
      <c r="H3503" s="54">
        <v>2.0</v>
      </c>
      <c r="I3503" s="54">
        <v>3700.0</v>
      </c>
      <c r="J3503" s="55" t="s">
        <v>27</v>
      </c>
      <c r="K3503" t="str">
        <f>if(and(B3503&gt;='Desc Stats'!$C$56,B3503&lt;='Desc Stats'!$C$57),"Affordable",if(AND(B3503&gt;='Desc Stats'!$C$58,B3503&lt;='Desc Stats'!$C$59),"Luxury","None"))</f>
        <v>Luxury</v>
      </c>
    </row>
    <row r="3504">
      <c r="A3504" s="56" t="s">
        <v>23</v>
      </c>
      <c r="B3504" s="54">
        <v>2400000.0</v>
      </c>
      <c r="C3504" s="7">
        <v>5.0</v>
      </c>
      <c r="D3504" s="7">
        <v>6.0</v>
      </c>
      <c r="E3504" s="7">
        <v>2.0</v>
      </c>
      <c r="F3504" s="7" t="s">
        <v>24</v>
      </c>
      <c r="G3504" s="7" t="s">
        <v>172</v>
      </c>
      <c r="H3504" s="54">
        <v>2.0</v>
      </c>
      <c r="I3504" s="54">
        <v>3000.0</v>
      </c>
      <c r="J3504" s="55" t="s">
        <v>25</v>
      </c>
      <c r="K3504" t="str">
        <f>if(and(B3504&gt;='Desc Stats'!$C$56,B3504&lt;='Desc Stats'!$C$57),"Affordable",if(AND(B3504&gt;='Desc Stats'!$C$58,B3504&lt;='Desc Stats'!$C$59),"Luxury","None"))</f>
        <v>Luxury</v>
      </c>
    </row>
    <row r="3505">
      <c r="A3505" s="56" t="s">
        <v>23</v>
      </c>
      <c r="B3505" s="54">
        <v>2400000.0</v>
      </c>
      <c r="C3505" s="7">
        <v>4.0</v>
      </c>
      <c r="D3505" s="7">
        <v>5.0</v>
      </c>
      <c r="E3505" s="7">
        <v>2.0</v>
      </c>
      <c r="F3505" s="7" t="s">
        <v>24</v>
      </c>
      <c r="G3505" s="7" t="s">
        <v>172</v>
      </c>
      <c r="H3505" s="54">
        <v>2.0</v>
      </c>
      <c r="I3505" s="54">
        <v>2700.0</v>
      </c>
      <c r="J3505" s="55" t="s">
        <v>27</v>
      </c>
      <c r="K3505" t="str">
        <f>if(and(B3505&gt;='Desc Stats'!$C$56,B3505&lt;='Desc Stats'!$C$57),"Affordable",if(AND(B3505&gt;='Desc Stats'!$C$58,B3505&lt;='Desc Stats'!$C$59),"Luxury","None"))</f>
        <v>Luxury</v>
      </c>
    </row>
    <row r="3506">
      <c r="A3506" s="56" t="s">
        <v>23</v>
      </c>
      <c r="B3506" s="54">
        <v>2400000.0</v>
      </c>
      <c r="C3506" s="7">
        <v>4.0</v>
      </c>
      <c r="D3506" s="7">
        <v>4.0</v>
      </c>
      <c r="E3506" s="7">
        <v>2.0</v>
      </c>
      <c r="F3506" s="7" t="s">
        <v>24</v>
      </c>
      <c r="G3506" s="7" t="s">
        <v>172</v>
      </c>
      <c r="H3506" s="54">
        <v>2.0</v>
      </c>
      <c r="I3506" s="54">
        <v>2700.0</v>
      </c>
      <c r="J3506" t="s">
        <v>27</v>
      </c>
      <c r="K3506" t="str">
        <f>if(and(B3506&gt;='Desc Stats'!$C$56,B3506&lt;='Desc Stats'!$C$57),"Affordable",if(AND(B3506&gt;='Desc Stats'!$C$58,B3506&lt;='Desc Stats'!$C$59),"Luxury","None"))</f>
        <v>Luxury</v>
      </c>
    </row>
    <row r="3507">
      <c r="A3507" s="56" t="s">
        <v>23</v>
      </c>
      <c r="B3507" s="54">
        <v>2400000.0</v>
      </c>
      <c r="C3507" s="7">
        <v>5.0</v>
      </c>
      <c r="D3507" s="7">
        <v>6.0</v>
      </c>
      <c r="E3507" s="7">
        <v>1.0</v>
      </c>
      <c r="F3507" s="7" t="s">
        <v>24</v>
      </c>
      <c r="G3507" s="7" t="s">
        <v>172</v>
      </c>
      <c r="H3507" s="54">
        <v>2.0</v>
      </c>
      <c r="I3507" s="54">
        <v>3000.0</v>
      </c>
      <c r="J3507" s="55" t="s">
        <v>25</v>
      </c>
      <c r="K3507" t="str">
        <f>if(and(B3507&gt;='Desc Stats'!$C$56,B3507&lt;='Desc Stats'!$C$57),"Affordable",if(AND(B3507&gt;='Desc Stats'!$C$58,B3507&lt;='Desc Stats'!$C$59),"Luxury","None"))</f>
        <v>Luxury</v>
      </c>
    </row>
    <row r="3508">
      <c r="A3508" s="56" t="s">
        <v>23</v>
      </c>
      <c r="B3508" s="54">
        <v>2400000.0</v>
      </c>
      <c r="C3508" s="7">
        <v>5.0</v>
      </c>
      <c r="D3508" s="7">
        <v>6.0</v>
      </c>
      <c r="E3508" s="7">
        <v>1.0</v>
      </c>
      <c r="F3508" s="7" t="s">
        <v>24</v>
      </c>
      <c r="G3508" s="7" t="s">
        <v>172</v>
      </c>
      <c r="H3508" s="54">
        <v>2.0</v>
      </c>
      <c r="I3508" s="54">
        <v>2906.0</v>
      </c>
      <c r="J3508" s="55" t="s">
        <v>27</v>
      </c>
      <c r="K3508" t="str">
        <f>if(and(B3508&gt;='Desc Stats'!$C$56,B3508&lt;='Desc Stats'!$C$57),"Affordable",if(AND(B3508&gt;='Desc Stats'!$C$58,B3508&lt;='Desc Stats'!$C$59),"Luxury","None"))</f>
        <v>Luxury</v>
      </c>
    </row>
    <row r="3509">
      <c r="A3509" s="56" t="s">
        <v>23</v>
      </c>
      <c r="B3509" s="54">
        <v>2400000.0</v>
      </c>
      <c r="C3509" s="7">
        <v>5.0</v>
      </c>
      <c r="D3509" s="7">
        <v>5.0</v>
      </c>
      <c r="E3509" s="7">
        <v>1.0</v>
      </c>
      <c r="F3509" s="7" t="s">
        <v>24</v>
      </c>
      <c r="G3509" s="7" t="s">
        <v>172</v>
      </c>
      <c r="H3509" s="54">
        <v>2.0</v>
      </c>
      <c r="I3509" s="54">
        <v>2906.0</v>
      </c>
      <c r="J3509" t="s">
        <v>27</v>
      </c>
      <c r="K3509" t="str">
        <f>if(and(B3509&gt;='Desc Stats'!$C$56,B3509&lt;='Desc Stats'!$C$57),"Affordable",if(AND(B3509&gt;='Desc Stats'!$C$58,B3509&lt;='Desc Stats'!$C$59),"Luxury","None"))</f>
        <v>Luxury</v>
      </c>
    </row>
    <row r="3510">
      <c r="A3510" s="56" t="s">
        <v>157</v>
      </c>
      <c r="B3510" s="54">
        <v>2400000.0</v>
      </c>
      <c r="C3510" s="7">
        <v>5.0</v>
      </c>
      <c r="D3510" s="7">
        <v>5.0</v>
      </c>
      <c r="E3510" s="7">
        <v>1.0</v>
      </c>
      <c r="F3510" s="7" t="s">
        <v>188</v>
      </c>
      <c r="G3510" s="7" t="s">
        <v>179</v>
      </c>
      <c r="H3510" s="54">
        <v>1.0</v>
      </c>
      <c r="I3510" s="54">
        <v>4000.0</v>
      </c>
      <c r="J3510" s="55" t="s">
        <v>27</v>
      </c>
      <c r="K3510" t="str">
        <f>if(and(B3510&gt;='Desc Stats'!$C$56,B3510&lt;='Desc Stats'!$C$57),"Affordable",if(AND(B3510&gt;='Desc Stats'!$C$58,B3510&lt;='Desc Stats'!$C$59),"Luxury","None"))</f>
        <v>Luxury</v>
      </c>
    </row>
    <row r="3511">
      <c r="A3511" s="56" t="s">
        <v>161</v>
      </c>
      <c r="B3511" s="54">
        <v>2400000.0</v>
      </c>
      <c r="C3511" s="7">
        <v>5.0</v>
      </c>
      <c r="D3511" s="7">
        <v>4.0</v>
      </c>
      <c r="E3511" s="7">
        <v>2.0</v>
      </c>
      <c r="F3511" s="7" t="s">
        <v>192</v>
      </c>
      <c r="G3511" s="7" t="s">
        <v>179</v>
      </c>
      <c r="H3511" s="54">
        <v>1.0</v>
      </c>
      <c r="I3511" s="54">
        <v>4500.0</v>
      </c>
      <c r="J3511" t="s">
        <v>27</v>
      </c>
      <c r="K3511" t="str">
        <f>if(and(B3511&gt;='Desc Stats'!$C$56,B3511&lt;='Desc Stats'!$C$57),"Affordable",if(AND(B3511&gt;='Desc Stats'!$C$58,B3511&lt;='Desc Stats'!$C$59),"Luxury","None"))</f>
        <v>Luxury</v>
      </c>
    </row>
    <row r="3512">
      <c r="A3512" s="56" t="s">
        <v>28</v>
      </c>
      <c r="B3512" s="54">
        <v>2413375.0</v>
      </c>
      <c r="C3512" s="7">
        <v>4.0</v>
      </c>
      <c r="D3512" s="7">
        <v>5.0</v>
      </c>
      <c r="E3512" s="7">
        <v>2.0</v>
      </c>
      <c r="F3512" s="7" t="s">
        <v>24</v>
      </c>
      <c r="G3512" s="7" t="s">
        <v>172</v>
      </c>
      <c r="H3512" s="54">
        <v>2.0</v>
      </c>
      <c r="I3512" s="54">
        <v>2245.0</v>
      </c>
      <c r="J3512" s="55" t="s">
        <v>27</v>
      </c>
      <c r="K3512" t="str">
        <f>if(and(B3512&gt;='Desc Stats'!$C$56,B3512&lt;='Desc Stats'!$C$57),"Affordable",if(AND(B3512&gt;='Desc Stats'!$C$58,B3512&lt;='Desc Stats'!$C$59),"Luxury","None"))</f>
        <v>Luxury</v>
      </c>
    </row>
    <row r="3513">
      <c r="A3513" s="56" t="s">
        <v>23</v>
      </c>
      <c r="B3513" s="54">
        <v>2414710.0</v>
      </c>
      <c r="C3513" s="7">
        <v>5.0</v>
      </c>
      <c r="D3513" s="7">
        <v>6.0</v>
      </c>
      <c r="E3513" s="7">
        <v>2.0</v>
      </c>
      <c r="F3513" s="7" t="s">
        <v>24</v>
      </c>
      <c r="G3513" s="7" t="s">
        <v>172</v>
      </c>
      <c r="H3513" s="54">
        <v>2.0</v>
      </c>
      <c r="I3513" s="54">
        <v>3401.0</v>
      </c>
      <c r="J3513" s="55" t="s">
        <v>27</v>
      </c>
      <c r="K3513" t="str">
        <f>if(and(B3513&gt;='Desc Stats'!$C$56,B3513&lt;='Desc Stats'!$C$57),"Affordable",if(AND(B3513&gt;='Desc Stats'!$C$58,B3513&lt;='Desc Stats'!$C$59),"Luxury","None"))</f>
        <v>Luxury</v>
      </c>
    </row>
    <row r="3514">
      <c r="A3514" s="56" t="s">
        <v>23</v>
      </c>
      <c r="B3514" s="54">
        <v>2420000.0</v>
      </c>
      <c r="C3514" s="7">
        <v>3.0</v>
      </c>
      <c r="D3514" s="7">
        <v>3.0</v>
      </c>
      <c r="E3514" s="7">
        <v>1.0</v>
      </c>
      <c r="F3514" s="7" t="s">
        <v>36</v>
      </c>
      <c r="G3514" s="7" t="s">
        <v>172</v>
      </c>
      <c r="H3514" s="54">
        <v>2.0</v>
      </c>
      <c r="I3514" s="54">
        <v>2470.0</v>
      </c>
      <c r="J3514" s="55" t="s">
        <v>27</v>
      </c>
      <c r="K3514" t="str">
        <f>if(and(B3514&gt;='Desc Stats'!$C$56,B3514&lt;='Desc Stats'!$C$57),"Affordable",if(AND(B3514&gt;='Desc Stats'!$C$58,B3514&lt;='Desc Stats'!$C$59),"Luxury","None"))</f>
        <v>Luxury</v>
      </c>
    </row>
    <row r="3515">
      <c r="A3515" s="56" t="s">
        <v>28</v>
      </c>
      <c r="B3515" s="54">
        <v>2426016.0</v>
      </c>
      <c r="C3515" s="7">
        <v>5.0</v>
      </c>
      <c r="D3515" s="7">
        <v>5.0</v>
      </c>
      <c r="E3515" s="7">
        <v>6.0</v>
      </c>
      <c r="F3515" s="7" t="s">
        <v>24</v>
      </c>
      <c r="G3515" s="7" t="s">
        <v>172</v>
      </c>
      <c r="H3515" s="54">
        <v>2.0</v>
      </c>
      <c r="I3515" s="54">
        <v>2732.0</v>
      </c>
      <c r="J3515" s="55" t="s">
        <v>27</v>
      </c>
      <c r="K3515" t="str">
        <f>if(and(B3515&gt;='Desc Stats'!$C$56,B3515&lt;='Desc Stats'!$C$57),"Affordable",if(AND(B3515&gt;='Desc Stats'!$C$58,B3515&lt;='Desc Stats'!$C$59),"Luxury","None"))</f>
        <v>Luxury</v>
      </c>
    </row>
    <row r="3516">
      <c r="A3516" s="56" t="s">
        <v>147</v>
      </c>
      <c r="B3516" s="54">
        <v>2434900.0</v>
      </c>
      <c r="C3516" s="7">
        <v>4.0</v>
      </c>
      <c r="D3516" s="7">
        <v>4.0</v>
      </c>
      <c r="E3516" s="7">
        <v>2.0</v>
      </c>
      <c r="F3516" s="7" t="s">
        <v>36</v>
      </c>
      <c r="G3516" s="7" t="s">
        <v>179</v>
      </c>
      <c r="H3516" s="54">
        <v>1.0</v>
      </c>
      <c r="I3516" s="54">
        <v>1873.0</v>
      </c>
      <c r="J3516" s="55" t="s">
        <v>27</v>
      </c>
      <c r="K3516" t="str">
        <f>if(and(B3516&gt;='Desc Stats'!$C$56,B3516&lt;='Desc Stats'!$C$57),"Affordable",if(AND(B3516&gt;='Desc Stats'!$C$58,B3516&lt;='Desc Stats'!$C$59),"Luxury","None"))</f>
        <v>Luxury</v>
      </c>
    </row>
    <row r="3517">
      <c r="A3517" s="56" t="s">
        <v>28</v>
      </c>
      <c r="B3517" s="54">
        <v>2440000.0</v>
      </c>
      <c r="C3517" s="7">
        <v>1.0</v>
      </c>
      <c r="D3517" s="7">
        <v>2.0</v>
      </c>
      <c r="E3517" s="7">
        <v>2.0</v>
      </c>
      <c r="F3517" s="7" t="s">
        <v>36</v>
      </c>
      <c r="G3517" s="7" t="s">
        <v>172</v>
      </c>
      <c r="H3517" s="54">
        <v>2.0</v>
      </c>
      <c r="I3517" s="54">
        <v>1023.0</v>
      </c>
      <c r="J3517" s="55" t="s">
        <v>27</v>
      </c>
      <c r="K3517" t="str">
        <f>if(and(B3517&gt;='Desc Stats'!$C$56,B3517&lt;='Desc Stats'!$C$57),"Affordable",if(AND(B3517&gt;='Desc Stats'!$C$58,B3517&lt;='Desc Stats'!$C$59),"Luxury","None"))</f>
        <v>Luxury</v>
      </c>
    </row>
    <row r="3518">
      <c r="A3518" s="56" t="s">
        <v>28</v>
      </c>
      <c r="B3518" s="54">
        <v>2449440.0</v>
      </c>
      <c r="C3518" s="7">
        <v>5.0</v>
      </c>
      <c r="D3518" s="7">
        <v>5.0</v>
      </c>
      <c r="E3518" s="7">
        <v>2.0</v>
      </c>
      <c r="F3518" s="7" t="s">
        <v>24</v>
      </c>
      <c r="G3518" s="7" t="s">
        <v>172</v>
      </c>
      <c r="H3518" s="54">
        <v>2.0</v>
      </c>
      <c r="I3518" s="54">
        <v>2916.0</v>
      </c>
      <c r="J3518" s="55" t="s">
        <v>25</v>
      </c>
      <c r="K3518" t="str">
        <f>if(and(B3518&gt;='Desc Stats'!$C$56,B3518&lt;='Desc Stats'!$C$57),"Affordable",if(AND(B3518&gt;='Desc Stats'!$C$58,B3518&lt;='Desc Stats'!$C$59),"Luxury","None"))</f>
        <v>Luxury</v>
      </c>
    </row>
    <row r="3519">
      <c r="A3519" s="56" t="s">
        <v>119</v>
      </c>
      <c r="B3519" s="54">
        <v>2450000.0</v>
      </c>
      <c r="C3519" s="7">
        <v>5.0</v>
      </c>
      <c r="D3519" s="7">
        <v>6.0</v>
      </c>
      <c r="E3519" s="7">
        <v>2.0</v>
      </c>
      <c r="F3519" s="7" t="s">
        <v>192</v>
      </c>
      <c r="G3519" s="7" t="s">
        <v>179</v>
      </c>
      <c r="H3519" s="54">
        <v>1.0</v>
      </c>
      <c r="I3519" s="54">
        <v>4500.0</v>
      </c>
      <c r="J3519" s="55" t="s">
        <v>175</v>
      </c>
      <c r="K3519" t="str">
        <f>if(and(B3519&gt;='Desc Stats'!$C$56,B3519&lt;='Desc Stats'!$C$57),"Affordable",if(AND(B3519&gt;='Desc Stats'!$C$58,B3519&lt;='Desc Stats'!$C$59),"Luxury","None"))</f>
        <v>Luxury</v>
      </c>
    </row>
    <row r="3520">
      <c r="A3520" s="56" t="s">
        <v>119</v>
      </c>
      <c r="B3520" s="54">
        <v>2450000.0</v>
      </c>
      <c r="C3520" s="7">
        <v>6.0</v>
      </c>
      <c r="D3520" s="7">
        <v>4.0</v>
      </c>
      <c r="E3520" s="7">
        <v>2.0</v>
      </c>
      <c r="F3520" s="7" t="s">
        <v>38</v>
      </c>
      <c r="G3520" s="7" t="s">
        <v>179</v>
      </c>
      <c r="H3520" s="54">
        <v>1.0</v>
      </c>
      <c r="I3520" s="54">
        <v>4112.0</v>
      </c>
      <c r="J3520" s="55" t="s">
        <v>27</v>
      </c>
      <c r="K3520" t="str">
        <f>if(and(B3520&gt;='Desc Stats'!$C$56,B3520&lt;='Desc Stats'!$C$57),"Affordable",if(AND(B3520&gt;='Desc Stats'!$C$58,B3520&lt;='Desc Stats'!$C$59),"Luxury","None"))</f>
        <v>Luxury</v>
      </c>
    </row>
    <row r="3521">
      <c r="A3521" s="56" t="s">
        <v>26</v>
      </c>
      <c r="B3521" s="54">
        <v>2450000.0</v>
      </c>
      <c r="C3521" s="7">
        <v>5.0</v>
      </c>
      <c r="D3521" s="7">
        <v>4.0</v>
      </c>
      <c r="E3521" s="7">
        <v>2.0</v>
      </c>
      <c r="F3521" s="7" t="s">
        <v>38</v>
      </c>
      <c r="G3521" s="7" t="s">
        <v>179</v>
      </c>
      <c r="H3521" s="54">
        <v>1.0</v>
      </c>
      <c r="I3521" s="54">
        <v>2640.0</v>
      </c>
      <c r="J3521" s="55" t="s">
        <v>27</v>
      </c>
      <c r="K3521" t="str">
        <f>if(and(B3521&gt;='Desc Stats'!$C$56,B3521&lt;='Desc Stats'!$C$57),"Affordable",if(AND(B3521&gt;='Desc Stats'!$C$58,B3521&lt;='Desc Stats'!$C$59),"Luxury","None"))</f>
        <v>Luxury</v>
      </c>
    </row>
    <row r="3522">
      <c r="A3522" s="56" t="s">
        <v>127</v>
      </c>
      <c r="B3522" s="54">
        <v>2450000.0</v>
      </c>
      <c r="C3522" s="7">
        <v>5.0</v>
      </c>
      <c r="D3522" s="7">
        <v>5.0</v>
      </c>
      <c r="E3522" s="7">
        <v>1.0</v>
      </c>
      <c r="F3522" s="7" t="s">
        <v>188</v>
      </c>
      <c r="G3522" s="7" t="s">
        <v>172</v>
      </c>
      <c r="H3522" s="54">
        <v>2.0</v>
      </c>
      <c r="I3522" s="54">
        <v>3590.0</v>
      </c>
      <c r="J3522" s="55" t="s">
        <v>25</v>
      </c>
      <c r="K3522" t="str">
        <f>if(and(B3522&gt;='Desc Stats'!$C$56,B3522&lt;='Desc Stats'!$C$57),"Affordable",if(AND(B3522&gt;='Desc Stats'!$C$58,B3522&lt;='Desc Stats'!$C$59),"Luxury","None"))</f>
        <v>Luxury</v>
      </c>
    </row>
    <row r="3523">
      <c r="A3523" s="56" t="s">
        <v>133</v>
      </c>
      <c r="B3523" s="54">
        <v>2450000.0</v>
      </c>
      <c r="C3523" s="7">
        <v>5.0</v>
      </c>
      <c r="D3523" s="7">
        <v>5.0</v>
      </c>
      <c r="E3523" s="7">
        <v>2.0</v>
      </c>
      <c r="F3523" s="7" t="s">
        <v>188</v>
      </c>
      <c r="G3523" s="7" t="s">
        <v>179</v>
      </c>
      <c r="H3523" s="54">
        <v>1.0</v>
      </c>
      <c r="I3523" s="54">
        <v>4610.0</v>
      </c>
      <c r="J3523" s="55" t="s">
        <v>27</v>
      </c>
      <c r="K3523" t="str">
        <f>if(and(B3523&gt;='Desc Stats'!$C$56,B3523&lt;='Desc Stats'!$C$57),"Affordable",if(AND(B3523&gt;='Desc Stats'!$C$58,B3523&lt;='Desc Stats'!$C$59),"Luxury","None"))</f>
        <v>Luxury</v>
      </c>
    </row>
    <row r="3524">
      <c r="A3524" s="56" t="s">
        <v>28</v>
      </c>
      <c r="B3524" s="54">
        <v>2450000.0</v>
      </c>
      <c r="C3524" s="7">
        <v>4.0</v>
      </c>
      <c r="D3524" s="7">
        <v>4.0</v>
      </c>
      <c r="E3524" s="7">
        <v>2.0</v>
      </c>
      <c r="F3524" s="7" t="s">
        <v>36</v>
      </c>
      <c r="G3524" s="7" t="s">
        <v>172</v>
      </c>
      <c r="H3524" s="54">
        <v>2.0</v>
      </c>
      <c r="I3524" s="54">
        <v>1804.0</v>
      </c>
      <c r="J3524" s="55" t="s">
        <v>25</v>
      </c>
      <c r="K3524" t="str">
        <f>if(and(B3524&gt;='Desc Stats'!$C$56,B3524&lt;='Desc Stats'!$C$57),"Affordable",if(AND(B3524&gt;='Desc Stats'!$C$58,B3524&lt;='Desc Stats'!$C$59),"Luxury","None"))</f>
        <v>Luxury</v>
      </c>
    </row>
    <row r="3525">
      <c r="A3525" s="56" t="s">
        <v>23</v>
      </c>
      <c r="B3525" s="54">
        <v>2450000.0</v>
      </c>
      <c r="C3525" s="7">
        <v>5.0</v>
      </c>
      <c r="D3525" s="7">
        <v>6.0</v>
      </c>
      <c r="E3525" s="7">
        <v>2.0</v>
      </c>
      <c r="F3525" s="7" t="s">
        <v>24</v>
      </c>
      <c r="G3525" s="7" t="s">
        <v>172</v>
      </c>
      <c r="H3525" s="54">
        <v>2.0</v>
      </c>
      <c r="I3525" s="54">
        <v>2906.0</v>
      </c>
      <c r="J3525" t="s">
        <v>27</v>
      </c>
      <c r="K3525" t="str">
        <f>if(and(B3525&gt;='Desc Stats'!$C$56,B3525&lt;='Desc Stats'!$C$57),"Affordable",if(AND(B3525&gt;='Desc Stats'!$C$58,B3525&lt;='Desc Stats'!$C$59),"Luxury","None"))</f>
        <v>Luxury</v>
      </c>
    </row>
    <row r="3526">
      <c r="A3526" s="56" t="s">
        <v>23</v>
      </c>
      <c r="B3526" s="54">
        <v>2450000.0</v>
      </c>
      <c r="C3526" s="7">
        <v>4.0</v>
      </c>
      <c r="D3526" s="7">
        <v>5.0</v>
      </c>
      <c r="E3526" s="7">
        <v>2.0</v>
      </c>
      <c r="F3526" s="7" t="s">
        <v>24</v>
      </c>
      <c r="G3526" s="7" t="s">
        <v>172</v>
      </c>
      <c r="H3526" s="54">
        <v>2.0</v>
      </c>
      <c r="I3526" s="54">
        <v>2535.0</v>
      </c>
      <c r="J3526" s="55" t="s">
        <v>25</v>
      </c>
      <c r="K3526" t="str">
        <f>if(and(B3526&gt;='Desc Stats'!$C$56,B3526&lt;='Desc Stats'!$C$57),"Affordable",if(AND(B3526&gt;='Desc Stats'!$C$58,B3526&lt;='Desc Stats'!$C$59),"Luxury","None"))</f>
        <v>Luxury</v>
      </c>
    </row>
    <row r="3527">
      <c r="A3527" s="56" t="s">
        <v>23</v>
      </c>
      <c r="B3527" s="54">
        <v>2450000.0</v>
      </c>
      <c r="C3527" s="7">
        <v>5.0</v>
      </c>
      <c r="D3527" s="7">
        <v>4.0</v>
      </c>
      <c r="E3527" s="7">
        <v>2.0</v>
      </c>
      <c r="F3527" s="7" t="s">
        <v>24</v>
      </c>
      <c r="G3527" s="7" t="s">
        <v>172</v>
      </c>
      <c r="H3527" s="54">
        <v>2.0</v>
      </c>
      <c r="I3527" s="54">
        <v>3000.0</v>
      </c>
      <c r="J3527" s="55" t="s">
        <v>27</v>
      </c>
      <c r="K3527" t="str">
        <f>if(and(B3527&gt;='Desc Stats'!$C$56,B3527&lt;='Desc Stats'!$C$57),"Affordable",if(AND(B3527&gt;='Desc Stats'!$C$58,B3527&lt;='Desc Stats'!$C$59),"Luxury","None"))</f>
        <v>Luxury</v>
      </c>
    </row>
    <row r="3528">
      <c r="A3528" s="56" t="s">
        <v>23</v>
      </c>
      <c r="B3528" s="54">
        <v>2450000.0</v>
      </c>
      <c r="C3528" s="7">
        <v>4.0</v>
      </c>
      <c r="D3528" s="7">
        <v>4.0</v>
      </c>
      <c r="E3528" s="7">
        <v>2.0</v>
      </c>
      <c r="F3528" s="7" t="s">
        <v>24</v>
      </c>
      <c r="G3528" s="7" t="s">
        <v>172</v>
      </c>
      <c r="H3528" s="54">
        <v>2.0</v>
      </c>
      <c r="I3528" s="54">
        <v>2535.0</v>
      </c>
      <c r="J3528" s="55" t="s">
        <v>25</v>
      </c>
      <c r="K3528" t="str">
        <f>if(and(B3528&gt;='Desc Stats'!$C$56,B3528&lt;='Desc Stats'!$C$57),"Affordable",if(AND(B3528&gt;='Desc Stats'!$C$58,B3528&lt;='Desc Stats'!$C$59),"Luxury","None"))</f>
        <v>Luxury</v>
      </c>
    </row>
    <row r="3529">
      <c r="A3529" s="56" t="s">
        <v>121</v>
      </c>
      <c r="B3529" s="54">
        <v>2453000.0</v>
      </c>
      <c r="C3529" s="7">
        <v>4.0</v>
      </c>
      <c r="D3529" s="7">
        <v>3.0</v>
      </c>
      <c r="E3529" s="7">
        <v>2.0</v>
      </c>
      <c r="F3529" s="7" t="s">
        <v>24</v>
      </c>
      <c r="G3529" s="7" t="s">
        <v>172</v>
      </c>
      <c r="H3529" s="54">
        <v>2.0</v>
      </c>
      <c r="I3529" s="54">
        <v>2230.0</v>
      </c>
      <c r="J3529" s="55" t="s">
        <v>27</v>
      </c>
      <c r="K3529" t="str">
        <f>if(and(B3529&gt;='Desc Stats'!$C$56,B3529&lt;='Desc Stats'!$C$57),"Affordable",if(AND(B3529&gt;='Desc Stats'!$C$58,B3529&lt;='Desc Stats'!$C$59),"Luxury","None"))</f>
        <v>Luxury</v>
      </c>
    </row>
    <row r="3530">
      <c r="A3530" s="56" t="s">
        <v>28</v>
      </c>
      <c r="B3530" s="54">
        <v>2464350.0</v>
      </c>
      <c r="C3530" s="7">
        <v>4.0</v>
      </c>
      <c r="D3530" s="7">
        <v>5.0</v>
      </c>
      <c r="E3530" s="7">
        <v>1.0</v>
      </c>
      <c r="F3530" s="7" t="s">
        <v>24</v>
      </c>
      <c r="G3530" s="7" t="s">
        <v>172</v>
      </c>
      <c r="H3530" s="54">
        <v>2.0</v>
      </c>
      <c r="I3530" s="54">
        <v>2347.0</v>
      </c>
      <c r="J3530" s="55" t="s">
        <v>175</v>
      </c>
      <c r="K3530" t="str">
        <f>if(and(B3530&gt;='Desc Stats'!$C$56,B3530&lt;='Desc Stats'!$C$57),"Affordable",if(AND(B3530&gt;='Desc Stats'!$C$58,B3530&lt;='Desc Stats'!$C$59),"Luxury","None"))</f>
        <v>Luxury</v>
      </c>
    </row>
    <row r="3531">
      <c r="A3531" s="56" t="s">
        <v>28</v>
      </c>
      <c r="B3531" s="54">
        <v>2473000.0</v>
      </c>
      <c r="C3531" s="7">
        <v>5.0</v>
      </c>
      <c r="D3531" s="7">
        <v>4.0</v>
      </c>
      <c r="E3531" s="7">
        <v>2.0</v>
      </c>
      <c r="F3531" s="7" t="s">
        <v>36</v>
      </c>
      <c r="G3531" s="7" t="s">
        <v>172</v>
      </c>
      <c r="H3531" s="54">
        <v>2.0</v>
      </c>
      <c r="I3531" s="54">
        <v>2473.0</v>
      </c>
      <c r="J3531" t="s">
        <v>25</v>
      </c>
      <c r="K3531" t="str">
        <f>if(and(B3531&gt;='Desc Stats'!$C$56,B3531&lt;='Desc Stats'!$C$57),"Affordable",if(AND(B3531&gt;='Desc Stats'!$C$58,B3531&lt;='Desc Stats'!$C$59),"Luxury","None"))</f>
        <v>Luxury</v>
      </c>
    </row>
    <row r="3532">
      <c r="A3532" s="56" t="s">
        <v>28</v>
      </c>
      <c r="B3532" s="54">
        <v>2478600.0</v>
      </c>
      <c r="C3532" s="7">
        <v>5.0</v>
      </c>
      <c r="D3532" s="7">
        <v>4.0</v>
      </c>
      <c r="E3532" s="7">
        <v>2.0</v>
      </c>
      <c r="F3532" s="7" t="s">
        <v>24</v>
      </c>
      <c r="G3532" s="7" t="s">
        <v>172</v>
      </c>
      <c r="H3532" s="54">
        <v>2.0</v>
      </c>
      <c r="I3532" s="54">
        <v>2916.0</v>
      </c>
      <c r="J3532" s="55" t="s">
        <v>27</v>
      </c>
      <c r="K3532" t="str">
        <f>if(and(B3532&gt;='Desc Stats'!$C$56,B3532&lt;='Desc Stats'!$C$57),"Affordable",if(AND(B3532&gt;='Desc Stats'!$C$58,B3532&lt;='Desc Stats'!$C$59),"Luxury","None"))</f>
        <v>Luxury</v>
      </c>
    </row>
    <row r="3533">
      <c r="A3533" s="56" t="s">
        <v>138</v>
      </c>
      <c r="B3533" s="54">
        <v>2480000.0</v>
      </c>
      <c r="C3533" s="7">
        <v>4.0</v>
      </c>
      <c r="D3533" s="7">
        <v>4.0</v>
      </c>
      <c r="E3533" s="7">
        <v>1.0</v>
      </c>
      <c r="F3533" s="7" t="s">
        <v>181</v>
      </c>
      <c r="G3533" s="7" t="s">
        <v>179</v>
      </c>
      <c r="H3533" s="54">
        <v>1.0</v>
      </c>
      <c r="I3533" s="54">
        <v>1650.0</v>
      </c>
      <c r="J3533" s="55" t="s">
        <v>27</v>
      </c>
      <c r="K3533" t="str">
        <f>if(and(B3533&gt;='Desc Stats'!$C$56,B3533&lt;='Desc Stats'!$C$57),"Affordable",if(AND(B3533&gt;='Desc Stats'!$C$58,B3533&lt;='Desc Stats'!$C$59),"Luxury","None"))</f>
        <v>Luxury</v>
      </c>
    </row>
    <row r="3534">
      <c r="A3534" s="56" t="s">
        <v>127</v>
      </c>
      <c r="B3534" s="54">
        <v>2480000.0</v>
      </c>
      <c r="C3534" s="7">
        <v>6.0</v>
      </c>
      <c r="D3534" s="7">
        <v>5.0</v>
      </c>
      <c r="E3534" s="7">
        <v>1.0</v>
      </c>
      <c r="F3534" s="7" t="s">
        <v>188</v>
      </c>
      <c r="G3534" s="7" t="s">
        <v>172</v>
      </c>
      <c r="H3534" s="54">
        <v>2.0</v>
      </c>
      <c r="I3534" s="54">
        <v>4333.0</v>
      </c>
      <c r="J3534" s="55" t="s">
        <v>27</v>
      </c>
      <c r="K3534" t="str">
        <f>if(and(B3534&gt;='Desc Stats'!$C$56,B3534&lt;='Desc Stats'!$C$57),"Affordable",if(AND(B3534&gt;='Desc Stats'!$C$58,B3534&lt;='Desc Stats'!$C$59),"Luxury","None"))</f>
        <v>Luxury</v>
      </c>
    </row>
    <row r="3535">
      <c r="A3535" s="56" t="s">
        <v>28</v>
      </c>
      <c r="B3535" s="54">
        <v>2480000.0</v>
      </c>
      <c r="C3535" s="7">
        <v>5.0</v>
      </c>
      <c r="D3535" s="7">
        <v>5.0</v>
      </c>
      <c r="E3535" s="7">
        <v>2.0</v>
      </c>
      <c r="F3535" s="7" t="s">
        <v>24</v>
      </c>
      <c r="G3535" s="7" t="s">
        <v>172</v>
      </c>
      <c r="H3535" s="54">
        <v>2.0</v>
      </c>
      <c r="I3535" s="54">
        <v>2900.0</v>
      </c>
      <c r="J3535" s="55" t="s">
        <v>25</v>
      </c>
      <c r="K3535" t="str">
        <f>if(and(B3535&gt;='Desc Stats'!$C$56,B3535&lt;='Desc Stats'!$C$57),"Affordable",if(AND(B3535&gt;='Desc Stats'!$C$58,B3535&lt;='Desc Stats'!$C$59),"Luxury","None"))</f>
        <v>Luxury</v>
      </c>
    </row>
    <row r="3536">
      <c r="A3536" s="56" t="s">
        <v>28</v>
      </c>
      <c r="B3536" s="54">
        <v>2480000.0</v>
      </c>
      <c r="C3536" s="7">
        <v>4.0</v>
      </c>
      <c r="D3536" s="7">
        <v>4.0</v>
      </c>
      <c r="E3536" s="7">
        <v>2.0</v>
      </c>
      <c r="F3536" s="7" t="s">
        <v>36</v>
      </c>
      <c r="G3536" s="7" t="s">
        <v>172</v>
      </c>
      <c r="H3536" s="54">
        <v>2.0</v>
      </c>
      <c r="I3536" s="54">
        <v>1804.0</v>
      </c>
      <c r="J3536" s="55" t="s">
        <v>25</v>
      </c>
      <c r="K3536" t="str">
        <f>if(and(B3536&gt;='Desc Stats'!$C$56,B3536&lt;='Desc Stats'!$C$57),"Affordable",if(AND(B3536&gt;='Desc Stats'!$C$58,B3536&lt;='Desc Stats'!$C$59),"Luxury","None"))</f>
        <v>Luxury</v>
      </c>
    </row>
    <row r="3537">
      <c r="A3537" s="56" t="s">
        <v>28</v>
      </c>
      <c r="B3537" s="54">
        <v>2480000.0</v>
      </c>
      <c r="C3537" s="7">
        <v>2.0</v>
      </c>
      <c r="D3537" s="7">
        <v>2.0</v>
      </c>
      <c r="E3537" s="7">
        <v>2.0</v>
      </c>
      <c r="F3537" s="7" t="s">
        <v>36</v>
      </c>
      <c r="G3537" s="7" t="s">
        <v>172</v>
      </c>
      <c r="H3537" s="54">
        <v>2.0</v>
      </c>
      <c r="I3537" s="54">
        <v>1076.0</v>
      </c>
      <c r="J3537" s="55" t="s">
        <v>25</v>
      </c>
      <c r="K3537" t="str">
        <f>if(and(B3537&gt;='Desc Stats'!$C$56,B3537&lt;='Desc Stats'!$C$57),"Affordable",if(AND(B3537&gt;='Desc Stats'!$C$58,B3537&lt;='Desc Stats'!$C$59),"Luxury","None"))</f>
        <v>Luxury</v>
      </c>
    </row>
    <row r="3538">
      <c r="A3538" s="56" t="s">
        <v>28</v>
      </c>
      <c r="B3538" s="54">
        <v>2480000.0</v>
      </c>
      <c r="C3538" s="7">
        <v>1.0</v>
      </c>
      <c r="D3538" s="7">
        <v>1.0</v>
      </c>
      <c r="E3538" s="7">
        <v>1.0</v>
      </c>
      <c r="F3538" s="7" t="s">
        <v>36</v>
      </c>
      <c r="G3538" s="7" t="s">
        <v>172</v>
      </c>
      <c r="H3538" s="54">
        <v>2.0</v>
      </c>
      <c r="I3538" s="54">
        <v>1023.0</v>
      </c>
      <c r="J3538" s="55" t="s">
        <v>27</v>
      </c>
      <c r="K3538" t="str">
        <f>if(and(B3538&gt;='Desc Stats'!$C$56,B3538&lt;='Desc Stats'!$C$57),"Affordable",if(AND(B3538&gt;='Desc Stats'!$C$58,B3538&lt;='Desc Stats'!$C$59),"Luxury","None"))</f>
        <v>Luxury</v>
      </c>
    </row>
    <row r="3539">
      <c r="A3539" s="56" t="s">
        <v>23</v>
      </c>
      <c r="B3539" s="54">
        <v>2480000.0</v>
      </c>
      <c r="C3539" s="7">
        <v>5.0</v>
      </c>
      <c r="D3539" s="7">
        <v>5.0</v>
      </c>
      <c r="E3539" s="7">
        <v>3.0</v>
      </c>
      <c r="F3539" s="7" t="s">
        <v>24</v>
      </c>
      <c r="G3539" s="7" t="s">
        <v>172</v>
      </c>
      <c r="H3539" s="54">
        <v>2.0</v>
      </c>
      <c r="I3539" s="54">
        <v>3041.0</v>
      </c>
      <c r="J3539" s="55" t="s">
        <v>175</v>
      </c>
      <c r="K3539" t="str">
        <f>if(and(B3539&gt;='Desc Stats'!$C$56,B3539&lt;='Desc Stats'!$C$57),"Affordable",if(AND(B3539&gt;='Desc Stats'!$C$58,B3539&lt;='Desc Stats'!$C$59),"Luxury","None"))</f>
        <v>Luxury</v>
      </c>
    </row>
    <row r="3540">
      <c r="A3540" s="56" t="s">
        <v>23</v>
      </c>
      <c r="B3540" s="54">
        <v>2480000.0</v>
      </c>
      <c r="C3540" s="7">
        <v>5.0</v>
      </c>
      <c r="D3540" s="7">
        <v>5.0</v>
      </c>
      <c r="E3540" s="7">
        <v>2.0</v>
      </c>
      <c r="F3540" s="7" t="s">
        <v>24</v>
      </c>
      <c r="G3540" s="7" t="s">
        <v>172</v>
      </c>
      <c r="H3540" s="54">
        <v>2.0</v>
      </c>
      <c r="I3540" s="54">
        <v>3041.0</v>
      </c>
      <c r="J3540" s="55" t="s">
        <v>27</v>
      </c>
      <c r="K3540" t="str">
        <f>if(and(B3540&gt;='Desc Stats'!$C$56,B3540&lt;='Desc Stats'!$C$57),"Affordable",if(AND(B3540&gt;='Desc Stats'!$C$58,B3540&lt;='Desc Stats'!$C$59),"Luxury","None"))</f>
        <v>Luxury</v>
      </c>
    </row>
    <row r="3541">
      <c r="A3541" s="56" t="s">
        <v>23</v>
      </c>
      <c r="B3541" s="54">
        <v>2480000.0</v>
      </c>
      <c r="C3541" s="7">
        <v>5.0</v>
      </c>
      <c r="D3541" s="7">
        <v>6.0</v>
      </c>
      <c r="E3541" s="7">
        <v>1.0</v>
      </c>
      <c r="F3541" s="7" t="s">
        <v>24</v>
      </c>
      <c r="G3541" s="7" t="s">
        <v>172</v>
      </c>
      <c r="H3541" s="54">
        <v>2.0</v>
      </c>
      <c r="I3541" s="54">
        <v>2702.0</v>
      </c>
      <c r="J3541" s="55" t="s">
        <v>27</v>
      </c>
      <c r="K3541" t="str">
        <f>if(and(B3541&gt;='Desc Stats'!$C$56,B3541&lt;='Desc Stats'!$C$57),"Affordable",if(AND(B3541&gt;='Desc Stats'!$C$58,B3541&lt;='Desc Stats'!$C$59),"Luxury","None"))</f>
        <v>Luxury</v>
      </c>
    </row>
    <row r="3542">
      <c r="A3542" s="56" t="s">
        <v>156</v>
      </c>
      <c r="B3542" s="54">
        <v>2480000.0</v>
      </c>
      <c r="C3542" s="7">
        <v>8.0</v>
      </c>
      <c r="D3542" s="7">
        <v>7.0</v>
      </c>
      <c r="E3542" s="7">
        <v>1.0</v>
      </c>
      <c r="F3542" s="7" t="s">
        <v>24</v>
      </c>
      <c r="G3542" s="7" t="s">
        <v>172</v>
      </c>
      <c r="H3542" s="54">
        <v>2.0</v>
      </c>
      <c r="I3542" s="54">
        <v>5147.0</v>
      </c>
      <c r="J3542" t="s">
        <v>27</v>
      </c>
      <c r="K3542" t="str">
        <f>if(and(B3542&gt;='Desc Stats'!$C$56,B3542&lt;='Desc Stats'!$C$57),"Affordable",if(AND(B3542&gt;='Desc Stats'!$C$58,B3542&lt;='Desc Stats'!$C$59),"Luxury","None"))</f>
        <v>Luxury</v>
      </c>
    </row>
    <row r="3543">
      <c r="A3543" s="56" t="s">
        <v>140</v>
      </c>
      <c r="B3543" s="54">
        <v>2480000.0</v>
      </c>
      <c r="C3543" s="7">
        <v>6.0</v>
      </c>
      <c r="D3543" s="7">
        <v>5.0</v>
      </c>
      <c r="E3543" s="7">
        <v>2.0</v>
      </c>
      <c r="F3543" s="7" t="s">
        <v>188</v>
      </c>
      <c r="G3543" s="7" t="s">
        <v>179</v>
      </c>
      <c r="H3543" s="54">
        <v>1.0</v>
      </c>
      <c r="I3543" s="54">
        <v>3900.0</v>
      </c>
      <c r="J3543" s="55" t="s">
        <v>27</v>
      </c>
      <c r="K3543" t="str">
        <f>if(and(B3543&gt;='Desc Stats'!$C$56,B3543&lt;='Desc Stats'!$C$57),"Affordable",if(AND(B3543&gt;='Desc Stats'!$C$58,B3543&lt;='Desc Stats'!$C$59),"Luxury","None"))</f>
        <v>Luxury</v>
      </c>
    </row>
    <row r="3544">
      <c r="A3544" s="56" t="s">
        <v>162</v>
      </c>
      <c r="B3544" s="54">
        <v>2480000.0</v>
      </c>
      <c r="C3544" s="7">
        <v>6.0</v>
      </c>
      <c r="D3544" s="7">
        <v>3.0</v>
      </c>
      <c r="E3544" s="7">
        <v>2.0</v>
      </c>
      <c r="F3544" s="7" t="s">
        <v>188</v>
      </c>
      <c r="G3544" s="7" t="s">
        <v>179</v>
      </c>
      <c r="H3544" s="54">
        <v>1.0</v>
      </c>
      <c r="I3544" s="54">
        <v>3705.0</v>
      </c>
      <c r="J3544" s="55" t="s">
        <v>27</v>
      </c>
      <c r="K3544" t="str">
        <f>if(and(B3544&gt;='Desc Stats'!$C$56,B3544&lt;='Desc Stats'!$C$57),"Affordable",if(AND(B3544&gt;='Desc Stats'!$C$58,B3544&lt;='Desc Stats'!$C$59),"Luxury","None"))</f>
        <v>Luxury</v>
      </c>
    </row>
    <row r="3545">
      <c r="A3545" s="56" t="s">
        <v>23</v>
      </c>
      <c r="B3545" s="54">
        <v>2484000.0</v>
      </c>
      <c r="C3545" s="7">
        <v>4.0</v>
      </c>
      <c r="D3545" s="7">
        <v>5.0</v>
      </c>
      <c r="E3545" s="7">
        <v>1.0</v>
      </c>
      <c r="F3545" s="7" t="s">
        <v>24</v>
      </c>
      <c r="G3545" s="7" t="s">
        <v>172</v>
      </c>
      <c r="H3545" s="54">
        <v>2.0</v>
      </c>
      <c r="I3545" s="54">
        <v>2700.0</v>
      </c>
      <c r="J3545" s="55" t="s">
        <v>25</v>
      </c>
      <c r="K3545" t="str">
        <f>if(and(B3545&gt;='Desc Stats'!$C$56,B3545&lt;='Desc Stats'!$C$57),"Affordable",if(AND(B3545&gt;='Desc Stats'!$C$58,B3545&lt;='Desc Stats'!$C$59),"Luxury","None"))</f>
        <v>Luxury</v>
      </c>
    </row>
    <row r="3546">
      <c r="A3546" s="57" t="s">
        <v>37</v>
      </c>
      <c r="B3546" s="54">
        <v>2490000.0</v>
      </c>
      <c r="C3546" s="7">
        <v>6.0</v>
      </c>
      <c r="D3546" s="7">
        <v>5.0</v>
      </c>
      <c r="E3546" s="7">
        <v>1.0</v>
      </c>
      <c r="F3546" s="7" t="s">
        <v>38</v>
      </c>
      <c r="G3546" s="7" t="s">
        <v>179</v>
      </c>
      <c r="H3546" s="54">
        <v>1.0</v>
      </c>
      <c r="I3546" s="54">
        <v>2900.0</v>
      </c>
      <c r="J3546" s="55" t="s">
        <v>27</v>
      </c>
      <c r="K3546" t="str">
        <f>if(and(B3546&gt;='Desc Stats'!$C$56,B3546&lt;='Desc Stats'!$C$57),"Affordable",if(AND(B3546&gt;='Desc Stats'!$C$58,B3546&lt;='Desc Stats'!$C$59),"Luxury","None"))</f>
        <v>Luxury</v>
      </c>
    </row>
    <row r="3547">
      <c r="A3547" s="56" t="s">
        <v>147</v>
      </c>
      <c r="B3547" s="54">
        <v>2499999.0</v>
      </c>
      <c r="C3547" s="7">
        <v>4.0</v>
      </c>
      <c r="D3547" s="7">
        <v>4.0</v>
      </c>
      <c r="E3547" s="7">
        <v>2.0</v>
      </c>
      <c r="F3547" s="7" t="s">
        <v>36</v>
      </c>
      <c r="G3547" s="7" t="s">
        <v>172</v>
      </c>
      <c r="H3547" s="54">
        <v>2.0</v>
      </c>
      <c r="I3547" s="54">
        <v>1787.0</v>
      </c>
      <c r="J3547" s="55" t="s">
        <v>25</v>
      </c>
      <c r="K3547" t="str">
        <f>if(and(B3547&gt;='Desc Stats'!$C$56,B3547&lt;='Desc Stats'!$C$57),"Affordable",if(AND(B3547&gt;='Desc Stats'!$C$58,B3547&lt;='Desc Stats'!$C$59),"Luxury","None"))</f>
        <v>Luxury</v>
      </c>
    </row>
    <row r="3548">
      <c r="A3548" s="56" t="s">
        <v>121</v>
      </c>
      <c r="B3548" s="54">
        <v>2500000.0</v>
      </c>
      <c r="C3548" s="7">
        <v>4.0</v>
      </c>
      <c r="D3548" s="7">
        <v>3.0</v>
      </c>
      <c r="E3548" s="7">
        <v>2.0</v>
      </c>
      <c r="F3548" s="7" t="s">
        <v>24</v>
      </c>
      <c r="G3548" s="7" t="s">
        <v>172</v>
      </c>
      <c r="H3548" s="54">
        <v>2.0</v>
      </c>
      <c r="I3548" s="54">
        <v>2265.0</v>
      </c>
      <c r="J3548" s="55" t="s">
        <v>27</v>
      </c>
      <c r="K3548" t="str">
        <f>if(and(B3548&gt;='Desc Stats'!$C$56,B3548&lt;='Desc Stats'!$C$57),"Affordable",if(AND(B3548&gt;='Desc Stats'!$C$58,B3548&lt;='Desc Stats'!$C$59),"Luxury","None"))</f>
        <v>Luxury</v>
      </c>
    </row>
    <row r="3549">
      <c r="A3549" s="56" t="s">
        <v>124</v>
      </c>
      <c r="B3549" s="54">
        <v>2500000.0</v>
      </c>
      <c r="C3549" s="7">
        <v>5.0</v>
      </c>
      <c r="D3549" s="7">
        <v>4.0</v>
      </c>
      <c r="E3549" s="7">
        <v>4.0</v>
      </c>
      <c r="F3549" s="7" t="s">
        <v>181</v>
      </c>
      <c r="G3549" s="7" t="s">
        <v>179</v>
      </c>
      <c r="H3549" s="54">
        <v>1.0</v>
      </c>
      <c r="I3549" s="54">
        <v>2250.0</v>
      </c>
      <c r="J3549" s="55" t="s">
        <v>27</v>
      </c>
      <c r="K3549" t="str">
        <f>if(and(B3549&gt;='Desc Stats'!$C$56,B3549&lt;='Desc Stats'!$C$57),"Affordable",if(AND(B3549&gt;='Desc Stats'!$C$58,B3549&lt;='Desc Stats'!$C$59),"Luxury","None"))</f>
        <v>Luxury</v>
      </c>
    </row>
    <row r="3550">
      <c r="A3550" s="56" t="s">
        <v>132</v>
      </c>
      <c r="B3550" s="54">
        <v>2500000.0</v>
      </c>
      <c r="C3550" s="7">
        <v>4.0</v>
      </c>
      <c r="D3550" s="7">
        <v>4.0</v>
      </c>
      <c r="E3550" s="7">
        <v>2.0</v>
      </c>
      <c r="F3550" s="7" t="s">
        <v>24</v>
      </c>
      <c r="G3550" s="7" t="s">
        <v>172</v>
      </c>
      <c r="H3550" s="54">
        <v>2.0</v>
      </c>
      <c r="I3550" s="54">
        <v>2111.0</v>
      </c>
      <c r="J3550" s="55" t="s">
        <v>25</v>
      </c>
      <c r="K3550" t="str">
        <f>if(and(B3550&gt;='Desc Stats'!$C$56,B3550&lt;='Desc Stats'!$C$57),"Affordable",if(AND(B3550&gt;='Desc Stats'!$C$58,B3550&lt;='Desc Stats'!$C$59),"Luxury","None"))</f>
        <v>Luxury</v>
      </c>
    </row>
    <row r="3551">
      <c r="A3551" s="56" t="s">
        <v>132</v>
      </c>
      <c r="B3551" s="54">
        <v>2500000.0</v>
      </c>
      <c r="C3551" s="7">
        <v>4.0</v>
      </c>
      <c r="D3551" s="7">
        <v>4.0</v>
      </c>
      <c r="E3551" s="7">
        <v>2.0</v>
      </c>
      <c r="F3551" s="7" t="s">
        <v>24</v>
      </c>
      <c r="G3551" s="7" t="s">
        <v>172</v>
      </c>
      <c r="H3551" s="54">
        <v>2.0</v>
      </c>
      <c r="I3551" s="54">
        <v>1842.0</v>
      </c>
      <c r="J3551" s="55" t="s">
        <v>25</v>
      </c>
      <c r="K3551" t="str">
        <f>if(and(B3551&gt;='Desc Stats'!$C$56,B3551&lt;='Desc Stats'!$C$57),"Affordable",if(AND(B3551&gt;='Desc Stats'!$C$58,B3551&lt;='Desc Stats'!$C$59),"Luxury","None"))</f>
        <v>Luxury</v>
      </c>
    </row>
    <row r="3552">
      <c r="A3552" s="56" t="s">
        <v>26</v>
      </c>
      <c r="B3552" s="54">
        <v>2500000.0</v>
      </c>
      <c r="C3552" s="7">
        <v>7.0</v>
      </c>
      <c r="D3552" s="7">
        <v>7.0</v>
      </c>
      <c r="E3552" s="7">
        <v>2.0</v>
      </c>
      <c r="F3552" s="7" t="s">
        <v>182</v>
      </c>
      <c r="G3552" s="7" t="s">
        <v>179</v>
      </c>
      <c r="H3552" s="54">
        <v>1.0</v>
      </c>
      <c r="I3552" s="54">
        <v>3230.0</v>
      </c>
      <c r="J3552" s="55" t="s">
        <v>175</v>
      </c>
      <c r="K3552" t="str">
        <f>if(and(B3552&gt;='Desc Stats'!$C$56,B3552&lt;='Desc Stats'!$C$57),"Affordable",if(AND(B3552&gt;='Desc Stats'!$C$58,B3552&lt;='Desc Stats'!$C$59),"Luxury","None"))</f>
        <v>Luxury</v>
      </c>
    </row>
    <row r="3553">
      <c r="A3553" s="56" t="s">
        <v>26</v>
      </c>
      <c r="B3553" s="54">
        <v>2500000.0</v>
      </c>
      <c r="C3553" s="7">
        <v>5.0</v>
      </c>
      <c r="D3553" s="7">
        <v>4.0</v>
      </c>
      <c r="E3553" s="7">
        <v>1.0</v>
      </c>
      <c r="F3553" s="7" t="s">
        <v>38</v>
      </c>
      <c r="G3553" s="7" t="s">
        <v>179</v>
      </c>
      <c r="H3553" s="54">
        <v>1.0</v>
      </c>
      <c r="I3553" s="54">
        <v>4590.0</v>
      </c>
      <c r="J3553" s="55" t="s">
        <v>27</v>
      </c>
      <c r="K3553" t="str">
        <f>if(and(B3553&gt;='Desc Stats'!$C$56,B3553&lt;='Desc Stats'!$C$57),"Affordable",if(AND(B3553&gt;='Desc Stats'!$C$58,B3553&lt;='Desc Stats'!$C$59),"Luxury","None"))</f>
        <v>Luxury</v>
      </c>
    </row>
    <row r="3554">
      <c r="A3554" s="56" t="s">
        <v>134</v>
      </c>
      <c r="B3554" s="54">
        <v>2500000.0</v>
      </c>
      <c r="C3554" s="7">
        <v>5.0</v>
      </c>
      <c r="D3554" s="7">
        <v>5.0</v>
      </c>
      <c r="E3554" s="7">
        <v>3.0</v>
      </c>
      <c r="F3554" s="7" t="s">
        <v>24</v>
      </c>
      <c r="G3554" s="7" t="s">
        <v>172</v>
      </c>
      <c r="H3554" s="54">
        <v>2.0</v>
      </c>
      <c r="I3554" s="54">
        <v>2780.0</v>
      </c>
      <c r="J3554" s="55" t="s">
        <v>27</v>
      </c>
      <c r="K3554" t="str">
        <f>if(and(B3554&gt;='Desc Stats'!$C$56,B3554&lt;='Desc Stats'!$C$57),"Affordable",if(AND(B3554&gt;='Desc Stats'!$C$58,B3554&lt;='Desc Stats'!$C$59),"Luxury","None"))</f>
        <v>Luxury</v>
      </c>
    </row>
    <row r="3555">
      <c r="A3555" s="56" t="s">
        <v>134</v>
      </c>
      <c r="B3555" s="54">
        <v>2500000.0</v>
      </c>
      <c r="C3555" s="7">
        <v>4.0</v>
      </c>
      <c r="D3555" s="7">
        <v>4.0</v>
      </c>
      <c r="E3555" s="7">
        <v>2.0</v>
      </c>
      <c r="F3555" s="7" t="s">
        <v>24</v>
      </c>
      <c r="G3555" s="7" t="s">
        <v>179</v>
      </c>
      <c r="H3555" s="54">
        <v>1.0</v>
      </c>
      <c r="I3555" s="54">
        <v>3788.0</v>
      </c>
      <c r="J3555" s="55" t="s">
        <v>27</v>
      </c>
      <c r="K3555" t="str">
        <f>if(and(B3555&gt;='Desc Stats'!$C$56,B3555&lt;='Desc Stats'!$C$57),"Affordable",if(AND(B3555&gt;='Desc Stats'!$C$58,B3555&lt;='Desc Stats'!$C$59),"Luxury","None"))</f>
        <v>Luxury</v>
      </c>
    </row>
    <row r="3556">
      <c r="A3556" s="56" t="s">
        <v>134</v>
      </c>
      <c r="B3556" s="54">
        <v>2500000.0</v>
      </c>
      <c r="C3556" s="7">
        <v>3.0</v>
      </c>
      <c r="D3556" s="7">
        <v>3.0</v>
      </c>
      <c r="E3556" s="7">
        <v>2.0</v>
      </c>
      <c r="F3556" s="7" t="s">
        <v>24</v>
      </c>
      <c r="G3556" s="7" t="s">
        <v>172</v>
      </c>
      <c r="H3556" s="54">
        <v>2.0</v>
      </c>
      <c r="I3556" s="54">
        <v>2800.0</v>
      </c>
      <c r="J3556" s="55" t="s">
        <v>27</v>
      </c>
      <c r="K3556" t="str">
        <f>if(and(B3556&gt;='Desc Stats'!$C$56,B3556&lt;='Desc Stats'!$C$57),"Affordable",if(AND(B3556&gt;='Desc Stats'!$C$58,B3556&lt;='Desc Stats'!$C$59),"Luxury","None"))</f>
        <v>Luxury</v>
      </c>
    </row>
    <row r="3557">
      <c r="A3557" s="56" t="s">
        <v>138</v>
      </c>
      <c r="B3557" s="54">
        <v>2500000.0</v>
      </c>
      <c r="C3557" s="7">
        <v>4.0</v>
      </c>
      <c r="D3557" s="7">
        <v>3.0</v>
      </c>
      <c r="E3557" s="7">
        <v>3.0</v>
      </c>
      <c r="F3557" s="7" t="s">
        <v>181</v>
      </c>
      <c r="G3557" s="7" t="s">
        <v>179</v>
      </c>
      <c r="H3557" s="54">
        <v>1.0</v>
      </c>
      <c r="I3557" s="54">
        <v>2800.0</v>
      </c>
      <c r="J3557" s="55" t="s">
        <v>27</v>
      </c>
      <c r="K3557" t="str">
        <f>if(and(B3557&gt;='Desc Stats'!$C$56,B3557&lt;='Desc Stats'!$C$57),"Affordable",if(AND(B3557&gt;='Desc Stats'!$C$58,B3557&lt;='Desc Stats'!$C$59),"Luxury","None"))</f>
        <v>Luxury</v>
      </c>
    </row>
    <row r="3558">
      <c r="A3558" s="56" t="s">
        <v>138</v>
      </c>
      <c r="B3558" s="54">
        <v>2500000.0</v>
      </c>
      <c r="C3558" s="7">
        <v>3.0</v>
      </c>
      <c r="D3558" s="7">
        <v>3.0</v>
      </c>
      <c r="E3558" s="7">
        <v>1.0</v>
      </c>
      <c r="F3558" s="7" t="s">
        <v>24</v>
      </c>
      <c r="G3558" s="7" t="s">
        <v>172</v>
      </c>
      <c r="H3558" s="54">
        <v>2.0</v>
      </c>
      <c r="I3558" s="54">
        <v>2248.0</v>
      </c>
      <c r="J3558" s="55" t="s">
        <v>27</v>
      </c>
      <c r="K3558" t="str">
        <f>if(and(B3558&gt;='Desc Stats'!$C$56,B3558&lt;='Desc Stats'!$C$57),"Affordable",if(AND(B3558&gt;='Desc Stats'!$C$58,B3558&lt;='Desc Stats'!$C$59),"Luxury","None"))</f>
        <v>Luxury</v>
      </c>
    </row>
    <row r="3559">
      <c r="A3559" s="57" t="s">
        <v>37</v>
      </c>
      <c r="B3559" s="54">
        <v>2500000.0</v>
      </c>
      <c r="C3559" s="7">
        <v>5.0</v>
      </c>
      <c r="D3559" s="7">
        <v>5.0</v>
      </c>
      <c r="E3559" s="7">
        <v>3.0</v>
      </c>
      <c r="F3559" s="7" t="s">
        <v>38</v>
      </c>
      <c r="G3559" s="7" t="s">
        <v>172</v>
      </c>
      <c r="H3559" s="54">
        <v>2.0</v>
      </c>
      <c r="I3559" s="54">
        <v>3400.0</v>
      </c>
      <c r="J3559" s="55" t="s">
        <v>25</v>
      </c>
      <c r="K3559" t="str">
        <f>if(and(B3559&gt;='Desc Stats'!$C$56,B3559&lt;='Desc Stats'!$C$57),"Affordable",if(AND(B3559&gt;='Desc Stats'!$C$58,B3559&lt;='Desc Stats'!$C$59),"Luxury","None"))</f>
        <v>Luxury</v>
      </c>
    </row>
    <row r="3560">
      <c r="A3560" s="57" t="s">
        <v>37</v>
      </c>
      <c r="B3560" s="54">
        <v>2500000.0</v>
      </c>
      <c r="C3560" s="7">
        <v>4.0</v>
      </c>
      <c r="D3560" s="7">
        <v>3.0</v>
      </c>
      <c r="E3560" s="7">
        <v>3.0</v>
      </c>
      <c r="F3560" s="7" t="s">
        <v>38</v>
      </c>
      <c r="G3560" s="7" t="s">
        <v>172</v>
      </c>
      <c r="H3560" s="54">
        <v>2.0</v>
      </c>
      <c r="I3560" s="54">
        <v>3218.0</v>
      </c>
      <c r="J3560" s="55" t="s">
        <v>27</v>
      </c>
      <c r="K3560" t="str">
        <f>if(and(B3560&gt;='Desc Stats'!$C$56,B3560&lt;='Desc Stats'!$C$57),"Affordable",if(AND(B3560&gt;='Desc Stats'!$C$58,B3560&lt;='Desc Stats'!$C$59),"Luxury","None"))</f>
        <v>Luxury</v>
      </c>
    </row>
    <row r="3561">
      <c r="A3561" s="57" t="s">
        <v>37</v>
      </c>
      <c r="B3561" s="54">
        <v>2500000.0</v>
      </c>
      <c r="C3561" s="7">
        <v>6.0</v>
      </c>
      <c r="D3561" s="7">
        <v>6.0</v>
      </c>
      <c r="E3561" s="7">
        <v>2.0</v>
      </c>
      <c r="F3561" s="7" t="s">
        <v>181</v>
      </c>
      <c r="G3561" s="7" t="s">
        <v>179</v>
      </c>
      <c r="H3561" s="54">
        <v>1.0</v>
      </c>
      <c r="I3561" s="54">
        <v>2200.0</v>
      </c>
      <c r="J3561" s="55" t="s">
        <v>184</v>
      </c>
      <c r="K3561" t="str">
        <f>if(and(B3561&gt;='Desc Stats'!$C$56,B3561&lt;='Desc Stats'!$C$57),"Affordable",if(AND(B3561&gt;='Desc Stats'!$C$58,B3561&lt;='Desc Stats'!$C$59),"Luxury","None"))</f>
        <v>Luxury</v>
      </c>
    </row>
    <row r="3562">
      <c r="A3562" s="57" t="s">
        <v>37</v>
      </c>
      <c r="B3562" s="54">
        <v>2500000.0</v>
      </c>
      <c r="C3562" s="7">
        <v>6.0</v>
      </c>
      <c r="D3562" s="7">
        <v>6.0</v>
      </c>
      <c r="E3562" s="7">
        <v>2.0</v>
      </c>
      <c r="F3562" s="7" t="s">
        <v>181</v>
      </c>
      <c r="G3562" s="7" t="s">
        <v>179</v>
      </c>
      <c r="H3562" s="54">
        <v>1.0</v>
      </c>
      <c r="I3562" s="54">
        <v>2200.0</v>
      </c>
      <c r="J3562" t="s">
        <v>27</v>
      </c>
      <c r="K3562" t="str">
        <f>if(and(B3562&gt;='Desc Stats'!$C$56,B3562&lt;='Desc Stats'!$C$57),"Affordable",if(AND(B3562&gt;='Desc Stats'!$C$58,B3562&lt;='Desc Stats'!$C$59),"Luxury","None"))</f>
        <v>Luxury</v>
      </c>
    </row>
    <row r="3563">
      <c r="A3563" s="57" t="s">
        <v>37</v>
      </c>
      <c r="B3563" s="54">
        <v>2500000.0</v>
      </c>
      <c r="C3563" s="7">
        <v>5.0</v>
      </c>
      <c r="D3563" s="7">
        <v>6.0</v>
      </c>
      <c r="E3563" s="7">
        <v>2.0</v>
      </c>
      <c r="F3563" s="7" t="s">
        <v>38</v>
      </c>
      <c r="G3563" s="7" t="s">
        <v>172</v>
      </c>
      <c r="H3563" s="54">
        <v>2.0</v>
      </c>
      <c r="I3563" s="54">
        <v>3500.0</v>
      </c>
      <c r="J3563" s="55" t="s">
        <v>27</v>
      </c>
      <c r="K3563" t="str">
        <f>if(and(B3563&gt;='Desc Stats'!$C$56,B3563&lt;='Desc Stats'!$C$57),"Affordable",if(AND(B3563&gt;='Desc Stats'!$C$58,B3563&lt;='Desc Stats'!$C$59),"Luxury","None"))</f>
        <v>Luxury</v>
      </c>
    </row>
    <row r="3564">
      <c r="A3564" s="57" t="s">
        <v>37</v>
      </c>
      <c r="B3564" s="54">
        <v>2500000.0</v>
      </c>
      <c r="C3564" s="7">
        <v>4.0</v>
      </c>
      <c r="D3564" s="7">
        <v>5.0</v>
      </c>
      <c r="E3564" s="7">
        <v>2.0</v>
      </c>
      <c r="F3564" s="7" t="s">
        <v>38</v>
      </c>
      <c r="G3564" s="7" t="s">
        <v>179</v>
      </c>
      <c r="H3564" s="54">
        <v>1.0</v>
      </c>
      <c r="I3564" s="54">
        <v>1364.0</v>
      </c>
      <c r="J3564" s="55" t="s">
        <v>27</v>
      </c>
      <c r="K3564" t="str">
        <f>if(and(B3564&gt;='Desc Stats'!$C$56,B3564&lt;='Desc Stats'!$C$57),"Affordable",if(AND(B3564&gt;='Desc Stats'!$C$58,B3564&lt;='Desc Stats'!$C$59),"Luxury","None"))</f>
        <v>Luxury</v>
      </c>
    </row>
    <row r="3565">
      <c r="A3565" s="57" t="s">
        <v>37</v>
      </c>
      <c r="B3565" s="54">
        <v>2500000.0</v>
      </c>
      <c r="C3565" s="7">
        <v>5.0</v>
      </c>
      <c r="D3565" s="7">
        <v>6.0</v>
      </c>
      <c r="E3565" s="7">
        <v>1.0</v>
      </c>
      <c r="F3565" s="7" t="s">
        <v>38</v>
      </c>
      <c r="G3565" s="7" t="s">
        <v>172</v>
      </c>
      <c r="H3565" s="54">
        <v>2.0</v>
      </c>
      <c r="I3565" s="54">
        <v>3228.0</v>
      </c>
      <c r="J3565" s="55" t="s">
        <v>27</v>
      </c>
      <c r="K3565" t="str">
        <f>if(and(B3565&gt;='Desc Stats'!$C$56,B3565&lt;='Desc Stats'!$C$57),"Affordable",if(AND(B3565&gt;='Desc Stats'!$C$58,B3565&lt;='Desc Stats'!$C$59),"Luxury","None"))</f>
        <v>Luxury</v>
      </c>
    </row>
    <row r="3566">
      <c r="A3566" s="57" t="s">
        <v>37</v>
      </c>
      <c r="B3566" s="54">
        <v>2500000.0</v>
      </c>
      <c r="C3566" s="7">
        <v>5.0</v>
      </c>
      <c r="D3566" s="7">
        <v>6.0</v>
      </c>
      <c r="E3566" s="7">
        <v>1.0</v>
      </c>
      <c r="F3566" s="7" t="s">
        <v>38</v>
      </c>
      <c r="G3566" s="7" t="s">
        <v>179</v>
      </c>
      <c r="H3566" s="54">
        <v>1.0</v>
      </c>
      <c r="I3566" s="54">
        <v>1650.0</v>
      </c>
      <c r="J3566" s="55" t="s">
        <v>27</v>
      </c>
      <c r="K3566" t="str">
        <f>if(and(B3566&gt;='Desc Stats'!$C$56,B3566&lt;='Desc Stats'!$C$57),"Affordable",if(AND(B3566&gt;='Desc Stats'!$C$58,B3566&lt;='Desc Stats'!$C$59),"Luxury","None"))</f>
        <v>Luxury</v>
      </c>
    </row>
    <row r="3567">
      <c r="A3567" s="57" t="s">
        <v>37</v>
      </c>
      <c r="B3567" s="54">
        <v>2500000.0</v>
      </c>
      <c r="C3567" s="7">
        <v>5.0</v>
      </c>
      <c r="D3567" s="7">
        <v>5.0</v>
      </c>
      <c r="E3567" s="7">
        <v>1.0</v>
      </c>
      <c r="F3567" s="7" t="s">
        <v>38</v>
      </c>
      <c r="G3567" s="7" t="s">
        <v>172</v>
      </c>
      <c r="H3567" s="54">
        <v>2.0</v>
      </c>
      <c r="I3567" s="54">
        <v>3300.0</v>
      </c>
      <c r="J3567" s="55" t="s">
        <v>27</v>
      </c>
      <c r="K3567" t="str">
        <f>if(and(B3567&gt;='Desc Stats'!$C$56,B3567&lt;='Desc Stats'!$C$57),"Affordable",if(AND(B3567&gt;='Desc Stats'!$C$58,B3567&lt;='Desc Stats'!$C$59),"Luxury","None"))</f>
        <v>Luxury</v>
      </c>
    </row>
    <row r="3568">
      <c r="A3568" s="56" t="s">
        <v>127</v>
      </c>
      <c r="B3568" s="54">
        <v>2500000.0</v>
      </c>
      <c r="C3568" s="7">
        <v>5.0</v>
      </c>
      <c r="D3568" s="7">
        <v>5.0</v>
      </c>
      <c r="E3568" s="7">
        <v>2.0</v>
      </c>
      <c r="F3568" s="7" t="s">
        <v>188</v>
      </c>
      <c r="G3568" s="7" t="s">
        <v>172</v>
      </c>
      <c r="H3568" s="54">
        <v>2.0</v>
      </c>
      <c r="I3568" s="54">
        <v>3719.0</v>
      </c>
      <c r="J3568" s="55" t="s">
        <v>25</v>
      </c>
      <c r="K3568" t="str">
        <f>if(and(B3568&gt;='Desc Stats'!$C$56,B3568&lt;='Desc Stats'!$C$57),"Affordable",if(AND(B3568&gt;='Desc Stats'!$C$58,B3568&lt;='Desc Stats'!$C$59),"Luxury","None"))</f>
        <v>Luxury</v>
      </c>
    </row>
    <row r="3569">
      <c r="A3569" s="56" t="s">
        <v>127</v>
      </c>
      <c r="B3569" s="54">
        <v>2500000.0</v>
      </c>
      <c r="C3569" s="7">
        <v>5.0</v>
      </c>
      <c r="D3569" s="7">
        <v>5.0</v>
      </c>
      <c r="E3569" s="7">
        <v>1.0</v>
      </c>
      <c r="F3569" s="7" t="s">
        <v>188</v>
      </c>
      <c r="G3569" s="7" t="s">
        <v>179</v>
      </c>
      <c r="H3569" s="54">
        <v>1.0</v>
      </c>
      <c r="I3569" s="54">
        <v>3800.0</v>
      </c>
      <c r="J3569" s="55" t="s">
        <v>25</v>
      </c>
      <c r="K3569" t="str">
        <f>if(and(B3569&gt;='Desc Stats'!$C$56,B3569&lt;='Desc Stats'!$C$57),"Affordable",if(AND(B3569&gt;='Desc Stats'!$C$58,B3569&lt;='Desc Stats'!$C$59),"Luxury","None"))</f>
        <v>Luxury</v>
      </c>
    </row>
    <row r="3570">
      <c r="A3570" s="56" t="s">
        <v>133</v>
      </c>
      <c r="B3570" s="54">
        <v>2500000.0</v>
      </c>
      <c r="C3570" s="7">
        <v>7.0</v>
      </c>
      <c r="D3570" s="7">
        <v>7.0</v>
      </c>
      <c r="E3570" s="7">
        <v>4.0</v>
      </c>
      <c r="F3570" s="7" t="s">
        <v>192</v>
      </c>
      <c r="G3570" s="7" t="s">
        <v>179</v>
      </c>
      <c r="H3570" s="54">
        <v>1.0</v>
      </c>
      <c r="I3570" s="54">
        <v>4817.0</v>
      </c>
      <c r="J3570" s="55" t="s">
        <v>25</v>
      </c>
      <c r="K3570" t="str">
        <f>if(and(B3570&gt;='Desc Stats'!$C$56,B3570&lt;='Desc Stats'!$C$57),"Affordable",if(AND(B3570&gt;='Desc Stats'!$C$58,B3570&lt;='Desc Stats'!$C$59),"Luxury","None"))</f>
        <v>Luxury</v>
      </c>
    </row>
    <row r="3571">
      <c r="A3571" s="56" t="s">
        <v>28</v>
      </c>
      <c r="B3571" s="54">
        <v>2500000.0</v>
      </c>
      <c r="C3571" s="7">
        <v>4.0</v>
      </c>
      <c r="D3571" s="7">
        <v>5.0</v>
      </c>
      <c r="E3571" s="7">
        <v>3.0</v>
      </c>
      <c r="F3571" s="7" t="s">
        <v>24</v>
      </c>
      <c r="G3571" s="7" t="s">
        <v>172</v>
      </c>
      <c r="H3571" s="54">
        <v>2.0</v>
      </c>
      <c r="I3571" s="54">
        <v>3109.0</v>
      </c>
      <c r="J3571" s="55" t="s">
        <v>27</v>
      </c>
      <c r="K3571" t="str">
        <f>if(and(B3571&gt;='Desc Stats'!$C$56,B3571&lt;='Desc Stats'!$C$57),"Affordable",if(AND(B3571&gt;='Desc Stats'!$C$58,B3571&lt;='Desc Stats'!$C$59),"Luxury","None"))</f>
        <v>Luxury</v>
      </c>
    </row>
    <row r="3572">
      <c r="A3572" s="56" t="s">
        <v>28</v>
      </c>
      <c r="B3572" s="54">
        <v>2500000.0</v>
      </c>
      <c r="C3572" s="7">
        <v>1.0</v>
      </c>
      <c r="D3572" s="7">
        <v>2.0</v>
      </c>
      <c r="E3572" s="7">
        <v>3.0</v>
      </c>
      <c r="F3572" s="7" t="s">
        <v>36</v>
      </c>
      <c r="G3572" s="7" t="s">
        <v>172</v>
      </c>
      <c r="H3572" s="54">
        <v>2.0</v>
      </c>
      <c r="I3572" s="54">
        <v>1023.0</v>
      </c>
      <c r="J3572" s="55" t="s">
        <v>27</v>
      </c>
      <c r="K3572" t="str">
        <f>if(and(B3572&gt;='Desc Stats'!$C$56,B3572&lt;='Desc Stats'!$C$57),"Affordable",if(AND(B3572&gt;='Desc Stats'!$C$58,B3572&lt;='Desc Stats'!$C$59),"Luxury","None"))</f>
        <v>Luxury</v>
      </c>
    </row>
    <row r="3573">
      <c r="A3573" s="56" t="s">
        <v>28</v>
      </c>
      <c r="B3573" s="54">
        <v>2500000.0</v>
      </c>
      <c r="C3573" s="7">
        <v>5.0</v>
      </c>
      <c r="D3573" s="7">
        <v>6.0</v>
      </c>
      <c r="E3573" s="7">
        <v>2.0</v>
      </c>
      <c r="F3573" s="7" t="s">
        <v>24</v>
      </c>
      <c r="G3573" s="7" t="s">
        <v>172</v>
      </c>
      <c r="H3573" s="54">
        <v>2.0</v>
      </c>
      <c r="I3573" s="54">
        <v>4520.0</v>
      </c>
      <c r="J3573" s="55" t="s">
        <v>27</v>
      </c>
      <c r="K3573" t="str">
        <f>if(and(B3573&gt;='Desc Stats'!$C$56,B3573&lt;='Desc Stats'!$C$57),"Affordable",if(AND(B3573&gt;='Desc Stats'!$C$58,B3573&lt;='Desc Stats'!$C$59),"Luxury","None"))</f>
        <v>Luxury</v>
      </c>
    </row>
    <row r="3574">
      <c r="A3574" s="56" t="s">
        <v>28</v>
      </c>
      <c r="B3574" s="54">
        <v>2500000.0</v>
      </c>
      <c r="C3574" s="7">
        <v>5.0</v>
      </c>
      <c r="D3574" s="7">
        <v>6.0</v>
      </c>
      <c r="E3574" s="7">
        <v>2.0</v>
      </c>
      <c r="F3574" s="7" t="s">
        <v>36</v>
      </c>
      <c r="G3574" s="7" t="s">
        <v>179</v>
      </c>
      <c r="H3574" s="54">
        <v>1.0</v>
      </c>
      <c r="I3574" s="54">
        <v>3283.0</v>
      </c>
      <c r="J3574" s="55" t="s">
        <v>25</v>
      </c>
      <c r="K3574" t="str">
        <f>if(and(B3574&gt;='Desc Stats'!$C$56,B3574&lt;='Desc Stats'!$C$57),"Affordable",if(AND(B3574&gt;='Desc Stats'!$C$58,B3574&lt;='Desc Stats'!$C$59),"Luxury","None"))</f>
        <v>Luxury</v>
      </c>
    </row>
    <row r="3575">
      <c r="A3575" s="56" t="s">
        <v>28</v>
      </c>
      <c r="B3575" s="54">
        <v>2500000.0</v>
      </c>
      <c r="C3575" s="7">
        <v>4.0</v>
      </c>
      <c r="D3575" s="7">
        <v>3.0</v>
      </c>
      <c r="E3575" s="7">
        <v>2.0</v>
      </c>
      <c r="F3575" s="7" t="s">
        <v>36</v>
      </c>
      <c r="G3575" s="7" t="s">
        <v>172</v>
      </c>
      <c r="H3575" s="54">
        <v>2.0</v>
      </c>
      <c r="I3575" s="54">
        <v>2500.0</v>
      </c>
      <c r="J3575" s="55" t="s">
        <v>27</v>
      </c>
      <c r="K3575" t="str">
        <f>if(and(B3575&gt;='Desc Stats'!$C$56,B3575&lt;='Desc Stats'!$C$57),"Affordable",if(AND(B3575&gt;='Desc Stats'!$C$58,B3575&lt;='Desc Stats'!$C$59),"Luxury","None"))</f>
        <v>Luxury</v>
      </c>
    </row>
    <row r="3576">
      <c r="A3576" s="56" t="s">
        <v>28</v>
      </c>
      <c r="B3576" s="54">
        <v>2500000.0</v>
      </c>
      <c r="C3576" s="7">
        <v>2.0</v>
      </c>
      <c r="D3576" s="7">
        <v>2.0</v>
      </c>
      <c r="E3576" s="7">
        <v>2.0</v>
      </c>
      <c r="F3576" s="7" t="s">
        <v>36</v>
      </c>
      <c r="G3576" s="7" t="s">
        <v>172</v>
      </c>
      <c r="H3576" s="54">
        <v>2.0</v>
      </c>
      <c r="I3576" s="54">
        <v>1076.0</v>
      </c>
      <c r="J3576" s="55" t="s">
        <v>175</v>
      </c>
      <c r="K3576" t="str">
        <f>if(and(B3576&gt;='Desc Stats'!$C$56,B3576&lt;='Desc Stats'!$C$57),"Affordable",if(AND(B3576&gt;='Desc Stats'!$C$58,B3576&lt;='Desc Stats'!$C$59),"Luxury","None"))</f>
        <v>Luxury</v>
      </c>
    </row>
    <row r="3577">
      <c r="A3577" s="56" t="s">
        <v>28</v>
      </c>
      <c r="B3577" s="54">
        <v>2500000.0</v>
      </c>
      <c r="C3577" s="7">
        <v>5.0</v>
      </c>
      <c r="D3577" s="7">
        <v>4.0</v>
      </c>
      <c r="E3577" s="7">
        <v>1.0</v>
      </c>
      <c r="F3577" s="7" t="s">
        <v>36</v>
      </c>
      <c r="G3577" s="7" t="s">
        <v>172</v>
      </c>
      <c r="H3577" s="54">
        <v>2.0</v>
      </c>
      <c r="I3577" s="54">
        <v>2343.0</v>
      </c>
      <c r="J3577" s="55" t="s">
        <v>25</v>
      </c>
      <c r="K3577" t="str">
        <f>if(and(B3577&gt;='Desc Stats'!$C$56,B3577&lt;='Desc Stats'!$C$57),"Affordable",if(AND(B3577&gt;='Desc Stats'!$C$58,B3577&lt;='Desc Stats'!$C$59),"Luxury","None"))</f>
        <v>Luxury</v>
      </c>
    </row>
    <row r="3578">
      <c r="A3578" s="56" t="s">
        <v>28</v>
      </c>
      <c r="B3578" s="54">
        <v>2500000.0</v>
      </c>
      <c r="C3578" s="7">
        <v>3.0</v>
      </c>
      <c r="D3578" s="7">
        <v>3.0</v>
      </c>
      <c r="E3578" s="7">
        <v>1.0</v>
      </c>
      <c r="F3578" s="7" t="s">
        <v>36</v>
      </c>
      <c r="G3578" s="7" t="s">
        <v>172</v>
      </c>
      <c r="H3578" s="54">
        <v>2.0</v>
      </c>
      <c r="I3578" s="54">
        <v>2470.0</v>
      </c>
      <c r="J3578" t="s">
        <v>25</v>
      </c>
      <c r="K3578" t="str">
        <f>if(and(B3578&gt;='Desc Stats'!$C$56,B3578&lt;='Desc Stats'!$C$57),"Affordable",if(AND(B3578&gt;='Desc Stats'!$C$58,B3578&lt;='Desc Stats'!$C$59),"Luxury","None"))</f>
        <v>Luxury</v>
      </c>
    </row>
    <row r="3579">
      <c r="A3579" s="56" t="s">
        <v>28</v>
      </c>
      <c r="B3579" s="54">
        <v>2500000.0</v>
      </c>
      <c r="C3579" s="7">
        <v>2.0</v>
      </c>
      <c r="D3579" s="7">
        <v>2.0</v>
      </c>
      <c r="E3579" s="7">
        <v>1.0</v>
      </c>
      <c r="F3579" s="7" t="s">
        <v>36</v>
      </c>
      <c r="G3579" s="7" t="s">
        <v>172</v>
      </c>
      <c r="H3579" s="54">
        <v>2.0</v>
      </c>
      <c r="I3579" s="54">
        <v>1076.0</v>
      </c>
      <c r="J3579" s="55" t="s">
        <v>25</v>
      </c>
      <c r="K3579" t="str">
        <f>if(and(B3579&gt;='Desc Stats'!$C$56,B3579&lt;='Desc Stats'!$C$57),"Affordable",if(AND(B3579&gt;='Desc Stats'!$C$58,B3579&lt;='Desc Stats'!$C$59),"Luxury","None"))</f>
        <v>Luxury</v>
      </c>
    </row>
    <row r="3580">
      <c r="A3580" s="56" t="s">
        <v>190</v>
      </c>
      <c r="B3580" s="54">
        <v>2500000.0</v>
      </c>
      <c r="C3580" s="7">
        <v>4.0</v>
      </c>
      <c r="D3580" s="7">
        <v>3.0</v>
      </c>
      <c r="E3580" s="7">
        <v>1.0</v>
      </c>
      <c r="F3580" s="7" t="s">
        <v>24</v>
      </c>
      <c r="G3580" s="7" t="s">
        <v>172</v>
      </c>
      <c r="H3580" s="54">
        <v>2.0</v>
      </c>
      <c r="I3580" s="54">
        <v>2680.0</v>
      </c>
      <c r="J3580" s="55" t="s">
        <v>27</v>
      </c>
      <c r="K3580" t="str">
        <f>if(and(B3580&gt;='Desc Stats'!$C$56,B3580&lt;='Desc Stats'!$C$57),"Affordable",if(AND(B3580&gt;='Desc Stats'!$C$58,B3580&lt;='Desc Stats'!$C$59),"Luxury","None"))</f>
        <v>Luxury</v>
      </c>
    </row>
    <row r="3581">
      <c r="A3581" s="56" t="s">
        <v>23</v>
      </c>
      <c r="B3581" s="54">
        <v>2500000.0</v>
      </c>
      <c r="C3581" s="7">
        <v>6.0</v>
      </c>
      <c r="D3581" s="7">
        <v>6.0</v>
      </c>
      <c r="E3581" s="7">
        <v>3.0</v>
      </c>
      <c r="F3581" s="7" t="s">
        <v>188</v>
      </c>
      <c r="G3581" s="7" t="s">
        <v>179</v>
      </c>
      <c r="H3581" s="54">
        <v>1.0</v>
      </c>
      <c r="I3581" s="54">
        <v>4002.0</v>
      </c>
      <c r="J3581" s="55" t="s">
        <v>27</v>
      </c>
      <c r="K3581" t="str">
        <f>if(and(B3581&gt;='Desc Stats'!$C$56,B3581&lt;='Desc Stats'!$C$57),"Affordable",if(AND(B3581&gt;='Desc Stats'!$C$58,B3581&lt;='Desc Stats'!$C$59),"Luxury","None"))</f>
        <v>Luxury</v>
      </c>
    </row>
    <row r="3582">
      <c r="A3582" s="56" t="s">
        <v>23</v>
      </c>
      <c r="B3582" s="54">
        <v>2500000.0</v>
      </c>
      <c r="C3582" s="7">
        <v>5.0</v>
      </c>
      <c r="D3582" s="7">
        <v>6.0</v>
      </c>
      <c r="E3582" s="7">
        <v>3.0</v>
      </c>
      <c r="F3582" s="7" t="s">
        <v>24</v>
      </c>
      <c r="G3582" s="7" t="s">
        <v>172</v>
      </c>
      <c r="H3582" s="54">
        <v>2.0</v>
      </c>
      <c r="I3582" s="54">
        <v>3541.0</v>
      </c>
      <c r="J3582" s="55" t="s">
        <v>27</v>
      </c>
      <c r="K3582" t="str">
        <f>if(and(B3582&gt;='Desc Stats'!$C$56,B3582&lt;='Desc Stats'!$C$57),"Affordable",if(AND(B3582&gt;='Desc Stats'!$C$58,B3582&lt;='Desc Stats'!$C$59),"Luxury","None"))</f>
        <v>Luxury</v>
      </c>
    </row>
    <row r="3583">
      <c r="A3583" s="56" t="s">
        <v>23</v>
      </c>
      <c r="B3583" s="54">
        <v>2500000.0</v>
      </c>
      <c r="C3583" s="7">
        <v>4.0</v>
      </c>
      <c r="D3583" s="7">
        <v>3.0</v>
      </c>
      <c r="E3583" s="7">
        <v>3.0</v>
      </c>
      <c r="F3583" s="7" t="s">
        <v>24</v>
      </c>
      <c r="G3583" s="7" t="s">
        <v>172</v>
      </c>
      <c r="H3583" s="54">
        <v>2.0</v>
      </c>
      <c r="I3583" s="54">
        <v>3137.0</v>
      </c>
      <c r="J3583" s="55" t="s">
        <v>27</v>
      </c>
      <c r="K3583" t="str">
        <f>if(and(B3583&gt;='Desc Stats'!$C$56,B3583&lt;='Desc Stats'!$C$57),"Affordable",if(AND(B3583&gt;='Desc Stats'!$C$58,B3583&lt;='Desc Stats'!$C$59),"Luxury","None"))</f>
        <v>Luxury</v>
      </c>
    </row>
    <row r="3584">
      <c r="A3584" s="56" t="s">
        <v>23</v>
      </c>
      <c r="B3584" s="54">
        <v>2500000.0</v>
      </c>
      <c r="C3584" s="7">
        <v>6.0</v>
      </c>
      <c r="D3584" s="7">
        <v>6.0</v>
      </c>
      <c r="E3584" s="7">
        <v>2.0</v>
      </c>
      <c r="F3584" s="7" t="s">
        <v>188</v>
      </c>
      <c r="G3584" s="7" t="s">
        <v>179</v>
      </c>
      <c r="H3584" s="54">
        <v>1.0</v>
      </c>
      <c r="I3584" s="54">
        <v>4300.0</v>
      </c>
      <c r="J3584" s="55" t="s">
        <v>27</v>
      </c>
      <c r="K3584" t="str">
        <f>if(and(B3584&gt;='Desc Stats'!$C$56,B3584&lt;='Desc Stats'!$C$57),"Affordable",if(AND(B3584&gt;='Desc Stats'!$C$58,B3584&lt;='Desc Stats'!$C$59),"Luxury","None"))</f>
        <v>Luxury</v>
      </c>
    </row>
    <row r="3585">
      <c r="A3585" s="56" t="s">
        <v>23</v>
      </c>
      <c r="B3585" s="54">
        <v>2500000.0</v>
      </c>
      <c r="C3585" s="7">
        <v>6.0</v>
      </c>
      <c r="D3585" s="7">
        <v>6.0</v>
      </c>
      <c r="E3585" s="7">
        <v>2.0</v>
      </c>
      <c r="F3585" s="7" t="s">
        <v>24</v>
      </c>
      <c r="G3585" s="7" t="s">
        <v>172</v>
      </c>
      <c r="H3585" s="54">
        <v>2.0</v>
      </c>
      <c r="I3585" s="54">
        <v>4000.0</v>
      </c>
      <c r="J3585" s="55" t="s">
        <v>175</v>
      </c>
      <c r="K3585" t="str">
        <f>if(and(B3585&gt;='Desc Stats'!$C$56,B3585&lt;='Desc Stats'!$C$57),"Affordable",if(AND(B3585&gt;='Desc Stats'!$C$58,B3585&lt;='Desc Stats'!$C$59),"Luxury","None"))</f>
        <v>Luxury</v>
      </c>
    </row>
    <row r="3586">
      <c r="A3586" s="56" t="s">
        <v>23</v>
      </c>
      <c r="B3586" s="54">
        <v>2500000.0</v>
      </c>
      <c r="C3586" s="7">
        <v>6.0</v>
      </c>
      <c r="D3586" s="7">
        <v>6.0</v>
      </c>
      <c r="E3586" s="7">
        <v>2.0</v>
      </c>
      <c r="F3586" s="7" t="s">
        <v>188</v>
      </c>
      <c r="G3586" s="7" t="s">
        <v>179</v>
      </c>
      <c r="H3586" s="54">
        <v>1.0</v>
      </c>
      <c r="I3586" s="54">
        <v>3600.0</v>
      </c>
      <c r="J3586" s="55" t="s">
        <v>27</v>
      </c>
      <c r="K3586" t="str">
        <f>if(and(B3586&gt;='Desc Stats'!$C$56,B3586&lt;='Desc Stats'!$C$57),"Affordable",if(AND(B3586&gt;='Desc Stats'!$C$58,B3586&lt;='Desc Stats'!$C$59),"Luxury","None"))</f>
        <v>Luxury</v>
      </c>
    </row>
    <row r="3587">
      <c r="A3587" s="56" t="s">
        <v>23</v>
      </c>
      <c r="B3587" s="54">
        <v>2500000.0</v>
      </c>
      <c r="C3587" s="7">
        <v>5.0</v>
      </c>
      <c r="D3587" s="7">
        <v>6.0</v>
      </c>
      <c r="E3587" s="7">
        <v>2.0</v>
      </c>
      <c r="F3587" s="7" t="s">
        <v>24</v>
      </c>
      <c r="G3587" s="7" t="s">
        <v>172</v>
      </c>
      <c r="H3587" s="54">
        <v>2.0</v>
      </c>
      <c r="I3587" s="54">
        <v>3541.0</v>
      </c>
      <c r="J3587" s="55" t="s">
        <v>27</v>
      </c>
      <c r="K3587" t="str">
        <f>if(and(B3587&gt;='Desc Stats'!$C$56,B3587&lt;='Desc Stats'!$C$57),"Affordable",if(AND(B3587&gt;='Desc Stats'!$C$58,B3587&lt;='Desc Stats'!$C$59),"Luxury","None"))</f>
        <v>Luxury</v>
      </c>
    </row>
    <row r="3588">
      <c r="A3588" s="56" t="s">
        <v>23</v>
      </c>
      <c r="B3588" s="54">
        <v>2500000.0</v>
      </c>
      <c r="C3588" s="7">
        <v>6.0</v>
      </c>
      <c r="D3588" s="7">
        <v>5.0</v>
      </c>
      <c r="E3588" s="7">
        <v>2.0</v>
      </c>
      <c r="F3588" s="7" t="s">
        <v>24</v>
      </c>
      <c r="G3588" s="7" t="s">
        <v>172</v>
      </c>
      <c r="H3588" s="54">
        <v>2.0</v>
      </c>
      <c r="I3588" s="54">
        <v>4000.0</v>
      </c>
      <c r="J3588" s="55" t="s">
        <v>27</v>
      </c>
      <c r="K3588" t="str">
        <f>if(and(B3588&gt;='Desc Stats'!$C$56,B3588&lt;='Desc Stats'!$C$57),"Affordable",if(AND(B3588&gt;='Desc Stats'!$C$58,B3588&lt;='Desc Stats'!$C$59),"Luxury","None"))</f>
        <v>Luxury</v>
      </c>
    </row>
    <row r="3589">
      <c r="A3589" s="56" t="s">
        <v>23</v>
      </c>
      <c r="B3589" s="54">
        <v>2500000.0</v>
      </c>
      <c r="C3589" s="7">
        <v>5.0</v>
      </c>
      <c r="D3589" s="7">
        <v>5.0</v>
      </c>
      <c r="E3589" s="7">
        <v>2.0</v>
      </c>
      <c r="F3589" s="7" t="s">
        <v>24</v>
      </c>
      <c r="G3589" s="7" t="s">
        <v>172</v>
      </c>
      <c r="H3589" s="54">
        <v>2.0</v>
      </c>
      <c r="I3589" s="54">
        <v>3043.0</v>
      </c>
      <c r="J3589" s="55" t="s">
        <v>27</v>
      </c>
      <c r="K3589" t="str">
        <f>if(and(B3589&gt;='Desc Stats'!$C$56,B3589&lt;='Desc Stats'!$C$57),"Affordable",if(AND(B3589&gt;='Desc Stats'!$C$58,B3589&lt;='Desc Stats'!$C$59),"Luxury","None"))</f>
        <v>Luxury</v>
      </c>
    </row>
    <row r="3590">
      <c r="A3590" s="56" t="s">
        <v>23</v>
      </c>
      <c r="B3590" s="54">
        <v>2500000.0</v>
      </c>
      <c r="C3590" s="7">
        <v>4.0</v>
      </c>
      <c r="D3590" s="7">
        <v>5.0</v>
      </c>
      <c r="E3590" s="7">
        <v>2.0</v>
      </c>
      <c r="F3590" s="7" t="s">
        <v>24</v>
      </c>
      <c r="G3590" s="7" t="s">
        <v>172</v>
      </c>
      <c r="H3590" s="54">
        <v>2.0</v>
      </c>
      <c r="I3590" s="54">
        <v>3729.0</v>
      </c>
      <c r="J3590" s="55" t="s">
        <v>25</v>
      </c>
      <c r="K3590" t="str">
        <f>if(and(B3590&gt;='Desc Stats'!$C$56,B3590&lt;='Desc Stats'!$C$57),"Affordable",if(AND(B3590&gt;='Desc Stats'!$C$58,B3590&lt;='Desc Stats'!$C$59),"Luxury","None"))</f>
        <v>Luxury</v>
      </c>
    </row>
    <row r="3591">
      <c r="A3591" s="56" t="s">
        <v>23</v>
      </c>
      <c r="B3591" s="54">
        <v>2500000.0</v>
      </c>
      <c r="C3591" s="7">
        <v>6.0</v>
      </c>
      <c r="D3591" s="7">
        <v>4.0</v>
      </c>
      <c r="E3591" s="7">
        <v>1.0</v>
      </c>
      <c r="F3591" s="7" t="s">
        <v>188</v>
      </c>
      <c r="G3591" s="7" t="s">
        <v>172</v>
      </c>
      <c r="H3591" s="54">
        <v>2.0</v>
      </c>
      <c r="I3591" s="54">
        <v>3833.0</v>
      </c>
      <c r="J3591" s="55" t="s">
        <v>27</v>
      </c>
      <c r="K3591" t="str">
        <f>if(and(B3591&gt;='Desc Stats'!$C$56,B3591&lt;='Desc Stats'!$C$57),"Affordable",if(AND(B3591&gt;='Desc Stats'!$C$58,B3591&lt;='Desc Stats'!$C$59),"Luxury","None"))</f>
        <v>Luxury</v>
      </c>
    </row>
    <row r="3592">
      <c r="A3592" s="56" t="s">
        <v>23</v>
      </c>
      <c r="B3592" s="54">
        <v>2500000.0</v>
      </c>
      <c r="C3592" s="7">
        <v>6.0</v>
      </c>
      <c r="D3592" s="7">
        <v>3.0</v>
      </c>
      <c r="E3592" s="7">
        <v>1.0</v>
      </c>
      <c r="F3592" s="7" t="s">
        <v>24</v>
      </c>
      <c r="G3592" s="7" t="s">
        <v>172</v>
      </c>
      <c r="H3592" s="54">
        <v>2.0</v>
      </c>
      <c r="I3592" s="54">
        <v>4000.0</v>
      </c>
      <c r="J3592" t="s">
        <v>27</v>
      </c>
      <c r="K3592" t="str">
        <f>if(and(B3592&gt;='Desc Stats'!$C$56,B3592&lt;='Desc Stats'!$C$57),"Affordable",if(AND(B3592&gt;='Desc Stats'!$C$58,B3592&lt;='Desc Stats'!$C$59),"Luxury","None"))</f>
        <v>Luxury</v>
      </c>
    </row>
    <row r="3593">
      <c r="A3593" s="56" t="s">
        <v>140</v>
      </c>
      <c r="B3593" s="54">
        <v>2500000.0</v>
      </c>
      <c r="C3593" s="7">
        <v>4.0</v>
      </c>
      <c r="D3593" s="7">
        <v>5.0</v>
      </c>
      <c r="E3593" s="7">
        <v>2.0</v>
      </c>
      <c r="F3593" s="7" t="s">
        <v>24</v>
      </c>
      <c r="G3593" s="7" t="s">
        <v>172</v>
      </c>
      <c r="H3593" s="54">
        <v>2.0</v>
      </c>
      <c r="I3593" s="54">
        <v>2573.0</v>
      </c>
      <c r="J3593" s="55" t="s">
        <v>25</v>
      </c>
      <c r="K3593" t="str">
        <f>if(and(B3593&gt;='Desc Stats'!$C$56,B3593&lt;='Desc Stats'!$C$57),"Affordable",if(AND(B3593&gt;='Desc Stats'!$C$58,B3593&lt;='Desc Stats'!$C$59),"Luxury","None"))</f>
        <v>Luxury</v>
      </c>
    </row>
    <row r="3594">
      <c r="A3594" s="56" t="s">
        <v>157</v>
      </c>
      <c r="B3594" s="54">
        <v>2500000.0</v>
      </c>
      <c r="C3594" s="7">
        <v>6.0</v>
      </c>
      <c r="D3594" s="7">
        <v>6.0</v>
      </c>
      <c r="E3594" s="7">
        <v>5.0</v>
      </c>
      <c r="F3594" s="7" t="s">
        <v>188</v>
      </c>
      <c r="G3594" s="7" t="s">
        <v>179</v>
      </c>
      <c r="H3594" s="54">
        <v>1.0</v>
      </c>
      <c r="I3594" s="54">
        <v>4800.0</v>
      </c>
      <c r="J3594" s="55" t="s">
        <v>27</v>
      </c>
      <c r="K3594" t="str">
        <f>if(and(B3594&gt;='Desc Stats'!$C$56,B3594&lt;='Desc Stats'!$C$57),"Affordable",if(AND(B3594&gt;='Desc Stats'!$C$58,B3594&lt;='Desc Stats'!$C$59),"Luxury","None"))</f>
        <v>Luxury</v>
      </c>
    </row>
    <row r="3595">
      <c r="A3595" s="56" t="s">
        <v>158</v>
      </c>
      <c r="B3595" s="54">
        <v>2500000.0</v>
      </c>
      <c r="C3595" s="7">
        <v>5.0</v>
      </c>
      <c r="D3595" s="7">
        <v>5.0</v>
      </c>
      <c r="E3595" s="7">
        <v>2.0</v>
      </c>
      <c r="F3595" s="7" t="s">
        <v>188</v>
      </c>
      <c r="G3595" s="7" t="s">
        <v>179</v>
      </c>
      <c r="H3595" s="54">
        <v>1.0</v>
      </c>
      <c r="I3595" s="54">
        <v>3200.0</v>
      </c>
      <c r="J3595" s="55" t="s">
        <v>27</v>
      </c>
      <c r="K3595" t="str">
        <f>if(and(B3595&gt;='Desc Stats'!$C$56,B3595&lt;='Desc Stats'!$C$57),"Affordable",if(AND(B3595&gt;='Desc Stats'!$C$58,B3595&lt;='Desc Stats'!$C$59),"Luxury","None"))</f>
        <v>Luxury</v>
      </c>
    </row>
    <row r="3596">
      <c r="A3596" s="56" t="s">
        <v>160</v>
      </c>
      <c r="B3596" s="54">
        <v>2500000.0</v>
      </c>
      <c r="C3596" s="7">
        <v>6.0</v>
      </c>
      <c r="D3596" s="7">
        <v>3.0</v>
      </c>
      <c r="E3596" s="7">
        <v>2.0</v>
      </c>
      <c r="F3596" s="7" t="s">
        <v>188</v>
      </c>
      <c r="G3596" s="7" t="s">
        <v>179</v>
      </c>
      <c r="H3596" s="54">
        <v>1.0</v>
      </c>
      <c r="I3596" s="54">
        <v>4500.0</v>
      </c>
      <c r="J3596" s="55" t="s">
        <v>27</v>
      </c>
      <c r="K3596" t="str">
        <f>if(and(B3596&gt;='Desc Stats'!$C$56,B3596&lt;='Desc Stats'!$C$57),"Affordable",if(AND(B3596&gt;='Desc Stats'!$C$58,B3596&lt;='Desc Stats'!$C$59),"Luxury","None"))</f>
        <v>Luxury</v>
      </c>
    </row>
    <row r="3597">
      <c r="A3597" s="56" t="s">
        <v>149</v>
      </c>
      <c r="B3597" s="54">
        <v>2520000.0</v>
      </c>
      <c r="C3597" s="7">
        <v>7.0</v>
      </c>
      <c r="D3597" s="7">
        <v>5.0</v>
      </c>
      <c r="E3597" s="7">
        <v>2.0</v>
      </c>
      <c r="F3597" s="7" t="s">
        <v>188</v>
      </c>
      <c r="G3597" s="7" t="s">
        <v>179</v>
      </c>
      <c r="H3597" s="54">
        <v>1.0</v>
      </c>
      <c r="I3597" s="54">
        <v>4000.0</v>
      </c>
      <c r="J3597" s="55" t="s">
        <v>27</v>
      </c>
      <c r="K3597" t="str">
        <f>if(and(B3597&gt;='Desc Stats'!$C$56,B3597&lt;='Desc Stats'!$C$57),"Affordable",if(AND(B3597&gt;='Desc Stats'!$C$58,B3597&lt;='Desc Stats'!$C$59),"Luxury","None"))</f>
        <v>Luxury</v>
      </c>
    </row>
    <row r="3598">
      <c r="A3598" s="56" t="s">
        <v>23</v>
      </c>
      <c r="B3598" s="54">
        <v>2535300.0</v>
      </c>
      <c r="C3598" s="7">
        <v>5.0</v>
      </c>
      <c r="D3598" s="7">
        <v>5.0</v>
      </c>
      <c r="E3598" s="7">
        <v>3.0</v>
      </c>
      <c r="F3598" s="7" t="s">
        <v>24</v>
      </c>
      <c r="G3598" s="7" t="s">
        <v>172</v>
      </c>
      <c r="H3598" s="54">
        <v>2.0</v>
      </c>
      <c r="I3598" s="54">
        <v>3729.0</v>
      </c>
      <c r="J3598" s="55" t="s">
        <v>184</v>
      </c>
      <c r="K3598" t="str">
        <f>if(and(B3598&gt;='Desc Stats'!$C$56,B3598&lt;='Desc Stats'!$C$57),"Affordable",if(AND(B3598&gt;='Desc Stats'!$C$58,B3598&lt;='Desc Stats'!$C$59),"Luxury","None"))</f>
        <v>Luxury</v>
      </c>
    </row>
    <row r="3599">
      <c r="A3599" s="56" t="s">
        <v>23</v>
      </c>
      <c r="B3599" s="54">
        <v>2535300.0</v>
      </c>
      <c r="C3599" s="7">
        <v>5.0</v>
      </c>
      <c r="D3599" s="7">
        <v>5.0</v>
      </c>
      <c r="E3599" s="7">
        <v>2.0</v>
      </c>
      <c r="F3599" s="7" t="s">
        <v>24</v>
      </c>
      <c r="G3599" s="7" t="s">
        <v>172</v>
      </c>
      <c r="H3599" s="54">
        <v>2.0</v>
      </c>
      <c r="I3599" s="54">
        <v>3729.0</v>
      </c>
      <c r="J3599" s="55" t="s">
        <v>27</v>
      </c>
      <c r="K3599" t="str">
        <f>if(and(B3599&gt;='Desc Stats'!$C$56,B3599&lt;='Desc Stats'!$C$57),"Affordable",if(AND(B3599&gt;='Desc Stats'!$C$58,B3599&lt;='Desc Stats'!$C$59),"Luxury","None"))</f>
        <v>Luxury</v>
      </c>
    </row>
    <row r="3600">
      <c r="A3600" s="56" t="s">
        <v>23</v>
      </c>
      <c r="B3600" s="54">
        <v>2535300.0</v>
      </c>
      <c r="C3600" s="7">
        <v>5.0</v>
      </c>
      <c r="D3600" s="7">
        <v>4.0</v>
      </c>
      <c r="E3600" s="7">
        <v>2.0</v>
      </c>
      <c r="F3600" s="7" t="s">
        <v>24</v>
      </c>
      <c r="G3600" s="7" t="s">
        <v>172</v>
      </c>
      <c r="H3600" s="54">
        <v>2.0</v>
      </c>
      <c r="I3600" s="54">
        <v>3729.0</v>
      </c>
      <c r="J3600" s="55" t="s">
        <v>27</v>
      </c>
      <c r="K3600" t="str">
        <f>if(and(B3600&gt;='Desc Stats'!$C$56,B3600&lt;='Desc Stats'!$C$57),"Affordable",if(AND(B3600&gt;='Desc Stats'!$C$58,B3600&lt;='Desc Stats'!$C$59),"Luxury","None"))</f>
        <v>Luxury</v>
      </c>
    </row>
    <row r="3601">
      <c r="A3601" s="56" t="s">
        <v>124</v>
      </c>
      <c r="B3601" s="54">
        <v>2550000.0</v>
      </c>
      <c r="C3601" s="7">
        <v>4.0</v>
      </c>
      <c r="D3601" s="7">
        <v>4.0</v>
      </c>
      <c r="E3601" s="7">
        <v>2.0</v>
      </c>
      <c r="F3601" s="7" t="s">
        <v>181</v>
      </c>
      <c r="G3601" s="7" t="s">
        <v>179</v>
      </c>
      <c r="H3601" s="54">
        <v>1.0</v>
      </c>
      <c r="I3601" s="54">
        <v>2500.0</v>
      </c>
      <c r="J3601" s="55" t="s">
        <v>27</v>
      </c>
      <c r="K3601" t="str">
        <f>if(and(B3601&gt;='Desc Stats'!$C$56,B3601&lt;='Desc Stats'!$C$57),"Affordable",if(AND(B3601&gt;='Desc Stats'!$C$58,B3601&lt;='Desc Stats'!$C$59),"Luxury","None"))</f>
        <v>Luxury</v>
      </c>
    </row>
    <row r="3602">
      <c r="A3602" s="56" t="s">
        <v>126</v>
      </c>
      <c r="B3602" s="54">
        <v>2550000.0</v>
      </c>
      <c r="C3602" s="7">
        <v>5.0</v>
      </c>
      <c r="D3602" s="7">
        <v>5.0</v>
      </c>
      <c r="E3602" s="7">
        <v>2.0</v>
      </c>
      <c r="F3602" s="7" t="s">
        <v>24</v>
      </c>
      <c r="G3602" s="7" t="s">
        <v>172</v>
      </c>
      <c r="H3602" s="54">
        <v>2.0</v>
      </c>
      <c r="I3602" s="54">
        <v>3400.0</v>
      </c>
      <c r="J3602" t="s">
        <v>27</v>
      </c>
      <c r="K3602" t="str">
        <f>if(and(B3602&gt;='Desc Stats'!$C$56,B3602&lt;='Desc Stats'!$C$57),"Affordable",if(AND(B3602&gt;='Desc Stats'!$C$58,B3602&lt;='Desc Stats'!$C$59),"Luxury","None"))</f>
        <v>Luxury</v>
      </c>
    </row>
    <row r="3603">
      <c r="A3603" s="56" t="s">
        <v>26</v>
      </c>
      <c r="B3603" s="54">
        <v>2550000.0</v>
      </c>
      <c r="C3603" s="7">
        <v>5.0</v>
      </c>
      <c r="D3603" s="7">
        <v>4.0</v>
      </c>
      <c r="E3603" s="7">
        <v>1.0</v>
      </c>
      <c r="F3603" s="7" t="s">
        <v>38</v>
      </c>
      <c r="G3603" s="7" t="s">
        <v>179</v>
      </c>
      <c r="H3603" s="54">
        <v>1.0</v>
      </c>
      <c r="I3603" s="54">
        <v>3928.0</v>
      </c>
      <c r="J3603" s="55" t="s">
        <v>27</v>
      </c>
      <c r="K3603" t="str">
        <f>if(and(B3603&gt;='Desc Stats'!$C$56,B3603&lt;='Desc Stats'!$C$57),"Affordable",if(AND(B3603&gt;='Desc Stats'!$C$58,B3603&lt;='Desc Stats'!$C$59),"Luxury","None"))</f>
        <v>Luxury</v>
      </c>
    </row>
    <row r="3604">
      <c r="A3604" s="56" t="s">
        <v>147</v>
      </c>
      <c r="B3604" s="54">
        <v>2550000.0</v>
      </c>
      <c r="C3604" s="7">
        <v>4.0</v>
      </c>
      <c r="D3604" s="7">
        <v>5.0</v>
      </c>
      <c r="E3604" s="7">
        <v>2.0</v>
      </c>
      <c r="F3604" s="7" t="s">
        <v>36</v>
      </c>
      <c r="G3604" s="7" t="s">
        <v>172</v>
      </c>
      <c r="H3604" s="54">
        <v>2.0</v>
      </c>
      <c r="I3604" s="54">
        <v>1830.0</v>
      </c>
      <c r="J3604" s="55" t="s">
        <v>25</v>
      </c>
      <c r="K3604" t="str">
        <f>if(and(B3604&gt;='Desc Stats'!$C$56,B3604&lt;='Desc Stats'!$C$57),"Affordable",if(AND(B3604&gt;='Desc Stats'!$C$58,B3604&lt;='Desc Stats'!$C$59),"Luxury","None"))</f>
        <v>Luxury</v>
      </c>
    </row>
    <row r="3605">
      <c r="A3605" s="56" t="s">
        <v>23</v>
      </c>
      <c r="B3605" s="54">
        <v>2550000.0</v>
      </c>
      <c r="C3605" s="7">
        <v>7.0</v>
      </c>
      <c r="D3605" s="7">
        <v>7.0</v>
      </c>
      <c r="E3605" s="7">
        <v>4.0</v>
      </c>
      <c r="F3605" s="7" t="s">
        <v>24</v>
      </c>
      <c r="G3605" s="7" t="s">
        <v>172</v>
      </c>
      <c r="H3605" s="54">
        <v>2.0</v>
      </c>
      <c r="I3605" s="54">
        <v>3840.0</v>
      </c>
      <c r="J3605" s="55" t="s">
        <v>27</v>
      </c>
      <c r="K3605" t="str">
        <f>if(and(B3605&gt;='Desc Stats'!$C$56,B3605&lt;='Desc Stats'!$C$57),"Affordable",if(AND(B3605&gt;='Desc Stats'!$C$58,B3605&lt;='Desc Stats'!$C$59),"Luxury","None"))</f>
        <v>Luxury</v>
      </c>
    </row>
    <row r="3606">
      <c r="A3606" s="56" t="s">
        <v>23</v>
      </c>
      <c r="B3606" s="54">
        <v>2550000.0</v>
      </c>
      <c r="C3606" s="7">
        <v>5.0</v>
      </c>
      <c r="D3606" s="7">
        <v>5.0</v>
      </c>
      <c r="E3606" s="7">
        <v>3.0</v>
      </c>
      <c r="F3606" s="7" t="s">
        <v>24</v>
      </c>
      <c r="G3606" s="7" t="s">
        <v>172</v>
      </c>
      <c r="H3606" s="54">
        <v>2.0</v>
      </c>
      <c r="I3606" s="54">
        <v>2973.0</v>
      </c>
      <c r="J3606" s="55" t="s">
        <v>27</v>
      </c>
      <c r="K3606" t="str">
        <f>if(and(B3606&gt;='Desc Stats'!$C$56,B3606&lt;='Desc Stats'!$C$57),"Affordable",if(AND(B3606&gt;='Desc Stats'!$C$58,B3606&lt;='Desc Stats'!$C$59),"Luxury","None"))</f>
        <v>Luxury</v>
      </c>
    </row>
    <row r="3607">
      <c r="A3607" s="56" t="s">
        <v>23</v>
      </c>
      <c r="B3607" s="54">
        <v>2550000.0</v>
      </c>
      <c r="C3607" s="7">
        <v>5.0</v>
      </c>
      <c r="D3607" s="7">
        <v>6.0</v>
      </c>
      <c r="E3607" s="7">
        <v>1.0</v>
      </c>
      <c r="F3607" s="7" t="s">
        <v>24</v>
      </c>
      <c r="G3607" s="7" t="s">
        <v>172</v>
      </c>
      <c r="H3607" s="54">
        <v>2.0</v>
      </c>
      <c r="I3607" s="54">
        <v>3541.0</v>
      </c>
      <c r="J3607" s="55" t="s">
        <v>27</v>
      </c>
      <c r="K3607" t="str">
        <f>if(and(B3607&gt;='Desc Stats'!$C$56,B3607&lt;='Desc Stats'!$C$57),"Affordable",if(AND(B3607&gt;='Desc Stats'!$C$58,B3607&lt;='Desc Stats'!$C$59),"Luxury","None"))</f>
        <v>Luxury</v>
      </c>
    </row>
    <row r="3608">
      <c r="A3608" s="56" t="s">
        <v>23</v>
      </c>
      <c r="B3608" s="54">
        <v>2550000.0</v>
      </c>
      <c r="C3608" s="7">
        <v>5.0</v>
      </c>
      <c r="D3608" s="7">
        <v>6.0</v>
      </c>
      <c r="E3608" s="7">
        <v>1.0</v>
      </c>
      <c r="F3608" s="7" t="s">
        <v>24</v>
      </c>
      <c r="G3608" s="7" t="s">
        <v>172</v>
      </c>
      <c r="H3608" s="54">
        <v>2.0</v>
      </c>
      <c r="I3608" s="54">
        <v>3541.0</v>
      </c>
      <c r="J3608" s="55" t="s">
        <v>175</v>
      </c>
      <c r="K3608" t="str">
        <f>if(and(B3608&gt;='Desc Stats'!$C$56,B3608&lt;='Desc Stats'!$C$57),"Affordable",if(AND(B3608&gt;='Desc Stats'!$C$58,B3608&lt;='Desc Stats'!$C$59),"Luxury","None"))</f>
        <v>Luxury</v>
      </c>
    </row>
    <row r="3609">
      <c r="A3609" s="56" t="s">
        <v>140</v>
      </c>
      <c r="B3609" s="54">
        <v>2550000.0</v>
      </c>
      <c r="C3609" s="7">
        <v>6.0</v>
      </c>
      <c r="D3609" s="7">
        <v>5.0</v>
      </c>
      <c r="E3609" s="7">
        <v>2.0</v>
      </c>
      <c r="F3609" s="7" t="s">
        <v>188</v>
      </c>
      <c r="G3609" s="7" t="s">
        <v>179</v>
      </c>
      <c r="H3609" s="54">
        <v>1.0</v>
      </c>
      <c r="I3609" s="54">
        <v>4200.0</v>
      </c>
      <c r="J3609" s="55" t="s">
        <v>27</v>
      </c>
      <c r="K3609" t="str">
        <f>if(and(B3609&gt;='Desc Stats'!$C$56,B3609&lt;='Desc Stats'!$C$57),"Affordable",if(AND(B3609&gt;='Desc Stats'!$C$58,B3609&lt;='Desc Stats'!$C$59),"Luxury","None"))</f>
        <v>Luxury</v>
      </c>
    </row>
    <row r="3610">
      <c r="A3610" s="56" t="s">
        <v>157</v>
      </c>
      <c r="B3610" s="54">
        <v>2550000.0</v>
      </c>
      <c r="C3610" s="7">
        <v>6.0</v>
      </c>
      <c r="D3610" s="7">
        <v>4.0</v>
      </c>
      <c r="E3610" s="7">
        <v>4.0</v>
      </c>
      <c r="F3610" s="7" t="s">
        <v>188</v>
      </c>
      <c r="G3610" s="7" t="s">
        <v>179</v>
      </c>
      <c r="H3610" s="54">
        <v>1.0</v>
      </c>
      <c r="I3610" s="54">
        <v>3120.0</v>
      </c>
      <c r="J3610" s="55" t="s">
        <v>27</v>
      </c>
      <c r="K3610" t="str">
        <f>if(and(B3610&gt;='Desc Stats'!$C$56,B3610&lt;='Desc Stats'!$C$57),"Affordable",if(AND(B3610&gt;='Desc Stats'!$C$58,B3610&lt;='Desc Stats'!$C$59),"Luxury","None"))</f>
        <v>Luxury</v>
      </c>
    </row>
    <row r="3611">
      <c r="A3611" s="56" t="s">
        <v>134</v>
      </c>
      <c r="B3611" s="54">
        <v>2570000.0</v>
      </c>
      <c r="C3611" s="7">
        <v>4.0</v>
      </c>
      <c r="D3611" s="7">
        <v>4.0</v>
      </c>
      <c r="E3611" s="7">
        <v>2.0</v>
      </c>
      <c r="F3611" s="7" t="s">
        <v>24</v>
      </c>
      <c r="G3611" s="7" t="s">
        <v>172</v>
      </c>
      <c r="H3611" s="54">
        <v>2.0</v>
      </c>
      <c r="I3611" s="54">
        <v>2800.0</v>
      </c>
      <c r="J3611" s="55" t="s">
        <v>25</v>
      </c>
      <c r="K3611" t="str">
        <f>if(and(B3611&gt;='Desc Stats'!$C$56,B3611&lt;='Desc Stats'!$C$57),"Affordable",if(AND(B3611&gt;='Desc Stats'!$C$58,B3611&lt;='Desc Stats'!$C$59),"Luxury","None"))</f>
        <v>Luxury</v>
      </c>
    </row>
    <row r="3612">
      <c r="A3612" s="56" t="s">
        <v>28</v>
      </c>
      <c r="B3612" s="54">
        <v>2570400.0</v>
      </c>
      <c r="C3612" s="7">
        <v>4.0</v>
      </c>
      <c r="D3612" s="7">
        <v>4.0</v>
      </c>
      <c r="E3612" s="7">
        <v>1.0</v>
      </c>
      <c r="F3612" s="7" t="s">
        <v>24</v>
      </c>
      <c r="G3612" s="7" t="s">
        <v>172</v>
      </c>
      <c r="H3612" s="54">
        <v>2.0</v>
      </c>
      <c r="I3612" s="54">
        <v>2142.0</v>
      </c>
      <c r="J3612" s="55" t="s">
        <v>27</v>
      </c>
      <c r="K3612" t="str">
        <f>if(and(B3612&gt;='Desc Stats'!$C$56,B3612&lt;='Desc Stats'!$C$57),"Affordable",if(AND(B3612&gt;='Desc Stats'!$C$58,B3612&lt;='Desc Stats'!$C$59),"Luxury","None"))</f>
        <v>Luxury</v>
      </c>
    </row>
    <row r="3613">
      <c r="A3613" s="56" t="s">
        <v>28</v>
      </c>
      <c r="B3613" s="54">
        <v>2580000.0</v>
      </c>
      <c r="C3613" s="7">
        <v>4.0</v>
      </c>
      <c r="D3613" s="7">
        <v>5.0</v>
      </c>
      <c r="E3613" s="7">
        <v>2.0</v>
      </c>
      <c r="F3613" s="7" t="s">
        <v>36</v>
      </c>
      <c r="G3613" s="7" t="s">
        <v>172</v>
      </c>
      <c r="H3613" s="54">
        <v>2.0</v>
      </c>
      <c r="I3613" s="54">
        <v>3282.0</v>
      </c>
      <c r="J3613" s="55" t="s">
        <v>27</v>
      </c>
      <c r="K3613" t="str">
        <f>if(and(B3613&gt;='Desc Stats'!$C$56,B3613&lt;='Desc Stats'!$C$57),"Affordable",if(AND(B3613&gt;='Desc Stats'!$C$58,B3613&lt;='Desc Stats'!$C$59),"Luxury","None"))</f>
        <v>Luxury</v>
      </c>
    </row>
    <row r="3614">
      <c r="A3614" s="56" t="s">
        <v>28</v>
      </c>
      <c r="B3614" s="54">
        <v>2580000.0</v>
      </c>
      <c r="C3614" s="7">
        <v>5.0</v>
      </c>
      <c r="D3614" s="7">
        <v>4.0</v>
      </c>
      <c r="E3614" s="7">
        <v>2.0</v>
      </c>
      <c r="F3614" s="7" t="s">
        <v>24</v>
      </c>
      <c r="G3614" s="7" t="s">
        <v>172</v>
      </c>
      <c r="H3614" s="54">
        <v>2.0</v>
      </c>
      <c r="I3614" s="54">
        <v>3316.0</v>
      </c>
      <c r="J3614" s="55" t="s">
        <v>27</v>
      </c>
      <c r="K3614" t="str">
        <f>if(and(B3614&gt;='Desc Stats'!$C$56,B3614&lt;='Desc Stats'!$C$57),"Affordable",if(AND(B3614&gt;='Desc Stats'!$C$58,B3614&lt;='Desc Stats'!$C$59),"Luxury","None"))</f>
        <v>Luxury</v>
      </c>
    </row>
    <row r="3615">
      <c r="A3615" s="56" t="s">
        <v>28</v>
      </c>
      <c r="B3615" s="54">
        <v>2580000.0</v>
      </c>
      <c r="C3615" s="7">
        <v>4.0</v>
      </c>
      <c r="D3615" s="7">
        <v>3.0</v>
      </c>
      <c r="E3615" s="7">
        <v>2.0</v>
      </c>
      <c r="F3615" s="7" t="s">
        <v>24</v>
      </c>
      <c r="G3615" s="7" t="s">
        <v>172</v>
      </c>
      <c r="H3615" s="54">
        <v>2.0</v>
      </c>
      <c r="I3615" s="54">
        <v>2809.0</v>
      </c>
      <c r="J3615" s="55" t="s">
        <v>27</v>
      </c>
      <c r="K3615" t="str">
        <f>if(and(B3615&gt;='Desc Stats'!$C$56,B3615&lt;='Desc Stats'!$C$57),"Affordable",if(AND(B3615&gt;='Desc Stats'!$C$58,B3615&lt;='Desc Stats'!$C$59),"Luxury","None"))</f>
        <v>Luxury</v>
      </c>
    </row>
    <row r="3616">
      <c r="A3616" s="56" t="s">
        <v>28</v>
      </c>
      <c r="B3616" s="54">
        <v>2580000.0</v>
      </c>
      <c r="C3616" s="7">
        <v>3.0</v>
      </c>
      <c r="D3616" s="7">
        <v>2.0</v>
      </c>
      <c r="E3616" s="7">
        <v>2.0</v>
      </c>
      <c r="F3616" s="7" t="s">
        <v>36</v>
      </c>
      <c r="G3616" s="7" t="s">
        <v>172</v>
      </c>
      <c r="H3616" s="54">
        <v>2.0</v>
      </c>
      <c r="I3616" s="54">
        <v>1463.0</v>
      </c>
      <c r="J3616" s="55" t="s">
        <v>25</v>
      </c>
      <c r="K3616" t="str">
        <f>if(and(B3616&gt;='Desc Stats'!$C$56,B3616&lt;='Desc Stats'!$C$57),"Affordable",if(AND(B3616&gt;='Desc Stats'!$C$58,B3616&lt;='Desc Stats'!$C$59),"Luxury","None"))</f>
        <v>Luxury</v>
      </c>
    </row>
    <row r="3617">
      <c r="A3617" s="56" t="s">
        <v>119</v>
      </c>
      <c r="B3617" s="54">
        <v>2590000.0</v>
      </c>
      <c r="C3617" s="7">
        <v>6.0</v>
      </c>
      <c r="D3617" s="7">
        <v>6.0</v>
      </c>
      <c r="E3617" s="7">
        <v>2.0</v>
      </c>
      <c r="F3617" s="7" t="s">
        <v>192</v>
      </c>
      <c r="G3617" s="7" t="s">
        <v>179</v>
      </c>
      <c r="H3617" s="54">
        <v>1.0</v>
      </c>
      <c r="I3617" s="54">
        <v>4640.0</v>
      </c>
      <c r="J3617" s="55" t="s">
        <v>27</v>
      </c>
      <c r="K3617" t="str">
        <f>if(and(B3617&gt;='Desc Stats'!$C$56,B3617&lt;='Desc Stats'!$C$57),"Affordable",if(AND(B3617&gt;='Desc Stats'!$C$58,B3617&lt;='Desc Stats'!$C$59),"Luxury","None"))</f>
        <v>Luxury</v>
      </c>
    </row>
    <row r="3618">
      <c r="A3618" s="56" t="s">
        <v>119</v>
      </c>
      <c r="B3618" s="54">
        <v>2600000.0</v>
      </c>
      <c r="C3618" s="7">
        <v>7.0</v>
      </c>
      <c r="D3618" s="7">
        <v>7.0</v>
      </c>
      <c r="E3618" s="7">
        <v>2.0</v>
      </c>
      <c r="F3618" s="7" t="s">
        <v>188</v>
      </c>
      <c r="G3618" s="7" t="s">
        <v>179</v>
      </c>
      <c r="H3618" s="54">
        <v>1.0</v>
      </c>
      <c r="I3618" s="54">
        <v>4500.0</v>
      </c>
      <c r="J3618" s="55" t="s">
        <v>27</v>
      </c>
      <c r="K3618" t="str">
        <f>if(and(B3618&gt;='Desc Stats'!$C$56,B3618&lt;='Desc Stats'!$C$57),"Affordable",if(AND(B3618&gt;='Desc Stats'!$C$58,B3618&lt;='Desc Stats'!$C$59),"Luxury","None"))</f>
        <v>Luxury</v>
      </c>
    </row>
    <row r="3619">
      <c r="A3619" s="56" t="s">
        <v>121</v>
      </c>
      <c r="B3619" s="54">
        <v>2600000.0</v>
      </c>
      <c r="C3619" s="7">
        <v>4.0</v>
      </c>
      <c r="D3619" s="7">
        <v>5.0</v>
      </c>
      <c r="E3619" s="7">
        <v>3.0</v>
      </c>
      <c r="F3619" s="7" t="s">
        <v>181</v>
      </c>
      <c r="G3619" s="7" t="s">
        <v>179</v>
      </c>
      <c r="H3619" s="54">
        <v>1.0</v>
      </c>
      <c r="I3619" s="54">
        <v>2700.0</v>
      </c>
      <c r="J3619" s="55" t="s">
        <v>27</v>
      </c>
      <c r="K3619" t="str">
        <f>if(and(B3619&gt;='Desc Stats'!$C$56,B3619&lt;='Desc Stats'!$C$57),"Affordable",if(AND(B3619&gt;='Desc Stats'!$C$58,B3619&lt;='Desc Stats'!$C$59),"Luxury","None"))</f>
        <v>Luxury</v>
      </c>
    </row>
    <row r="3620">
      <c r="A3620" s="56" t="s">
        <v>121</v>
      </c>
      <c r="B3620" s="54">
        <v>2600000.0</v>
      </c>
      <c r="C3620" s="7">
        <v>5.0</v>
      </c>
      <c r="D3620" s="7">
        <v>5.0</v>
      </c>
      <c r="E3620" s="7">
        <v>1.0</v>
      </c>
      <c r="F3620" s="7" t="s">
        <v>24</v>
      </c>
      <c r="G3620" s="7" t="s">
        <v>172</v>
      </c>
      <c r="H3620" s="54">
        <v>2.0</v>
      </c>
      <c r="I3620" s="54">
        <v>4200.0</v>
      </c>
      <c r="J3620" s="55" t="s">
        <v>27</v>
      </c>
      <c r="K3620" t="str">
        <f>if(and(B3620&gt;='Desc Stats'!$C$56,B3620&lt;='Desc Stats'!$C$57),"Affordable",if(AND(B3620&gt;='Desc Stats'!$C$58,B3620&lt;='Desc Stats'!$C$59),"Luxury","None"))</f>
        <v>Luxury</v>
      </c>
    </row>
    <row r="3621">
      <c r="A3621" s="56" t="s">
        <v>124</v>
      </c>
      <c r="B3621" s="54">
        <v>2600000.0</v>
      </c>
      <c r="C3621" s="7">
        <v>4.0</v>
      </c>
      <c r="D3621" s="7">
        <v>3.0</v>
      </c>
      <c r="E3621" s="7">
        <v>8.0</v>
      </c>
      <c r="F3621" s="7" t="s">
        <v>181</v>
      </c>
      <c r="G3621" s="7" t="s">
        <v>179</v>
      </c>
      <c r="H3621" s="54">
        <v>1.0</v>
      </c>
      <c r="I3621" s="54">
        <v>3797.0</v>
      </c>
      <c r="J3621" s="55" t="s">
        <v>25</v>
      </c>
      <c r="K3621" t="str">
        <f>if(and(B3621&gt;='Desc Stats'!$C$56,B3621&lt;='Desc Stats'!$C$57),"Affordable",if(AND(B3621&gt;='Desc Stats'!$C$58,B3621&lt;='Desc Stats'!$C$59),"Luxury","None"))</f>
        <v>Luxury</v>
      </c>
    </row>
    <row r="3622">
      <c r="A3622" s="56" t="s">
        <v>26</v>
      </c>
      <c r="B3622" s="54">
        <v>2600000.0</v>
      </c>
      <c r="C3622" s="7">
        <v>4.0</v>
      </c>
      <c r="D3622" s="7">
        <v>4.0</v>
      </c>
      <c r="E3622" s="7">
        <v>3.0</v>
      </c>
      <c r="F3622" s="7" t="s">
        <v>24</v>
      </c>
      <c r="G3622" s="7" t="s">
        <v>172</v>
      </c>
      <c r="H3622" s="54">
        <v>2.0</v>
      </c>
      <c r="I3622" s="54">
        <v>3260.0</v>
      </c>
      <c r="J3622" s="55" t="s">
        <v>27</v>
      </c>
      <c r="K3622" t="str">
        <f>if(and(B3622&gt;='Desc Stats'!$C$56,B3622&lt;='Desc Stats'!$C$57),"Affordable",if(AND(B3622&gt;='Desc Stats'!$C$58,B3622&lt;='Desc Stats'!$C$59),"Luxury","None"))</f>
        <v>Luxury</v>
      </c>
    </row>
    <row r="3623">
      <c r="A3623" s="56" t="s">
        <v>26</v>
      </c>
      <c r="B3623" s="54">
        <v>2600000.0</v>
      </c>
      <c r="C3623" s="7">
        <v>4.0</v>
      </c>
      <c r="D3623" s="7">
        <v>4.0</v>
      </c>
      <c r="E3623" s="7">
        <v>2.0</v>
      </c>
      <c r="F3623" s="7" t="s">
        <v>24</v>
      </c>
      <c r="G3623" s="7" t="s">
        <v>172</v>
      </c>
      <c r="H3623" s="54">
        <v>2.0</v>
      </c>
      <c r="I3623" s="54">
        <v>3260.0</v>
      </c>
      <c r="J3623" s="55" t="s">
        <v>27</v>
      </c>
      <c r="K3623" t="str">
        <f>if(and(B3623&gt;='Desc Stats'!$C$56,B3623&lt;='Desc Stats'!$C$57),"Affordable",if(AND(B3623&gt;='Desc Stats'!$C$58,B3623&lt;='Desc Stats'!$C$59),"Luxury","None"))</f>
        <v>Luxury</v>
      </c>
    </row>
    <row r="3624">
      <c r="A3624" s="56" t="s">
        <v>26</v>
      </c>
      <c r="B3624" s="54">
        <v>2600000.0</v>
      </c>
      <c r="C3624" s="7">
        <v>4.0</v>
      </c>
      <c r="D3624" s="7">
        <v>4.0</v>
      </c>
      <c r="E3624" s="7">
        <v>1.0</v>
      </c>
      <c r="F3624" s="7" t="s">
        <v>24</v>
      </c>
      <c r="G3624" s="7" t="s">
        <v>172</v>
      </c>
      <c r="H3624" s="54">
        <v>2.0</v>
      </c>
      <c r="I3624" s="54">
        <v>3260.0</v>
      </c>
      <c r="J3624" t="s">
        <v>27</v>
      </c>
      <c r="K3624" t="str">
        <f>if(and(B3624&gt;='Desc Stats'!$C$56,B3624&lt;='Desc Stats'!$C$57),"Affordable",if(AND(B3624&gt;='Desc Stats'!$C$58,B3624&lt;='Desc Stats'!$C$59),"Luxury","None"))</f>
        <v>Luxury</v>
      </c>
    </row>
    <row r="3625">
      <c r="A3625" s="56" t="s">
        <v>136</v>
      </c>
      <c r="B3625" s="54">
        <v>2600000.0</v>
      </c>
      <c r="C3625" s="7">
        <v>4.0</v>
      </c>
      <c r="D3625" s="7">
        <v>4.0</v>
      </c>
      <c r="E3625" s="7">
        <v>2.0</v>
      </c>
      <c r="F3625" s="7" t="s">
        <v>36</v>
      </c>
      <c r="G3625" s="7" t="s">
        <v>172</v>
      </c>
      <c r="H3625" s="54">
        <v>2.0</v>
      </c>
      <c r="I3625" s="54">
        <v>2250.0</v>
      </c>
      <c r="J3625" s="55" t="s">
        <v>25</v>
      </c>
      <c r="K3625" t="str">
        <f>if(and(B3625&gt;='Desc Stats'!$C$56,B3625&lt;='Desc Stats'!$C$57),"Affordable",if(AND(B3625&gt;='Desc Stats'!$C$58,B3625&lt;='Desc Stats'!$C$59),"Luxury","None"))</f>
        <v>Luxury</v>
      </c>
    </row>
    <row r="3626">
      <c r="A3626" s="56" t="s">
        <v>138</v>
      </c>
      <c r="B3626" s="54">
        <v>2600000.0</v>
      </c>
      <c r="C3626" s="7">
        <v>4.0</v>
      </c>
      <c r="D3626" s="7">
        <v>4.0</v>
      </c>
      <c r="E3626" s="7">
        <v>2.0</v>
      </c>
      <c r="F3626" s="7" t="s">
        <v>36</v>
      </c>
      <c r="G3626" s="7" t="s">
        <v>172</v>
      </c>
      <c r="H3626" s="54">
        <v>2.0</v>
      </c>
      <c r="I3626" s="54">
        <v>1851.0</v>
      </c>
      <c r="J3626" s="55" t="s">
        <v>25</v>
      </c>
      <c r="K3626" t="str">
        <f>if(and(B3626&gt;='Desc Stats'!$C$56,B3626&lt;='Desc Stats'!$C$57),"Affordable",if(AND(B3626&gt;='Desc Stats'!$C$58,B3626&lt;='Desc Stats'!$C$59),"Luxury","None"))</f>
        <v>Luxury</v>
      </c>
    </row>
    <row r="3627">
      <c r="A3627" s="57" t="s">
        <v>37</v>
      </c>
      <c r="B3627" s="54">
        <v>2600000.0</v>
      </c>
      <c r="C3627" s="7">
        <v>6.0</v>
      </c>
      <c r="D3627" s="7">
        <v>6.0</v>
      </c>
      <c r="E3627" s="7">
        <v>2.0</v>
      </c>
      <c r="F3627" s="7" t="s">
        <v>38</v>
      </c>
      <c r="G3627" s="7" t="s">
        <v>179</v>
      </c>
      <c r="H3627" s="54">
        <v>1.0</v>
      </c>
      <c r="I3627" s="54">
        <v>1760.0</v>
      </c>
      <c r="J3627" s="55" t="s">
        <v>27</v>
      </c>
      <c r="K3627" t="str">
        <f>if(and(B3627&gt;='Desc Stats'!$C$56,B3627&lt;='Desc Stats'!$C$57),"Affordable",if(AND(B3627&gt;='Desc Stats'!$C$58,B3627&lt;='Desc Stats'!$C$59),"Luxury","None"))</f>
        <v>Luxury</v>
      </c>
    </row>
    <row r="3628">
      <c r="A3628" s="57" t="s">
        <v>37</v>
      </c>
      <c r="B3628" s="54">
        <v>2600000.0</v>
      </c>
      <c r="C3628" s="7">
        <v>5.0</v>
      </c>
      <c r="D3628" s="7">
        <v>6.0</v>
      </c>
      <c r="E3628" s="7">
        <v>2.0</v>
      </c>
      <c r="F3628" s="7" t="s">
        <v>38</v>
      </c>
      <c r="G3628" s="7" t="s">
        <v>172</v>
      </c>
      <c r="H3628" s="54">
        <v>2.0</v>
      </c>
      <c r="I3628" s="54">
        <v>3197.0</v>
      </c>
      <c r="J3628" s="55" t="s">
        <v>27</v>
      </c>
      <c r="K3628" t="str">
        <f>if(and(B3628&gt;='Desc Stats'!$C$56,B3628&lt;='Desc Stats'!$C$57),"Affordable",if(AND(B3628&gt;='Desc Stats'!$C$58,B3628&lt;='Desc Stats'!$C$59),"Luxury","None"))</f>
        <v>Luxury</v>
      </c>
    </row>
    <row r="3629">
      <c r="A3629" s="57" t="s">
        <v>37</v>
      </c>
      <c r="B3629" s="54">
        <v>2600000.0</v>
      </c>
      <c r="C3629" s="7">
        <v>5.0</v>
      </c>
      <c r="D3629" s="7">
        <v>5.0</v>
      </c>
      <c r="E3629" s="7">
        <v>2.0</v>
      </c>
      <c r="F3629" s="7" t="s">
        <v>181</v>
      </c>
      <c r="G3629" s="7" t="s">
        <v>179</v>
      </c>
      <c r="H3629" s="54">
        <v>1.0</v>
      </c>
      <c r="I3629" s="54">
        <v>2000.0</v>
      </c>
      <c r="J3629" s="55" t="s">
        <v>27</v>
      </c>
      <c r="K3629" t="str">
        <f>if(and(B3629&gt;='Desc Stats'!$C$56,B3629&lt;='Desc Stats'!$C$57),"Affordable",if(AND(B3629&gt;='Desc Stats'!$C$58,B3629&lt;='Desc Stats'!$C$59),"Luxury","None"))</f>
        <v>Luxury</v>
      </c>
    </row>
    <row r="3630">
      <c r="A3630" s="56" t="s">
        <v>127</v>
      </c>
      <c r="B3630" s="54">
        <v>2600000.0</v>
      </c>
      <c r="C3630" s="7">
        <v>5.0</v>
      </c>
      <c r="D3630" s="7">
        <v>7.0</v>
      </c>
      <c r="E3630" s="7">
        <v>4.0</v>
      </c>
      <c r="F3630" s="7" t="s">
        <v>188</v>
      </c>
      <c r="G3630" s="7" t="s">
        <v>172</v>
      </c>
      <c r="H3630" s="54">
        <v>2.0</v>
      </c>
      <c r="I3630" s="54">
        <v>4400.0</v>
      </c>
      <c r="J3630" t="s">
        <v>27</v>
      </c>
      <c r="K3630" t="str">
        <f>if(and(B3630&gt;='Desc Stats'!$C$56,B3630&lt;='Desc Stats'!$C$57),"Affordable",if(AND(B3630&gt;='Desc Stats'!$C$58,B3630&lt;='Desc Stats'!$C$59),"Luxury","None"))</f>
        <v>Luxury</v>
      </c>
    </row>
    <row r="3631">
      <c r="A3631" s="56" t="s">
        <v>131</v>
      </c>
      <c r="B3631" s="54">
        <v>2600000.0</v>
      </c>
      <c r="C3631" s="7">
        <v>6.0</v>
      </c>
      <c r="D3631" s="7">
        <v>6.0</v>
      </c>
      <c r="E3631" s="7">
        <v>2.0</v>
      </c>
      <c r="F3631" s="7" t="s">
        <v>188</v>
      </c>
      <c r="G3631" s="7" t="s">
        <v>179</v>
      </c>
      <c r="H3631" s="54">
        <v>1.0</v>
      </c>
      <c r="I3631" s="54">
        <v>5200.0</v>
      </c>
      <c r="J3631" s="55" t="s">
        <v>175</v>
      </c>
      <c r="K3631" t="str">
        <f>if(and(B3631&gt;='Desc Stats'!$C$56,B3631&lt;='Desc Stats'!$C$57),"Affordable",if(AND(B3631&gt;='Desc Stats'!$C$58,B3631&lt;='Desc Stats'!$C$59),"Luxury","None"))</f>
        <v>Luxury</v>
      </c>
    </row>
    <row r="3632">
      <c r="A3632" s="56" t="s">
        <v>28</v>
      </c>
      <c r="B3632" s="54">
        <v>2600000.0</v>
      </c>
      <c r="C3632" s="7">
        <v>2.0</v>
      </c>
      <c r="D3632" s="7">
        <v>2.0</v>
      </c>
      <c r="E3632" s="7">
        <v>3.0</v>
      </c>
      <c r="F3632" s="7" t="s">
        <v>36</v>
      </c>
      <c r="G3632" s="7" t="s">
        <v>172</v>
      </c>
      <c r="H3632" s="54">
        <v>2.0</v>
      </c>
      <c r="I3632" s="54">
        <v>1184.0</v>
      </c>
      <c r="J3632" s="55" t="s">
        <v>27</v>
      </c>
      <c r="K3632" t="str">
        <f>if(and(B3632&gt;='Desc Stats'!$C$56,B3632&lt;='Desc Stats'!$C$57),"Affordable",if(AND(B3632&gt;='Desc Stats'!$C$58,B3632&lt;='Desc Stats'!$C$59),"Luxury","None"))</f>
        <v>Luxury</v>
      </c>
    </row>
    <row r="3633">
      <c r="A3633" s="56" t="s">
        <v>28</v>
      </c>
      <c r="B3633" s="54">
        <v>2600000.0</v>
      </c>
      <c r="C3633" s="7">
        <v>5.0</v>
      </c>
      <c r="D3633" s="7">
        <v>6.0</v>
      </c>
      <c r="E3633" s="7">
        <v>2.0</v>
      </c>
      <c r="F3633" s="7" t="s">
        <v>24</v>
      </c>
      <c r="G3633" s="7" t="s">
        <v>172</v>
      </c>
      <c r="H3633" s="54">
        <v>2.0</v>
      </c>
      <c r="I3633" s="54">
        <v>3502.0</v>
      </c>
      <c r="J3633" s="55" t="s">
        <v>27</v>
      </c>
      <c r="K3633" t="str">
        <f>if(and(B3633&gt;='Desc Stats'!$C$56,B3633&lt;='Desc Stats'!$C$57),"Affordable",if(AND(B3633&gt;='Desc Stats'!$C$58,B3633&lt;='Desc Stats'!$C$59),"Luxury","None"))</f>
        <v>Luxury</v>
      </c>
    </row>
    <row r="3634">
      <c r="A3634" s="56" t="s">
        <v>28</v>
      </c>
      <c r="B3634" s="54">
        <v>2600000.0</v>
      </c>
      <c r="C3634" s="7">
        <v>4.0</v>
      </c>
      <c r="D3634" s="7">
        <v>4.0</v>
      </c>
      <c r="E3634" s="7">
        <v>2.0</v>
      </c>
      <c r="F3634" s="7" t="s">
        <v>24</v>
      </c>
      <c r="G3634" s="7" t="s">
        <v>172</v>
      </c>
      <c r="H3634" s="54">
        <v>2.0</v>
      </c>
      <c r="I3634" s="54">
        <v>2809.0</v>
      </c>
      <c r="J3634" s="55" t="s">
        <v>25</v>
      </c>
      <c r="K3634" t="str">
        <f>if(and(B3634&gt;='Desc Stats'!$C$56,B3634&lt;='Desc Stats'!$C$57),"Affordable",if(AND(B3634&gt;='Desc Stats'!$C$58,B3634&lt;='Desc Stats'!$C$59),"Luxury","None"))</f>
        <v>Luxury</v>
      </c>
    </row>
    <row r="3635">
      <c r="A3635" s="56" t="s">
        <v>28</v>
      </c>
      <c r="B3635" s="54">
        <v>2600000.0</v>
      </c>
      <c r="C3635" s="7">
        <v>3.0</v>
      </c>
      <c r="D3635" s="7">
        <v>4.0</v>
      </c>
      <c r="E3635" s="7">
        <v>2.0</v>
      </c>
      <c r="F3635" s="7" t="s">
        <v>24</v>
      </c>
      <c r="G3635" s="7" t="s">
        <v>179</v>
      </c>
      <c r="H3635" s="54">
        <v>1.0</v>
      </c>
      <c r="I3635" s="54">
        <v>2245.0</v>
      </c>
      <c r="J3635" s="55" t="s">
        <v>175</v>
      </c>
      <c r="K3635" t="str">
        <f>if(and(B3635&gt;='Desc Stats'!$C$56,B3635&lt;='Desc Stats'!$C$57),"Affordable",if(AND(B3635&gt;='Desc Stats'!$C$58,B3635&lt;='Desc Stats'!$C$59),"Luxury","None"))</f>
        <v>Luxury</v>
      </c>
    </row>
    <row r="3636">
      <c r="A3636" s="56" t="s">
        <v>28</v>
      </c>
      <c r="B3636" s="54">
        <v>2600000.0</v>
      </c>
      <c r="C3636" s="7">
        <v>2.0</v>
      </c>
      <c r="D3636" s="7">
        <v>2.0</v>
      </c>
      <c r="E3636" s="7">
        <v>2.0</v>
      </c>
      <c r="F3636" s="7" t="s">
        <v>36</v>
      </c>
      <c r="G3636" s="7" t="s">
        <v>172</v>
      </c>
      <c r="H3636" s="54">
        <v>2.0</v>
      </c>
      <c r="I3636" s="54">
        <v>1051.0</v>
      </c>
      <c r="J3636" s="55" t="s">
        <v>27</v>
      </c>
      <c r="K3636" t="str">
        <f>if(and(B3636&gt;='Desc Stats'!$C$56,B3636&lt;='Desc Stats'!$C$57),"Affordable",if(AND(B3636&gt;='Desc Stats'!$C$58,B3636&lt;='Desc Stats'!$C$59),"Luxury","None"))</f>
        <v>Luxury</v>
      </c>
    </row>
    <row r="3637">
      <c r="A3637" s="56" t="s">
        <v>28</v>
      </c>
      <c r="B3637" s="54">
        <v>2600000.0</v>
      </c>
      <c r="C3637" s="7">
        <v>4.0</v>
      </c>
      <c r="D3637" s="7">
        <v>4.0</v>
      </c>
      <c r="E3637" s="7">
        <v>1.0</v>
      </c>
      <c r="F3637" s="7" t="s">
        <v>36</v>
      </c>
      <c r="G3637" s="7" t="s">
        <v>172</v>
      </c>
      <c r="H3637" s="54">
        <v>2.0</v>
      </c>
      <c r="I3637" s="54">
        <v>3282.0</v>
      </c>
      <c r="J3637" s="55" t="s">
        <v>27</v>
      </c>
      <c r="K3637" t="str">
        <f>if(and(B3637&gt;='Desc Stats'!$C$56,B3637&lt;='Desc Stats'!$C$57),"Affordable",if(AND(B3637&gt;='Desc Stats'!$C$58,B3637&lt;='Desc Stats'!$C$59),"Luxury","None"))</f>
        <v>Luxury</v>
      </c>
    </row>
    <row r="3638">
      <c r="A3638" s="56" t="s">
        <v>28</v>
      </c>
      <c r="B3638" s="54">
        <v>2600000.0</v>
      </c>
      <c r="C3638" s="7">
        <v>2.0</v>
      </c>
      <c r="D3638" s="7">
        <v>2.0</v>
      </c>
      <c r="E3638" s="7">
        <v>1.0</v>
      </c>
      <c r="F3638" s="7" t="s">
        <v>36</v>
      </c>
      <c r="G3638" s="7" t="s">
        <v>172</v>
      </c>
      <c r="H3638" s="54">
        <v>2.0</v>
      </c>
      <c r="I3638" s="54">
        <v>1195.0</v>
      </c>
      <c r="J3638" s="55" t="s">
        <v>27</v>
      </c>
      <c r="K3638" t="str">
        <f>if(and(B3638&gt;='Desc Stats'!$C$56,B3638&lt;='Desc Stats'!$C$57),"Affordable",if(AND(B3638&gt;='Desc Stats'!$C$58,B3638&lt;='Desc Stats'!$C$59),"Luxury","None"))</f>
        <v>Luxury</v>
      </c>
    </row>
    <row r="3639">
      <c r="A3639" s="56" t="s">
        <v>23</v>
      </c>
      <c r="B3639" s="54">
        <v>2600000.0</v>
      </c>
      <c r="C3639" s="7">
        <v>6.0</v>
      </c>
      <c r="D3639" s="7">
        <v>6.0</v>
      </c>
      <c r="E3639" s="7">
        <v>2.0</v>
      </c>
      <c r="F3639" s="7" t="s">
        <v>188</v>
      </c>
      <c r="G3639" s="7" t="s">
        <v>179</v>
      </c>
      <c r="H3639" s="54">
        <v>1.0</v>
      </c>
      <c r="I3639" s="54">
        <v>3800.0</v>
      </c>
      <c r="J3639" s="55" t="s">
        <v>27</v>
      </c>
      <c r="K3639" t="str">
        <f>if(and(B3639&gt;='Desc Stats'!$C$56,B3639&lt;='Desc Stats'!$C$57),"Affordable",if(AND(B3639&gt;='Desc Stats'!$C$58,B3639&lt;='Desc Stats'!$C$59),"Luxury","None"))</f>
        <v>Luxury</v>
      </c>
    </row>
    <row r="3640">
      <c r="A3640" s="56" t="s">
        <v>23</v>
      </c>
      <c r="B3640" s="54">
        <v>2600000.0</v>
      </c>
      <c r="C3640" s="7">
        <v>5.0</v>
      </c>
      <c r="D3640" s="7">
        <v>5.0</v>
      </c>
      <c r="E3640" s="7">
        <v>2.0</v>
      </c>
      <c r="F3640" s="7" t="s">
        <v>24</v>
      </c>
      <c r="G3640" s="7" t="s">
        <v>172</v>
      </c>
      <c r="H3640" s="54">
        <v>2.0</v>
      </c>
      <c r="I3640" s="54">
        <v>3478.0</v>
      </c>
      <c r="J3640" s="55" t="s">
        <v>27</v>
      </c>
      <c r="K3640" t="str">
        <f>if(and(B3640&gt;='Desc Stats'!$C$56,B3640&lt;='Desc Stats'!$C$57),"Affordable",if(AND(B3640&gt;='Desc Stats'!$C$58,B3640&lt;='Desc Stats'!$C$59),"Luxury","None"))</f>
        <v>Luxury</v>
      </c>
    </row>
    <row r="3641">
      <c r="A3641" s="56" t="s">
        <v>23</v>
      </c>
      <c r="B3641" s="54">
        <v>2600000.0</v>
      </c>
      <c r="C3641" s="7">
        <v>5.0</v>
      </c>
      <c r="D3641" s="7">
        <v>4.0</v>
      </c>
      <c r="E3641" s="7">
        <v>2.0</v>
      </c>
      <c r="F3641" s="7" t="s">
        <v>24</v>
      </c>
      <c r="G3641" s="7" t="s">
        <v>172</v>
      </c>
      <c r="H3641" s="54">
        <v>2.0</v>
      </c>
      <c r="I3641" s="54">
        <v>3041.0</v>
      </c>
      <c r="J3641" s="55" t="s">
        <v>27</v>
      </c>
      <c r="K3641" t="str">
        <f>if(and(B3641&gt;='Desc Stats'!$C$56,B3641&lt;='Desc Stats'!$C$57),"Affordable",if(AND(B3641&gt;='Desc Stats'!$C$58,B3641&lt;='Desc Stats'!$C$59),"Luxury","None"))</f>
        <v>Luxury</v>
      </c>
    </row>
    <row r="3642">
      <c r="A3642" s="56" t="s">
        <v>23</v>
      </c>
      <c r="B3642" s="54">
        <v>2600000.0</v>
      </c>
      <c r="C3642" s="7">
        <v>5.0</v>
      </c>
      <c r="D3642" s="7">
        <v>4.0</v>
      </c>
      <c r="E3642" s="7">
        <v>2.0</v>
      </c>
      <c r="F3642" s="7" t="s">
        <v>24</v>
      </c>
      <c r="G3642" s="7" t="s">
        <v>172</v>
      </c>
      <c r="H3642" s="54">
        <v>2.0</v>
      </c>
      <c r="I3642" s="54">
        <v>3041.0</v>
      </c>
      <c r="J3642" s="55" t="s">
        <v>25</v>
      </c>
      <c r="K3642" t="str">
        <f>if(and(B3642&gt;='Desc Stats'!$C$56,B3642&lt;='Desc Stats'!$C$57),"Affordable",if(AND(B3642&gt;='Desc Stats'!$C$58,B3642&lt;='Desc Stats'!$C$59),"Luxury","None"))</f>
        <v>Luxury</v>
      </c>
    </row>
    <row r="3643">
      <c r="A3643" s="56" t="s">
        <v>23</v>
      </c>
      <c r="B3643" s="54">
        <v>2600000.0</v>
      </c>
      <c r="C3643" s="7">
        <v>5.0</v>
      </c>
      <c r="D3643" s="7">
        <v>3.0</v>
      </c>
      <c r="E3643" s="7">
        <v>2.0</v>
      </c>
      <c r="F3643" s="7" t="s">
        <v>24</v>
      </c>
      <c r="G3643" s="7" t="s">
        <v>172</v>
      </c>
      <c r="H3643" s="54">
        <v>2.0</v>
      </c>
      <c r="I3643" s="54">
        <v>3900.0</v>
      </c>
      <c r="J3643" s="55" t="s">
        <v>27</v>
      </c>
      <c r="K3643" t="str">
        <f>if(and(B3643&gt;='Desc Stats'!$C$56,B3643&lt;='Desc Stats'!$C$57),"Affordable",if(AND(B3643&gt;='Desc Stats'!$C$58,B3643&lt;='Desc Stats'!$C$59),"Luxury","None"))</f>
        <v>Luxury</v>
      </c>
    </row>
    <row r="3644">
      <c r="A3644" s="56" t="s">
        <v>23</v>
      </c>
      <c r="B3644" s="54">
        <v>2600000.0</v>
      </c>
      <c r="C3644" s="7">
        <v>5.0</v>
      </c>
      <c r="D3644" s="7">
        <v>5.0</v>
      </c>
      <c r="E3644" s="7">
        <v>1.0</v>
      </c>
      <c r="F3644" s="7" t="s">
        <v>24</v>
      </c>
      <c r="G3644" s="7" t="s">
        <v>172</v>
      </c>
      <c r="H3644" s="54">
        <v>2.0</v>
      </c>
      <c r="I3644" s="54">
        <v>2702.0</v>
      </c>
      <c r="J3644" s="55" t="s">
        <v>27</v>
      </c>
      <c r="K3644" t="str">
        <f>if(and(B3644&gt;='Desc Stats'!$C$56,B3644&lt;='Desc Stats'!$C$57),"Affordable",if(AND(B3644&gt;='Desc Stats'!$C$58,B3644&lt;='Desc Stats'!$C$59),"Luxury","None"))</f>
        <v>Luxury</v>
      </c>
    </row>
    <row r="3645">
      <c r="A3645" s="56" t="s">
        <v>140</v>
      </c>
      <c r="B3645" s="54">
        <v>2600000.0</v>
      </c>
      <c r="C3645" s="7">
        <v>5.0</v>
      </c>
      <c r="D3645" s="7">
        <v>6.0</v>
      </c>
      <c r="E3645" s="7">
        <v>2.0</v>
      </c>
      <c r="F3645" s="7" t="s">
        <v>24</v>
      </c>
      <c r="G3645" s="7" t="s">
        <v>172</v>
      </c>
      <c r="H3645" s="54">
        <v>2.0</v>
      </c>
      <c r="I3645" s="54">
        <v>3660.0</v>
      </c>
      <c r="J3645" s="55" t="s">
        <v>175</v>
      </c>
      <c r="K3645" t="str">
        <f>if(and(B3645&gt;='Desc Stats'!$C$56,B3645&lt;='Desc Stats'!$C$57),"Affordable",if(AND(B3645&gt;='Desc Stats'!$C$58,B3645&lt;='Desc Stats'!$C$59),"Luxury","None"))</f>
        <v>Luxury</v>
      </c>
    </row>
    <row r="3646">
      <c r="A3646" s="56" t="s">
        <v>162</v>
      </c>
      <c r="B3646" s="54">
        <v>2600000.0</v>
      </c>
      <c r="C3646" s="7">
        <v>5.0</v>
      </c>
      <c r="D3646" s="7">
        <v>3.0</v>
      </c>
      <c r="E3646" s="7">
        <v>2.0</v>
      </c>
      <c r="F3646" s="7" t="s">
        <v>188</v>
      </c>
      <c r="G3646" s="7" t="s">
        <v>179</v>
      </c>
      <c r="H3646" s="54">
        <v>1.0</v>
      </c>
      <c r="I3646" s="54">
        <v>3600.0</v>
      </c>
      <c r="J3646" s="55" t="s">
        <v>27</v>
      </c>
      <c r="K3646" t="str">
        <f>if(and(B3646&gt;='Desc Stats'!$C$56,B3646&lt;='Desc Stats'!$C$57),"Affordable",if(AND(B3646&gt;='Desc Stats'!$C$58,B3646&lt;='Desc Stats'!$C$59),"Luxury","None"))</f>
        <v>Luxury</v>
      </c>
    </row>
    <row r="3647">
      <c r="A3647" s="56" t="s">
        <v>162</v>
      </c>
      <c r="B3647" s="54">
        <v>2600000.0</v>
      </c>
      <c r="C3647" s="7">
        <v>5.0</v>
      </c>
      <c r="D3647" s="7">
        <v>4.0</v>
      </c>
      <c r="E3647" s="7">
        <v>1.0</v>
      </c>
      <c r="F3647" s="7" t="s">
        <v>188</v>
      </c>
      <c r="G3647" s="7" t="s">
        <v>179</v>
      </c>
      <c r="H3647" s="54">
        <v>1.0</v>
      </c>
      <c r="I3647" s="54">
        <v>3600.0</v>
      </c>
      <c r="J3647" s="55" t="s">
        <v>27</v>
      </c>
      <c r="K3647" t="str">
        <f>if(and(B3647&gt;='Desc Stats'!$C$56,B3647&lt;='Desc Stats'!$C$57),"Affordable",if(AND(B3647&gt;='Desc Stats'!$C$58,B3647&lt;='Desc Stats'!$C$59),"Luxury","None"))</f>
        <v>Luxury</v>
      </c>
    </row>
    <row r="3648">
      <c r="A3648" s="56" t="s">
        <v>124</v>
      </c>
      <c r="B3648" s="54">
        <v>2650000.0</v>
      </c>
      <c r="C3648" s="7">
        <v>6.0</v>
      </c>
      <c r="D3648" s="7">
        <v>4.0</v>
      </c>
      <c r="E3648" s="7">
        <v>2.0</v>
      </c>
      <c r="F3648" s="7" t="s">
        <v>181</v>
      </c>
      <c r="G3648" s="7" t="s">
        <v>179</v>
      </c>
      <c r="H3648" s="54">
        <v>1.0</v>
      </c>
      <c r="I3648" s="54">
        <v>2029.0</v>
      </c>
      <c r="J3648" s="55" t="s">
        <v>27</v>
      </c>
      <c r="K3648" t="str">
        <f>if(and(B3648&gt;='Desc Stats'!$C$56,B3648&lt;='Desc Stats'!$C$57),"Affordable",if(AND(B3648&gt;='Desc Stats'!$C$58,B3648&lt;='Desc Stats'!$C$59),"Luxury","None"))</f>
        <v>Luxury</v>
      </c>
    </row>
    <row r="3649">
      <c r="A3649" s="56" t="s">
        <v>124</v>
      </c>
      <c r="B3649" s="54">
        <v>2650000.0</v>
      </c>
      <c r="C3649" s="7">
        <v>4.0</v>
      </c>
      <c r="D3649" s="7">
        <v>3.0</v>
      </c>
      <c r="E3649" s="7">
        <v>1.0</v>
      </c>
      <c r="F3649" s="7" t="s">
        <v>181</v>
      </c>
      <c r="G3649" s="7" t="s">
        <v>179</v>
      </c>
      <c r="H3649" s="54">
        <v>1.0</v>
      </c>
      <c r="I3649" s="54">
        <v>1870.0</v>
      </c>
      <c r="J3649" s="55" t="s">
        <v>27</v>
      </c>
      <c r="K3649" t="str">
        <f>if(and(B3649&gt;='Desc Stats'!$C$56,B3649&lt;='Desc Stats'!$C$57),"Affordable",if(AND(B3649&gt;='Desc Stats'!$C$58,B3649&lt;='Desc Stats'!$C$59),"Luxury","None"))</f>
        <v>Luxury</v>
      </c>
    </row>
    <row r="3650">
      <c r="A3650" s="56" t="s">
        <v>136</v>
      </c>
      <c r="B3650" s="54">
        <v>2650000.0</v>
      </c>
      <c r="C3650" s="7">
        <v>4.0</v>
      </c>
      <c r="D3650" s="7">
        <v>4.0</v>
      </c>
      <c r="E3650" s="7">
        <v>1.0</v>
      </c>
      <c r="F3650" s="7" t="s">
        <v>36</v>
      </c>
      <c r="G3650" s="7" t="s">
        <v>172</v>
      </c>
      <c r="H3650" s="54">
        <v>2.0</v>
      </c>
      <c r="I3650" s="54">
        <v>2249.0</v>
      </c>
      <c r="J3650" s="55" t="s">
        <v>27</v>
      </c>
      <c r="K3650" t="str">
        <f>if(and(B3650&gt;='Desc Stats'!$C$56,B3650&lt;='Desc Stats'!$C$57),"Affordable",if(AND(B3650&gt;='Desc Stats'!$C$58,B3650&lt;='Desc Stats'!$C$59),"Luxury","None"))</f>
        <v>Luxury</v>
      </c>
    </row>
    <row r="3651">
      <c r="A3651" s="56" t="s">
        <v>138</v>
      </c>
      <c r="B3651" s="54">
        <v>2650000.0</v>
      </c>
      <c r="C3651" s="7">
        <v>4.0</v>
      </c>
      <c r="D3651" s="7">
        <v>5.0</v>
      </c>
      <c r="E3651" s="7">
        <v>2.0</v>
      </c>
      <c r="F3651" s="7" t="s">
        <v>36</v>
      </c>
      <c r="G3651" s="7" t="s">
        <v>172</v>
      </c>
      <c r="H3651" s="54">
        <v>2.0</v>
      </c>
      <c r="I3651" s="54">
        <v>2077.0</v>
      </c>
      <c r="J3651" s="55" t="s">
        <v>27</v>
      </c>
      <c r="K3651" t="str">
        <f>if(and(B3651&gt;='Desc Stats'!$C$56,B3651&lt;='Desc Stats'!$C$57),"Affordable",if(AND(B3651&gt;='Desc Stats'!$C$58,B3651&lt;='Desc Stats'!$C$59),"Luxury","None"))</f>
        <v>Luxury</v>
      </c>
    </row>
    <row r="3652">
      <c r="A3652" s="56" t="s">
        <v>138</v>
      </c>
      <c r="B3652" s="54">
        <v>2650000.0</v>
      </c>
      <c r="C3652" s="7">
        <v>4.0</v>
      </c>
      <c r="D3652" s="7">
        <v>4.0</v>
      </c>
      <c r="E3652" s="7">
        <v>1.0</v>
      </c>
      <c r="F3652" s="7" t="s">
        <v>36</v>
      </c>
      <c r="G3652" s="7" t="s">
        <v>172</v>
      </c>
      <c r="H3652" s="54">
        <v>2.0</v>
      </c>
      <c r="I3652" s="54">
        <v>2077.0</v>
      </c>
      <c r="J3652" s="55" t="s">
        <v>27</v>
      </c>
      <c r="K3652" t="str">
        <f>if(and(B3652&gt;='Desc Stats'!$C$56,B3652&lt;='Desc Stats'!$C$57),"Affordable",if(AND(B3652&gt;='Desc Stats'!$C$58,B3652&lt;='Desc Stats'!$C$59),"Luxury","None"))</f>
        <v>Luxury</v>
      </c>
    </row>
    <row r="3653">
      <c r="A3653" s="56" t="s">
        <v>133</v>
      </c>
      <c r="B3653" s="54">
        <v>2650000.0</v>
      </c>
      <c r="C3653" s="7">
        <v>7.0</v>
      </c>
      <c r="D3653" s="7">
        <v>6.0</v>
      </c>
      <c r="E3653" s="7">
        <v>2.0</v>
      </c>
      <c r="F3653" s="7" t="s">
        <v>192</v>
      </c>
      <c r="G3653" s="7" t="s">
        <v>179</v>
      </c>
      <c r="H3653" s="54">
        <v>1.0</v>
      </c>
      <c r="I3653" s="54">
        <v>3068.0</v>
      </c>
      <c r="J3653" s="55" t="s">
        <v>27</v>
      </c>
      <c r="K3653" t="str">
        <f>if(and(B3653&gt;='Desc Stats'!$C$56,B3653&lt;='Desc Stats'!$C$57),"Affordable",if(AND(B3653&gt;='Desc Stats'!$C$58,B3653&lt;='Desc Stats'!$C$59),"Luxury","None"))</f>
        <v>Luxury</v>
      </c>
    </row>
    <row r="3654">
      <c r="A3654" s="56" t="s">
        <v>28</v>
      </c>
      <c r="B3654" s="54">
        <v>2650000.0</v>
      </c>
      <c r="C3654" s="7">
        <v>5.0</v>
      </c>
      <c r="D3654" s="7">
        <v>5.0</v>
      </c>
      <c r="E3654" s="7">
        <v>2.0</v>
      </c>
      <c r="F3654" s="7" t="s">
        <v>36</v>
      </c>
      <c r="G3654" s="7" t="s">
        <v>172</v>
      </c>
      <c r="H3654" s="54">
        <v>2.0</v>
      </c>
      <c r="I3654" s="54">
        <v>2343.0</v>
      </c>
      <c r="J3654" s="55" t="s">
        <v>25</v>
      </c>
      <c r="K3654" t="str">
        <f>if(and(B3654&gt;='Desc Stats'!$C$56,B3654&lt;='Desc Stats'!$C$57),"Affordable",if(AND(B3654&gt;='Desc Stats'!$C$58,B3654&lt;='Desc Stats'!$C$59),"Luxury","None"))</f>
        <v>Luxury</v>
      </c>
    </row>
    <row r="3655">
      <c r="A3655" s="56" t="s">
        <v>23</v>
      </c>
      <c r="B3655" s="54">
        <v>2650000.0</v>
      </c>
      <c r="C3655" s="7">
        <v>5.0</v>
      </c>
      <c r="D3655" s="7">
        <v>6.0</v>
      </c>
      <c r="E3655" s="7">
        <v>4.0</v>
      </c>
      <c r="F3655" s="7" t="s">
        <v>24</v>
      </c>
      <c r="G3655" s="7" t="s">
        <v>172</v>
      </c>
      <c r="H3655" s="54">
        <v>2.0</v>
      </c>
      <c r="I3655" s="54">
        <v>3541.0</v>
      </c>
      <c r="J3655" s="55" t="s">
        <v>27</v>
      </c>
      <c r="K3655" t="str">
        <f>if(and(B3655&gt;='Desc Stats'!$C$56,B3655&lt;='Desc Stats'!$C$57),"Affordable",if(AND(B3655&gt;='Desc Stats'!$C$58,B3655&lt;='Desc Stats'!$C$59),"Luxury","None"))</f>
        <v>Luxury</v>
      </c>
    </row>
    <row r="3656">
      <c r="A3656" s="56" t="s">
        <v>23</v>
      </c>
      <c r="B3656" s="54">
        <v>2650000.0</v>
      </c>
      <c r="C3656" s="7">
        <v>6.0</v>
      </c>
      <c r="D3656" s="7">
        <v>6.0</v>
      </c>
      <c r="E3656" s="7">
        <v>2.0</v>
      </c>
      <c r="F3656" s="7" t="s">
        <v>24</v>
      </c>
      <c r="G3656" s="7" t="s">
        <v>172</v>
      </c>
      <c r="H3656" s="54">
        <v>2.0</v>
      </c>
      <c r="I3656" s="54">
        <v>3169.0</v>
      </c>
      <c r="J3656" s="55" t="s">
        <v>27</v>
      </c>
      <c r="K3656" t="str">
        <f>if(and(B3656&gt;='Desc Stats'!$C$56,B3656&lt;='Desc Stats'!$C$57),"Affordable",if(AND(B3656&gt;='Desc Stats'!$C$58,B3656&lt;='Desc Stats'!$C$59),"Luxury","None"))</f>
        <v>Luxury</v>
      </c>
    </row>
    <row r="3657">
      <c r="A3657" s="56" t="s">
        <v>23</v>
      </c>
      <c r="B3657" s="54">
        <v>2650000.0</v>
      </c>
      <c r="C3657" s="7">
        <v>5.0</v>
      </c>
      <c r="D3657" s="7">
        <v>6.0</v>
      </c>
      <c r="E3657" s="7">
        <v>2.0</v>
      </c>
      <c r="F3657" s="7" t="s">
        <v>24</v>
      </c>
      <c r="G3657" s="7" t="s">
        <v>172</v>
      </c>
      <c r="H3657" s="54">
        <v>2.0</v>
      </c>
      <c r="I3657" s="54">
        <v>3541.0</v>
      </c>
      <c r="J3657" t="s">
        <v>27</v>
      </c>
      <c r="K3657" t="str">
        <f>if(and(B3657&gt;='Desc Stats'!$C$56,B3657&lt;='Desc Stats'!$C$57),"Affordable",if(AND(B3657&gt;='Desc Stats'!$C$58,B3657&lt;='Desc Stats'!$C$59),"Luxury","None"))</f>
        <v>Luxury</v>
      </c>
    </row>
    <row r="3658">
      <c r="A3658" s="56" t="s">
        <v>23</v>
      </c>
      <c r="B3658" s="54">
        <v>2650000.0</v>
      </c>
      <c r="C3658" s="7">
        <v>5.0</v>
      </c>
      <c r="D3658" s="7">
        <v>6.0</v>
      </c>
      <c r="E3658" s="7">
        <v>2.0</v>
      </c>
      <c r="F3658" s="7" t="s">
        <v>24</v>
      </c>
      <c r="G3658" s="7" t="s">
        <v>172</v>
      </c>
      <c r="H3658" s="54">
        <v>2.0</v>
      </c>
      <c r="I3658" s="54">
        <v>3401.0</v>
      </c>
      <c r="J3658" s="55" t="s">
        <v>27</v>
      </c>
      <c r="K3658" t="str">
        <f>if(and(B3658&gt;='Desc Stats'!$C$56,B3658&lt;='Desc Stats'!$C$57),"Affordable",if(AND(B3658&gt;='Desc Stats'!$C$58,B3658&lt;='Desc Stats'!$C$59),"Luxury","None"))</f>
        <v>Luxury</v>
      </c>
    </row>
    <row r="3659">
      <c r="A3659" s="56" t="s">
        <v>23</v>
      </c>
      <c r="B3659" s="54">
        <v>2650000.0</v>
      </c>
      <c r="C3659" s="7">
        <v>5.0</v>
      </c>
      <c r="D3659" s="7">
        <v>5.0</v>
      </c>
      <c r="E3659" s="7">
        <v>2.0</v>
      </c>
      <c r="F3659" s="7" t="s">
        <v>24</v>
      </c>
      <c r="G3659" s="7" t="s">
        <v>172</v>
      </c>
      <c r="H3659" s="54">
        <v>2.0</v>
      </c>
      <c r="I3659" s="54">
        <v>3401.0</v>
      </c>
      <c r="J3659" s="55" t="s">
        <v>25</v>
      </c>
      <c r="K3659" t="str">
        <f>if(and(B3659&gt;='Desc Stats'!$C$56,B3659&lt;='Desc Stats'!$C$57),"Affordable",if(AND(B3659&gt;='Desc Stats'!$C$58,B3659&lt;='Desc Stats'!$C$59),"Luxury","None"))</f>
        <v>Luxury</v>
      </c>
    </row>
    <row r="3660">
      <c r="A3660" s="56" t="s">
        <v>23</v>
      </c>
      <c r="B3660" s="54">
        <v>2650000.0</v>
      </c>
      <c r="C3660" s="7">
        <v>5.0</v>
      </c>
      <c r="D3660" s="7">
        <v>5.0</v>
      </c>
      <c r="E3660" s="7">
        <v>2.0</v>
      </c>
      <c r="F3660" s="7" t="s">
        <v>24</v>
      </c>
      <c r="G3660" s="7" t="s">
        <v>172</v>
      </c>
      <c r="H3660" s="54">
        <v>2.0</v>
      </c>
      <c r="I3660" s="54">
        <v>3169.0</v>
      </c>
      <c r="J3660" s="55" t="s">
        <v>27</v>
      </c>
      <c r="K3660" t="str">
        <f>if(and(B3660&gt;='Desc Stats'!$C$56,B3660&lt;='Desc Stats'!$C$57),"Affordable",if(AND(B3660&gt;='Desc Stats'!$C$58,B3660&lt;='Desc Stats'!$C$59),"Luxury","None"))</f>
        <v>Luxury</v>
      </c>
    </row>
    <row r="3661">
      <c r="A3661" s="56" t="s">
        <v>23</v>
      </c>
      <c r="B3661" s="54">
        <v>2650000.0</v>
      </c>
      <c r="C3661" s="7">
        <v>5.0</v>
      </c>
      <c r="D3661" s="7">
        <v>4.0</v>
      </c>
      <c r="E3661" s="7">
        <v>2.0</v>
      </c>
      <c r="F3661" s="7" t="s">
        <v>24</v>
      </c>
      <c r="G3661" s="7" t="s">
        <v>172</v>
      </c>
      <c r="H3661" s="54">
        <v>2.0</v>
      </c>
      <c r="I3661" s="54">
        <v>3000.0</v>
      </c>
      <c r="J3661" s="55" t="s">
        <v>27</v>
      </c>
      <c r="K3661" t="str">
        <f>if(and(B3661&gt;='Desc Stats'!$C$56,B3661&lt;='Desc Stats'!$C$57),"Affordable",if(AND(B3661&gt;='Desc Stats'!$C$58,B3661&lt;='Desc Stats'!$C$59),"Luxury","None"))</f>
        <v>Luxury</v>
      </c>
    </row>
    <row r="3662">
      <c r="A3662" s="56" t="s">
        <v>140</v>
      </c>
      <c r="B3662" s="54">
        <v>2650000.0</v>
      </c>
      <c r="C3662" s="7">
        <v>5.0</v>
      </c>
      <c r="D3662" s="7">
        <v>6.0</v>
      </c>
      <c r="E3662" s="7">
        <v>3.0</v>
      </c>
      <c r="F3662" s="7" t="s">
        <v>24</v>
      </c>
      <c r="G3662" s="7" t="s">
        <v>172</v>
      </c>
      <c r="H3662" s="54">
        <v>2.0</v>
      </c>
      <c r="I3662" s="54">
        <v>3466.0</v>
      </c>
      <c r="J3662" s="55" t="s">
        <v>27</v>
      </c>
      <c r="K3662" t="str">
        <f>if(and(B3662&gt;='Desc Stats'!$C$56,B3662&lt;='Desc Stats'!$C$57),"Affordable",if(AND(B3662&gt;='Desc Stats'!$C$58,B3662&lt;='Desc Stats'!$C$59),"Luxury","None"))</f>
        <v>Luxury</v>
      </c>
    </row>
    <row r="3663">
      <c r="A3663" s="56" t="s">
        <v>23</v>
      </c>
      <c r="B3663" s="54">
        <v>2653600.0</v>
      </c>
      <c r="C3663" s="7">
        <v>5.0</v>
      </c>
      <c r="D3663" s="7">
        <v>5.0</v>
      </c>
      <c r="E3663" s="7">
        <v>2.0</v>
      </c>
      <c r="F3663" s="7" t="s">
        <v>24</v>
      </c>
      <c r="G3663" s="7" t="s">
        <v>172</v>
      </c>
      <c r="H3663" s="54">
        <v>2.0</v>
      </c>
      <c r="I3663" s="54">
        <v>3317.0</v>
      </c>
      <c r="J3663" s="55" t="s">
        <v>27</v>
      </c>
      <c r="K3663" t="str">
        <f>if(and(B3663&gt;='Desc Stats'!$C$56,B3663&lt;='Desc Stats'!$C$57),"Affordable",if(AND(B3663&gt;='Desc Stats'!$C$58,B3663&lt;='Desc Stats'!$C$59),"Luxury","None"))</f>
        <v>Luxury</v>
      </c>
    </row>
    <row r="3664">
      <c r="A3664" s="56" t="s">
        <v>28</v>
      </c>
      <c r="B3664" s="54">
        <v>2655400.0</v>
      </c>
      <c r="C3664" s="7">
        <v>4.0</v>
      </c>
      <c r="D3664" s="7">
        <v>5.0</v>
      </c>
      <c r="E3664" s="7">
        <v>4.0</v>
      </c>
      <c r="F3664" s="7" t="s">
        <v>36</v>
      </c>
      <c r="G3664" s="7" t="s">
        <v>172</v>
      </c>
      <c r="H3664" s="54">
        <v>2.0</v>
      </c>
      <c r="I3664" s="54">
        <v>2414.0</v>
      </c>
      <c r="J3664" s="55" t="s">
        <v>25</v>
      </c>
      <c r="K3664" t="str">
        <f>if(and(B3664&gt;='Desc Stats'!$C$56,B3664&lt;='Desc Stats'!$C$57),"Affordable",if(AND(B3664&gt;='Desc Stats'!$C$58,B3664&lt;='Desc Stats'!$C$59),"Luxury","None"))</f>
        <v>Luxury</v>
      </c>
    </row>
    <row r="3665">
      <c r="A3665" s="56" t="s">
        <v>131</v>
      </c>
      <c r="B3665" s="54">
        <v>2660000.0</v>
      </c>
      <c r="C3665" s="7">
        <v>6.0</v>
      </c>
      <c r="D3665" s="7">
        <v>5.0</v>
      </c>
      <c r="E3665" s="7">
        <v>2.0</v>
      </c>
      <c r="F3665" s="7" t="s">
        <v>192</v>
      </c>
      <c r="G3665" s="7" t="s">
        <v>179</v>
      </c>
      <c r="H3665" s="54">
        <v>1.0</v>
      </c>
      <c r="I3665" s="54">
        <v>5000.0</v>
      </c>
      <c r="J3665" s="55" t="s">
        <v>27</v>
      </c>
      <c r="K3665" t="str">
        <f>if(and(B3665&gt;='Desc Stats'!$C$56,B3665&lt;='Desc Stats'!$C$57),"Affordable",if(AND(B3665&gt;='Desc Stats'!$C$58,B3665&lt;='Desc Stats'!$C$59),"Luxury","None"))</f>
        <v>Luxury</v>
      </c>
    </row>
    <row r="3666">
      <c r="A3666" s="56" t="s">
        <v>28</v>
      </c>
      <c r="B3666" s="54">
        <v>2670000.0</v>
      </c>
      <c r="C3666" s="7">
        <v>2.0</v>
      </c>
      <c r="D3666" s="7">
        <v>2.0</v>
      </c>
      <c r="E3666" s="7">
        <v>3.0</v>
      </c>
      <c r="F3666" s="7" t="s">
        <v>36</v>
      </c>
      <c r="G3666" s="7" t="s">
        <v>172</v>
      </c>
      <c r="H3666" s="54">
        <v>2.0</v>
      </c>
      <c r="I3666" s="54">
        <v>1114.0</v>
      </c>
      <c r="J3666" s="55" t="s">
        <v>27</v>
      </c>
      <c r="K3666" t="str">
        <f>if(and(B3666&gt;='Desc Stats'!$C$56,B3666&lt;='Desc Stats'!$C$57),"Affordable",if(AND(B3666&gt;='Desc Stats'!$C$58,B3666&lt;='Desc Stats'!$C$59),"Luxury","None"))</f>
        <v>Luxury</v>
      </c>
    </row>
    <row r="3667">
      <c r="A3667" s="56" t="s">
        <v>132</v>
      </c>
      <c r="B3667" s="54">
        <v>2680000.0</v>
      </c>
      <c r="C3667" s="7">
        <v>2.0</v>
      </c>
      <c r="D3667" s="7">
        <v>3.0</v>
      </c>
      <c r="E3667" s="7">
        <v>8.0</v>
      </c>
      <c r="F3667" s="7" t="s">
        <v>36</v>
      </c>
      <c r="G3667" s="7" t="s">
        <v>172</v>
      </c>
      <c r="H3667" s="54">
        <v>2.0</v>
      </c>
      <c r="I3667" s="54">
        <v>1509.0</v>
      </c>
      <c r="J3667" s="55" t="s">
        <v>27</v>
      </c>
      <c r="K3667" t="str">
        <f>if(and(B3667&gt;='Desc Stats'!$C$56,B3667&lt;='Desc Stats'!$C$57),"Affordable",if(AND(B3667&gt;='Desc Stats'!$C$58,B3667&lt;='Desc Stats'!$C$59),"Luxury","None"))</f>
        <v>Luxury</v>
      </c>
    </row>
    <row r="3668">
      <c r="A3668" s="56" t="s">
        <v>136</v>
      </c>
      <c r="B3668" s="54">
        <v>2680000.0</v>
      </c>
      <c r="C3668" s="7">
        <v>4.0</v>
      </c>
      <c r="D3668" s="7">
        <v>4.0</v>
      </c>
      <c r="E3668" s="7">
        <v>1.0</v>
      </c>
      <c r="F3668" s="7" t="s">
        <v>36</v>
      </c>
      <c r="G3668" s="7" t="s">
        <v>172</v>
      </c>
      <c r="H3668" s="54">
        <v>2.0</v>
      </c>
      <c r="I3668" s="54">
        <v>2269.0</v>
      </c>
      <c r="J3668" t="s">
        <v>27</v>
      </c>
      <c r="K3668" t="str">
        <f>if(and(B3668&gt;='Desc Stats'!$C$56,B3668&lt;='Desc Stats'!$C$57),"Affordable",if(AND(B3668&gt;='Desc Stats'!$C$58,B3668&lt;='Desc Stats'!$C$59),"Luxury","None"))</f>
        <v>Luxury</v>
      </c>
    </row>
    <row r="3669">
      <c r="A3669" s="56" t="s">
        <v>131</v>
      </c>
      <c r="B3669" s="54">
        <v>2680000.0</v>
      </c>
      <c r="C3669" s="7">
        <v>7.0</v>
      </c>
      <c r="D3669" s="7">
        <v>6.0</v>
      </c>
      <c r="E3669" s="7">
        <v>2.0</v>
      </c>
      <c r="F3669" s="7" t="s">
        <v>192</v>
      </c>
      <c r="G3669" s="7" t="s">
        <v>179</v>
      </c>
      <c r="H3669" s="54">
        <v>1.0</v>
      </c>
      <c r="I3669" s="54">
        <v>5000.0</v>
      </c>
      <c r="J3669" s="55" t="s">
        <v>27</v>
      </c>
      <c r="K3669" t="str">
        <f>if(and(B3669&gt;='Desc Stats'!$C$56,B3669&lt;='Desc Stats'!$C$57),"Affordable",if(AND(B3669&gt;='Desc Stats'!$C$58,B3669&lt;='Desc Stats'!$C$59),"Luxury","None"))</f>
        <v>Luxury</v>
      </c>
    </row>
    <row r="3670">
      <c r="A3670" s="56" t="s">
        <v>23</v>
      </c>
      <c r="B3670" s="54">
        <v>2680000.0</v>
      </c>
      <c r="C3670" s="7">
        <v>5.0</v>
      </c>
      <c r="D3670" s="7">
        <v>6.0</v>
      </c>
      <c r="E3670" s="7">
        <v>2.0</v>
      </c>
      <c r="F3670" s="7" t="s">
        <v>24</v>
      </c>
      <c r="G3670" s="7" t="s">
        <v>172</v>
      </c>
      <c r="H3670" s="54">
        <v>2.0</v>
      </c>
      <c r="I3670" s="54">
        <v>3169.0</v>
      </c>
      <c r="J3670" s="55" t="s">
        <v>27</v>
      </c>
      <c r="K3670" t="str">
        <f>if(and(B3670&gt;='Desc Stats'!$C$56,B3670&lt;='Desc Stats'!$C$57),"Affordable",if(AND(B3670&gt;='Desc Stats'!$C$58,B3670&lt;='Desc Stats'!$C$59),"Luxury","None"))</f>
        <v>Luxury</v>
      </c>
    </row>
    <row r="3671">
      <c r="A3671" s="56" t="s">
        <v>160</v>
      </c>
      <c r="B3671" s="54">
        <v>2680000.0</v>
      </c>
      <c r="C3671" s="7">
        <v>4.0</v>
      </c>
      <c r="D3671" s="7">
        <v>5.0</v>
      </c>
      <c r="E3671" s="7">
        <v>1.0</v>
      </c>
      <c r="F3671" s="7" t="s">
        <v>38</v>
      </c>
      <c r="G3671" s="7" t="s">
        <v>179</v>
      </c>
      <c r="H3671" s="54">
        <v>1.0</v>
      </c>
      <c r="I3671" s="54">
        <v>2080.0</v>
      </c>
      <c r="J3671" s="55" t="s">
        <v>27</v>
      </c>
      <c r="K3671" t="str">
        <f>if(and(B3671&gt;='Desc Stats'!$C$56,B3671&lt;='Desc Stats'!$C$57),"Affordable",if(AND(B3671&gt;='Desc Stats'!$C$58,B3671&lt;='Desc Stats'!$C$59),"Luxury","None"))</f>
        <v>Luxury</v>
      </c>
    </row>
    <row r="3672">
      <c r="A3672" s="56" t="s">
        <v>23</v>
      </c>
      <c r="B3672" s="54">
        <v>2688000.0</v>
      </c>
      <c r="C3672" s="7">
        <v>5.0</v>
      </c>
      <c r="D3672" s="7">
        <v>6.0</v>
      </c>
      <c r="E3672" s="7">
        <v>6.0</v>
      </c>
      <c r="F3672" s="7" t="s">
        <v>24</v>
      </c>
      <c r="G3672" s="7" t="s">
        <v>172</v>
      </c>
      <c r="H3672" s="54">
        <v>2.0</v>
      </c>
      <c r="I3672" s="54">
        <v>3500.0</v>
      </c>
      <c r="J3672" s="55" t="s">
        <v>25</v>
      </c>
      <c r="K3672" t="str">
        <f>if(and(B3672&gt;='Desc Stats'!$C$56,B3672&lt;='Desc Stats'!$C$57),"Affordable",if(AND(B3672&gt;='Desc Stats'!$C$58,B3672&lt;='Desc Stats'!$C$59),"Luxury","None"))</f>
        <v>Luxury</v>
      </c>
    </row>
    <row r="3673">
      <c r="A3673" s="56" t="s">
        <v>23</v>
      </c>
      <c r="B3673" s="54">
        <v>2688000.0</v>
      </c>
      <c r="C3673" s="7">
        <v>6.0</v>
      </c>
      <c r="D3673" s="7">
        <v>5.0</v>
      </c>
      <c r="E3673" s="7">
        <v>3.0</v>
      </c>
      <c r="F3673" s="7" t="s">
        <v>24</v>
      </c>
      <c r="G3673" s="7" t="s">
        <v>172</v>
      </c>
      <c r="H3673" s="54">
        <v>2.0</v>
      </c>
      <c r="I3673" s="54">
        <v>3401.0</v>
      </c>
      <c r="J3673" s="55" t="s">
        <v>27</v>
      </c>
      <c r="K3673" t="str">
        <f>if(and(B3673&gt;='Desc Stats'!$C$56,B3673&lt;='Desc Stats'!$C$57),"Affordable",if(AND(B3673&gt;='Desc Stats'!$C$58,B3673&lt;='Desc Stats'!$C$59),"Luxury","None"))</f>
        <v>Luxury</v>
      </c>
    </row>
    <row r="3674">
      <c r="A3674" s="56" t="s">
        <v>28</v>
      </c>
      <c r="B3674" s="54">
        <v>2688800.0</v>
      </c>
      <c r="C3674" s="7">
        <v>4.0</v>
      </c>
      <c r="D3674" s="7">
        <v>5.0</v>
      </c>
      <c r="E3674" s="7">
        <v>2.0</v>
      </c>
      <c r="F3674" s="7" t="s">
        <v>24</v>
      </c>
      <c r="G3674" s="7" t="s">
        <v>172</v>
      </c>
      <c r="H3674" s="54">
        <v>2.0</v>
      </c>
      <c r="I3674" s="54">
        <v>2593.0</v>
      </c>
      <c r="J3674" s="55" t="s">
        <v>25</v>
      </c>
      <c r="K3674" t="str">
        <f>if(and(B3674&gt;='Desc Stats'!$C$56,B3674&lt;='Desc Stats'!$C$57),"Affordable",if(AND(B3674&gt;='Desc Stats'!$C$58,B3674&lt;='Desc Stats'!$C$59),"Luxury","None"))</f>
        <v>Luxury</v>
      </c>
    </row>
    <row r="3675">
      <c r="A3675" s="56" t="s">
        <v>160</v>
      </c>
      <c r="B3675" s="54">
        <v>2688888.0</v>
      </c>
      <c r="C3675" s="7">
        <v>6.0</v>
      </c>
      <c r="D3675" s="7">
        <v>5.0</v>
      </c>
      <c r="E3675" s="7">
        <v>2.0</v>
      </c>
      <c r="F3675" s="7" t="s">
        <v>24</v>
      </c>
      <c r="G3675" s="7" t="s">
        <v>172</v>
      </c>
      <c r="H3675" s="54">
        <v>2.0</v>
      </c>
      <c r="I3675" s="54">
        <v>4069.0</v>
      </c>
      <c r="J3675" s="55" t="s">
        <v>27</v>
      </c>
      <c r="K3675" t="str">
        <f>if(and(B3675&gt;='Desc Stats'!$C$56,B3675&lt;='Desc Stats'!$C$57),"Affordable",if(AND(B3675&gt;='Desc Stats'!$C$58,B3675&lt;='Desc Stats'!$C$59),"Luxury","None"))</f>
        <v>Luxury</v>
      </c>
    </row>
    <row r="3676">
      <c r="A3676" s="56" t="s">
        <v>124</v>
      </c>
      <c r="B3676" s="54">
        <v>2700000.0</v>
      </c>
      <c r="C3676" s="7">
        <v>5.0</v>
      </c>
      <c r="D3676" s="7">
        <v>5.0</v>
      </c>
      <c r="E3676" s="7">
        <v>4.0</v>
      </c>
      <c r="F3676" s="7" t="s">
        <v>24</v>
      </c>
      <c r="G3676" s="7" t="s">
        <v>172</v>
      </c>
      <c r="H3676" s="54">
        <v>2.0</v>
      </c>
      <c r="I3676" s="54">
        <v>3349.0</v>
      </c>
      <c r="J3676" s="55" t="s">
        <v>25</v>
      </c>
      <c r="K3676" t="str">
        <f>if(and(B3676&gt;='Desc Stats'!$C$56,B3676&lt;='Desc Stats'!$C$57),"Affordable",if(AND(B3676&gt;='Desc Stats'!$C$58,B3676&lt;='Desc Stats'!$C$59),"Luxury","None"))</f>
        <v>Luxury</v>
      </c>
    </row>
    <row r="3677">
      <c r="A3677" s="56" t="s">
        <v>124</v>
      </c>
      <c r="B3677" s="54">
        <v>2700000.0</v>
      </c>
      <c r="C3677" s="7">
        <v>4.0</v>
      </c>
      <c r="D3677" s="7">
        <v>4.0</v>
      </c>
      <c r="E3677" s="7">
        <v>2.0</v>
      </c>
      <c r="F3677" s="7" t="s">
        <v>24</v>
      </c>
      <c r="G3677" s="7" t="s">
        <v>172</v>
      </c>
      <c r="H3677" s="54">
        <v>2.0</v>
      </c>
      <c r="I3677" s="54">
        <v>2755.0</v>
      </c>
      <c r="J3677" s="55" t="s">
        <v>27</v>
      </c>
      <c r="K3677" t="str">
        <f>if(and(B3677&gt;='Desc Stats'!$C$56,B3677&lt;='Desc Stats'!$C$57),"Affordable",if(AND(B3677&gt;='Desc Stats'!$C$58,B3677&lt;='Desc Stats'!$C$59),"Luxury","None"))</f>
        <v>Luxury</v>
      </c>
    </row>
    <row r="3678">
      <c r="A3678" s="56" t="s">
        <v>132</v>
      </c>
      <c r="B3678" s="54">
        <v>2700000.0</v>
      </c>
      <c r="C3678" s="7">
        <v>2.0</v>
      </c>
      <c r="D3678" s="7">
        <v>3.0</v>
      </c>
      <c r="E3678" s="7">
        <v>2.0</v>
      </c>
      <c r="F3678" s="7" t="s">
        <v>36</v>
      </c>
      <c r="G3678" s="7" t="s">
        <v>172</v>
      </c>
      <c r="H3678" s="54">
        <v>2.0</v>
      </c>
      <c r="I3678" s="54">
        <v>1509.0</v>
      </c>
      <c r="J3678" s="55" t="s">
        <v>27</v>
      </c>
      <c r="K3678" t="str">
        <f>if(and(B3678&gt;='Desc Stats'!$C$56,B3678&lt;='Desc Stats'!$C$57),"Affordable",if(AND(B3678&gt;='Desc Stats'!$C$58,B3678&lt;='Desc Stats'!$C$59),"Luxury","None"))</f>
        <v>Luxury</v>
      </c>
    </row>
    <row r="3679">
      <c r="A3679" s="56" t="s">
        <v>26</v>
      </c>
      <c r="B3679" s="54">
        <v>2700000.0</v>
      </c>
      <c r="C3679" s="7">
        <v>6.0</v>
      </c>
      <c r="D3679" s="7">
        <v>6.0</v>
      </c>
      <c r="E3679" s="7">
        <v>3.0</v>
      </c>
      <c r="F3679" s="7" t="s">
        <v>24</v>
      </c>
      <c r="G3679" s="7" t="s">
        <v>172</v>
      </c>
      <c r="H3679" s="54">
        <v>2.0</v>
      </c>
      <c r="I3679" s="54">
        <v>4323.0</v>
      </c>
      <c r="J3679" t="s">
        <v>27</v>
      </c>
      <c r="K3679" t="str">
        <f>if(and(B3679&gt;='Desc Stats'!$C$56,B3679&lt;='Desc Stats'!$C$57),"Affordable",if(AND(B3679&gt;='Desc Stats'!$C$58,B3679&lt;='Desc Stats'!$C$59),"Luxury","None"))</f>
        <v>Luxury</v>
      </c>
    </row>
    <row r="3680">
      <c r="A3680" s="56" t="s">
        <v>127</v>
      </c>
      <c r="B3680" s="54">
        <v>2700000.0</v>
      </c>
      <c r="C3680" s="7">
        <v>6.0</v>
      </c>
      <c r="D3680" s="7">
        <v>6.0</v>
      </c>
      <c r="E3680" s="7">
        <v>2.0</v>
      </c>
      <c r="F3680" s="7" t="s">
        <v>188</v>
      </c>
      <c r="G3680" s="7" t="s">
        <v>179</v>
      </c>
      <c r="H3680" s="54">
        <v>1.0</v>
      </c>
      <c r="I3680" s="54">
        <v>4400.0</v>
      </c>
      <c r="J3680" s="55" t="s">
        <v>27</v>
      </c>
      <c r="K3680" t="str">
        <f>if(and(B3680&gt;='Desc Stats'!$C$56,B3680&lt;='Desc Stats'!$C$57),"Affordable",if(AND(B3680&gt;='Desc Stats'!$C$58,B3680&lt;='Desc Stats'!$C$59),"Luxury","None"))</f>
        <v>Luxury</v>
      </c>
    </row>
    <row r="3681">
      <c r="A3681" s="56" t="s">
        <v>28</v>
      </c>
      <c r="B3681" s="54">
        <v>2700000.0</v>
      </c>
      <c r="C3681" s="7">
        <v>5.0</v>
      </c>
      <c r="D3681" s="7">
        <v>6.0</v>
      </c>
      <c r="E3681" s="7">
        <v>2.0</v>
      </c>
      <c r="F3681" s="7" t="s">
        <v>24</v>
      </c>
      <c r="G3681" s="7" t="s">
        <v>172</v>
      </c>
      <c r="H3681" s="54">
        <v>2.0</v>
      </c>
      <c r="I3681" s="54">
        <v>3800.0</v>
      </c>
      <c r="J3681" s="55" t="s">
        <v>25</v>
      </c>
      <c r="K3681" t="str">
        <f>if(and(B3681&gt;='Desc Stats'!$C$56,B3681&lt;='Desc Stats'!$C$57),"Affordable",if(AND(B3681&gt;='Desc Stats'!$C$58,B3681&lt;='Desc Stats'!$C$59),"Luxury","None"))</f>
        <v>Luxury</v>
      </c>
    </row>
    <row r="3682">
      <c r="A3682" s="56" t="s">
        <v>28</v>
      </c>
      <c r="B3682" s="54">
        <v>2700000.0</v>
      </c>
      <c r="C3682" s="7">
        <v>4.0</v>
      </c>
      <c r="D3682" s="7">
        <v>5.0</v>
      </c>
      <c r="E3682" s="7">
        <v>2.0</v>
      </c>
      <c r="F3682" s="7" t="s">
        <v>24</v>
      </c>
      <c r="G3682" s="7" t="s">
        <v>172</v>
      </c>
      <c r="H3682" s="54">
        <v>2.0</v>
      </c>
      <c r="I3682" s="54">
        <v>2615.0</v>
      </c>
      <c r="J3682" s="55" t="s">
        <v>27</v>
      </c>
      <c r="K3682" t="str">
        <f>if(and(B3682&gt;='Desc Stats'!$C$56,B3682&lt;='Desc Stats'!$C$57),"Affordable",if(AND(B3682&gt;='Desc Stats'!$C$58,B3682&lt;='Desc Stats'!$C$59),"Luxury","None"))</f>
        <v>Luxury</v>
      </c>
    </row>
    <row r="3683">
      <c r="A3683" s="56" t="s">
        <v>28</v>
      </c>
      <c r="B3683" s="54">
        <v>2700000.0</v>
      </c>
      <c r="C3683" s="7">
        <v>5.0</v>
      </c>
      <c r="D3683" s="7">
        <v>4.0</v>
      </c>
      <c r="E3683" s="7">
        <v>2.0</v>
      </c>
      <c r="F3683" s="7" t="s">
        <v>24</v>
      </c>
      <c r="G3683" s="7" t="s">
        <v>172</v>
      </c>
      <c r="H3683" s="54">
        <v>2.0</v>
      </c>
      <c r="I3683" s="54">
        <v>3800.0</v>
      </c>
      <c r="J3683" s="55" t="s">
        <v>27</v>
      </c>
      <c r="K3683" t="str">
        <f>if(and(B3683&gt;='Desc Stats'!$C$56,B3683&lt;='Desc Stats'!$C$57),"Affordable",if(AND(B3683&gt;='Desc Stats'!$C$58,B3683&lt;='Desc Stats'!$C$59),"Luxury","None"))</f>
        <v>Luxury</v>
      </c>
    </row>
    <row r="3684">
      <c r="A3684" s="56" t="s">
        <v>28</v>
      </c>
      <c r="B3684" s="54">
        <v>2700000.0</v>
      </c>
      <c r="C3684" s="7">
        <v>4.0</v>
      </c>
      <c r="D3684" s="7">
        <v>4.0</v>
      </c>
      <c r="E3684" s="7">
        <v>2.0</v>
      </c>
      <c r="F3684" s="7" t="s">
        <v>36</v>
      </c>
      <c r="G3684" s="7" t="s">
        <v>172</v>
      </c>
      <c r="H3684" s="54">
        <v>2.0</v>
      </c>
      <c r="I3684" s="54">
        <v>3095.0</v>
      </c>
      <c r="J3684" s="55" t="s">
        <v>27</v>
      </c>
      <c r="K3684" t="str">
        <f>if(and(B3684&gt;='Desc Stats'!$C$56,B3684&lt;='Desc Stats'!$C$57),"Affordable",if(AND(B3684&gt;='Desc Stats'!$C$58,B3684&lt;='Desc Stats'!$C$59),"Luxury","None"))</f>
        <v>Luxury</v>
      </c>
    </row>
    <row r="3685">
      <c r="A3685" s="56" t="s">
        <v>28</v>
      </c>
      <c r="B3685" s="54">
        <v>2700000.0</v>
      </c>
      <c r="C3685" s="7">
        <v>3.0</v>
      </c>
      <c r="D3685" s="7">
        <v>2.0</v>
      </c>
      <c r="E3685" s="7">
        <v>2.0</v>
      </c>
      <c r="F3685" s="7" t="s">
        <v>36</v>
      </c>
      <c r="G3685" s="7" t="s">
        <v>172</v>
      </c>
      <c r="H3685" s="54">
        <v>2.0</v>
      </c>
      <c r="I3685" s="54">
        <v>1463.0</v>
      </c>
      <c r="J3685" s="55" t="s">
        <v>27</v>
      </c>
      <c r="K3685" t="str">
        <f>if(and(B3685&gt;='Desc Stats'!$C$56,B3685&lt;='Desc Stats'!$C$57),"Affordable",if(AND(B3685&gt;='Desc Stats'!$C$58,B3685&lt;='Desc Stats'!$C$59),"Luxury","None"))</f>
        <v>Luxury</v>
      </c>
    </row>
    <row r="3686">
      <c r="A3686" s="56" t="s">
        <v>28</v>
      </c>
      <c r="B3686" s="54">
        <v>2700000.0</v>
      </c>
      <c r="C3686" s="7">
        <v>2.0</v>
      </c>
      <c r="D3686" s="7">
        <v>2.0</v>
      </c>
      <c r="E3686" s="7">
        <v>2.0</v>
      </c>
      <c r="F3686" s="7" t="s">
        <v>36</v>
      </c>
      <c r="G3686" s="7" t="s">
        <v>172</v>
      </c>
      <c r="H3686" s="54">
        <v>2.0</v>
      </c>
      <c r="I3686" s="54">
        <v>1195.0</v>
      </c>
      <c r="J3686" s="55" t="s">
        <v>27</v>
      </c>
      <c r="K3686" t="str">
        <f>if(and(B3686&gt;='Desc Stats'!$C$56,B3686&lt;='Desc Stats'!$C$57),"Affordable",if(AND(B3686&gt;='Desc Stats'!$C$58,B3686&lt;='Desc Stats'!$C$59),"Luxury","None"))</f>
        <v>Luxury</v>
      </c>
    </row>
    <row r="3687">
      <c r="A3687" s="56" t="s">
        <v>28</v>
      </c>
      <c r="B3687" s="54">
        <v>2700000.0</v>
      </c>
      <c r="C3687" s="7">
        <v>6.0</v>
      </c>
      <c r="D3687" s="7">
        <v>6.0</v>
      </c>
      <c r="E3687" s="7">
        <v>1.0</v>
      </c>
      <c r="F3687" s="7" t="s">
        <v>24</v>
      </c>
      <c r="G3687" s="7" t="s">
        <v>172</v>
      </c>
      <c r="H3687" s="54">
        <v>2.0</v>
      </c>
      <c r="I3687" s="54">
        <v>3800.0</v>
      </c>
      <c r="J3687" s="55" t="s">
        <v>27</v>
      </c>
      <c r="K3687" t="str">
        <f>if(and(B3687&gt;='Desc Stats'!$C$56,B3687&lt;='Desc Stats'!$C$57),"Affordable",if(AND(B3687&gt;='Desc Stats'!$C$58,B3687&lt;='Desc Stats'!$C$59),"Luxury","None"))</f>
        <v>Luxury</v>
      </c>
    </row>
    <row r="3688">
      <c r="A3688" s="56" t="s">
        <v>28</v>
      </c>
      <c r="B3688" s="54">
        <v>2700000.0</v>
      </c>
      <c r="C3688" s="7">
        <v>5.0</v>
      </c>
      <c r="D3688" s="7">
        <v>6.0</v>
      </c>
      <c r="E3688" s="7">
        <v>1.0</v>
      </c>
      <c r="F3688" s="7" t="s">
        <v>24</v>
      </c>
      <c r="G3688" s="7" t="s">
        <v>172</v>
      </c>
      <c r="H3688" s="54">
        <v>2.0</v>
      </c>
      <c r="I3688" s="54">
        <v>3800.0</v>
      </c>
      <c r="J3688" s="55" t="s">
        <v>27</v>
      </c>
      <c r="K3688" t="str">
        <f>if(and(B3688&gt;='Desc Stats'!$C$56,B3688&lt;='Desc Stats'!$C$57),"Affordable",if(AND(B3688&gt;='Desc Stats'!$C$58,B3688&lt;='Desc Stats'!$C$59),"Luxury","None"))</f>
        <v>Luxury</v>
      </c>
    </row>
    <row r="3689">
      <c r="A3689" s="56" t="s">
        <v>28</v>
      </c>
      <c r="B3689" s="54">
        <v>2700000.0</v>
      </c>
      <c r="C3689" s="7">
        <v>5.0</v>
      </c>
      <c r="D3689" s="7">
        <v>5.0</v>
      </c>
      <c r="E3689" s="7">
        <v>1.0</v>
      </c>
      <c r="F3689" s="7" t="s">
        <v>24</v>
      </c>
      <c r="G3689" s="7" t="s">
        <v>172</v>
      </c>
      <c r="H3689" s="54">
        <v>2.0</v>
      </c>
      <c r="I3689" s="54">
        <v>3800.0</v>
      </c>
      <c r="J3689" s="55" t="s">
        <v>27</v>
      </c>
      <c r="K3689" t="str">
        <f>if(and(B3689&gt;='Desc Stats'!$C$56,B3689&lt;='Desc Stats'!$C$57),"Affordable",if(AND(B3689&gt;='Desc Stats'!$C$58,B3689&lt;='Desc Stats'!$C$59),"Luxury","None"))</f>
        <v>Luxury</v>
      </c>
    </row>
    <row r="3690">
      <c r="A3690" s="56" t="s">
        <v>28</v>
      </c>
      <c r="B3690" s="54">
        <v>2700000.0</v>
      </c>
      <c r="C3690" s="7">
        <v>4.0</v>
      </c>
      <c r="D3690" s="7">
        <v>5.0</v>
      </c>
      <c r="E3690" s="7">
        <v>1.0</v>
      </c>
      <c r="F3690" s="7" t="s">
        <v>24</v>
      </c>
      <c r="G3690" s="7" t="s">
        <v>172</v>
      </c>
      <c r="H3690" s="54">
        <v>2.0</v>
      </c>
      <c r="I3690" s="54">
        <v>3800.0</v>
      </c>
      <c r="J3690" s="55" t="s">
        <v>27</v>
      </c>
      <c r="K3690" t="str">
        <f>if(and(B3690&gt;='Desc Stats'!$C$56,B3690&lt;='Desc Stats'!$C$57),"Affordable",if(AND(B3690&gt;='Desc Stats'!$C$58,B3690&lt;='Desc Stats'!$C$59),"Luxury","None"))</f>
        <v>Luxury</v>
      </c>
    </row>
    <row r="3691">
      <c r="A3691" s="56" t="s">
        <v>28</v>
      </c>
      <c r="B3691" s="54">
        <v>2700000.0</v>
      </c>
      <c r="C3691" s="7">
        <v>2.0</v>
      </c>
      <c r="D3691" s="7">
        <v>2.0</v>
      </c>
      <c r="E3691" s="7">
        <v>1.0</v>
      </c>
      <c r="F3691" s="7" t="s">
        <v>36</v>
      </c>
      <c r="G3691" s="7" t="s">
        <v>172</v>
      </c>
      <c r="H3691" s="54">
        <v>2.0</v>
      </c>
      <c r="I3691" s="54">
        <v>1184.0</v>
      </c>
      <c r="J3691" s="55" t="s">
        <v>27</v>
      </c>
      <c r="K3691" t="str">
        <f>if(and(B3691&gt;='Desc Stats'!$C$56,B3691&lt;='Desc Stats'!$C$57),"Affordable",if(AND(B3691&gt;='Desc Stats'!$C$58,B3691&lt;='Desc Stats'!$C$59),"Luxury","None"))</f>
        <v>Luxury</v>
      </c>
    </row>
    <row r="3692">
      <c r="A3692" s="56" t="s">
        <v>23</v>
      </c>
      <c r="B3692" s="54">
        <v>2700000.0</v>
      </c>
      <c r="C3692" s="7">
        <v>5.0</v>
      </c>
      <c r="D3692" s="7">
        <v>6.0</v>
      </c>
      <c r="E3692" s="7">
        <v>5.0</v>
      </c>
      <c r="F3692" s="7" t="s">
        <v>24</v>
      </c>
      <c r="G3692" s="7" t="s">
        <v>172</v>
      </c>
      <c r="H3692" s="54">
        <v>2.0</v>
      </c>
      <c r="I3692" s="54">
        <v>3000.0</v>
      </c>
      <c r="J3692" s="55" t="s">
        <v>27</v>
      </c>
      <c r="K3692" t="str">
        <f>if(and(B3692&gt;='Desc Stats'!$C$56,B3692&lt;='Desc Stats'!$C$57),"Affordable",if(AND(B3692&gt;='Desc Stats'!$C$58,B3692&lt;='Desc Stats'!$C$59),"Luxury","None"))</f>
        <v>Luxury</v>
      </c>
    </row>
    <row r="3693">
      <c r="A3693" s="56" t="s">
        <v>23</v>
      </c>
      <c r="B3693" s="54">
        <v>2700000.0</v>
      </c>
      <c r="C3693" s="7">
        <v>5.0</v>
      </c>
      <c r="D3693" s="7">
        <v>6.0</v>
      </c>
      <c r="E3693" s="7">
        <v>2.0</v>
      </c>
      <c r="F3693" s="7" t="s">
        <v>24</v>
      </c>
      <c r="G3693" s="7" t="s">
        <v>172</v>
      </c>
      <c r="H3693" s="54">
        <v>2.0</v>
      </c>
      <c r="I3693" s="54">
        <v>2874.0</v>
      </c>
      <c r="J3693" s="55" t="s">
        <v>27</v>
      </c>
      <c r="K3693" t="str">
        <f>if(and(B3693&gt;='Desc Stats'!$C$56,B3693&lt;='Desc Stats'!$C$57),"Affordable",if(AND(B3693&gt;='Desc Stats'!$C$58,B3693&lt;='Desc Stats'!$C$59),"Luxury","None"))</f>
        <v>Luxury</v>
      </c>
    </row>
    <row r="3694">
      <c r="A3694" s="56" t="s">
        <v>23</v>
      </c>
      <c r="B3694" s="54">
        <v>2700000.0</v>
      </c>
      <c r="C3694" s="7">
        <v>4.0</v>
      </c>
      <c r="D3694" s="7">
        <v>4.0</v>
      </c>
      <c r="E3694" s="7">
        <v>2.0</v>
      </c>
      <c r="F3694" s="7" t="s">
        <v>24</v>
      </c>
      <c r="G3694" s="7" t="s">
        <v>172</v>
      </c>
      <c r="H3694" s="54">
        <v>2.0</v>
      </c>
      <c r="I3694" s="54">
        <v>2690.0</v>
      </c>
      <c r="J3694" s="55" t="s">
        <v>25</v>
      </c>
      <c r="K3694" t="str">
        <f>if(and(B3694&gt;='Desc Stats'!$C$56,B3694&lt;='Desc Stats'!$C$57),"Affordable",if(AND(B3694&gt;='Desc Stats'!$C$58,B3694&lt;='Desc Stats'!$C$59),"Luxury","None"))</f>
        <v>Luxury</v>
      </c>
    </row>
    <row r="3695">
      <c r="A3695" s="56" t="s">
        <v>23</v>
      </c>
      <c r="B3695" s="54">
        <v>2700000.0</v>
      </c>
      <c r="C3695" s="7">
        <v>6.0</v>
      </c>
      <c r="D3695" s="7">
        <v>5.0</v>
      </c>
      <c r="E3695" s="7">
        <v>1.0</v>
      </c>
      <c r="F3695" s="7" t="s">
        <v>24</v>
      </c>
      <c r="G3695" s="7" t="s">
        <v>172</v>
      </c>
      <c r="H3695" s="54">
        <v>2.0</v>
      </c>
      <c r="I3695" s="54">
        <v>3732.0</v>
      </c>
      <c r="J3695" s="55" t="s">
        <v>27</v>
      </c>
      <c r="K3695" t="str">
        <f>if(and(B3695&gt;='Desc Stats'!$C$56,B3695&lt;='Desc Stats'!$C$57),"Affordable",if(AND(B3695&gt;='Desc Stats'!$C$58,B3695&lt;='Desc Stats'!$C$59),"Luxury","None"))</f>
        <v>Luxury</v>
      </c>
    </row>
    <row r="3696">
      <c r="A3696" s="56" t="s">
        <v>23</v>
      </c>
      <c r="B3696" s="54">
        <v>2700000.0</v>
      </c>
      <c r="C3696" s="7">
        <v>5.0</v>
      </c>
      <c r="D3696" s="7">
        <v>5.0</v>
      </c>
      <c r="E3696" s="7">
        <v>1.0</v>
      </c>
      <c r="F3696" s="7" t="s">
        <v>188</v>
      </c>
      <c r="G3696" s="7" t="s">
        <v>179</v>
      </c>
      <c r="H3696" s="54">
        <v>1.0</v>
      </c>
      <c r="I3696" s="54">
        <v>3220.0</v>
      </c>
      <c r="J3696" s="55" t="s">
        <v>25</v>
      </c>
      <c r="K3696" t="str">
        <f>if(and(B3696&gt;='Desc Stats'!$C$56,B3696&lt;='Desc Stats'!$C$57),"Affordable",if(AND(B3696&gt;='Desc Stats'!$C$58,B3696&lt;='Desc Stats'!$C$59),"Luxury","None"))</f>
        <v>Luxury</v>
      </c>
    </row>
    <row r="3697">
      <c r="A3697" s="56" t="s">
        <v>23</v>
      </c>
      <c r="B3697" s="54">
        <v>2700000.0</v>
      </c>
      <c r="C3697" s="7">
        <v>4.0</v>
      </c>
      <c r="D3697" s="7">
        <v>4.0</v>
      </c>
      <c r="E3697" s="7">
        <v>1.0</v>
      </c>
      <c r="F3697" s="7" t="s">
        <v>24</v>
      </c>
      <c r="G3697" s="7" t="s">
        <v>172</v>
      </c>
      <c r="H3697" s="54">
        <v>2.0</v>
      </c>
      <c r="I3697" s="54">
        <v>3003.0</v>
      </c>
      <c r="J3697" s="55" t="s">
        <v>25</v>
      </c>
      <c r="K3697" t="str">
        <f>if(and(B3697&gt;='Desc Stats'!$C$56,B3697&lt;='Desc Stats'!$C$57),"Affordable",if(AND(B3697&gt;='Desc Stats'!$C$58,B3697&lt;='Desc Stats'!$C$59),"Luxury","None"))</f>
        <v>Luxury</v>
      </c>
    </row>
    <row r="3698">
      <c r="A3698" s="56" t="s">
        <v>140</v>
      </c>
      <c r="B3698" s="54">
        <v>2700000.0</v>
      </c>
      <c r="C3698" s="7">
        <v>5.0</v>
      </c>
      <c r="D3698" s="7">
        <v>5.0</v>
      </c>
      <c r="E3698" s="7">
        <v>4.0</v>
      </c>
      <c r="F3698" s="7" t="s">
        <v>24</v>
      </c>
      <c r="G3698" s="7" t="s">
        <v>172</v>
      </c>
      <c r="H3698" s="54">
        <v>2.0</v>
      </c>
      <c r="I3698" s="54">
        <v>3660.0</v>
      </c>
      <c r="J3698" s="55" t="s">
        <v>27</v>
      </c>
      <c r="K3698" t="str">
        <f>if(and(B3698&gt;='Desc Stats'!$C$56,B3698&lt;='Desc Stats'!$C$57),"Affordable",if(AND(B3698&gt;='Desc Stats'!$C$58,B3698&lt;='Desc Stats'!$C$59),"Luxury","None"))</f>
        <v>Luxury</v>
      </c>
    </row>
    <row r="3699">
      <c r="A3699" s="56" t="s">
        <v>160</v>
      </c>
      <c r="B3699" s="54">
        <v>2700000.0</v>
      </c>
      <c r="C3699" s="7">
        <v>5.0</v>
      </c>
      <c r="D3699" s="7">
        <v>6.0</v>
      </c>
      <c r="E3699" s="7">
        <v>2.0</v>
      </c>
      <c r="F3699" s="7" t="s">
        <v>24</v>
      </c>
      <c r="G3699" s="7" t="s">
        <v>172</v>
      </c>
      <c r="H3699" s="54">
        <v>2.0</v>
      </c>
      <c r="I3699" s="54">
        <v>3729.0</v>
      </c>
      <c r="J3699" s="55" t="s">
        <v>175</v>
      </c>
      <c r="K3699" t="str">
        <f>if(and(B3699&gt;='Desc Stats'!$C$56,B3699&lt;='Desc Stats'!$C$57),"Affordable",if(AND(B3699&gt;='Desc Stats'!$C$58,B3699&lt;='Desc Stats'!$C$59),"Luxury","None"))</f>
        <v>Luxury</v>
      </c>
    </row>
    <row r="3700">
      <c r="A3700" s="56" t="s">
        <v>28</v>
      </c>
      <c r="B3700" s="54">
        <v>2715000.0</v>
      </c>
      <c r="C3700" s="7">
        <v>4.0</v>
      </c>
      <c r="D3700" s="7">
        <v>5.0</v>
      </c>
      <c r="E3700" s="7">
        <v>2.0</v>
      </c>
      <c r="F3700" s="7" t="s">
        <v>24</v>
      </c>
      <c r="G3700" s="7" t="s">
        <v>172</v>
      </c>
      <c r="H3700" s="54">
        <v>2.0</v>
      </c>
      <c r="I3700" s="54">
        <v>2586.0</v>
      </c>
      <c r="J3700" t="s">
        <v>27</v>
      </c>
      <c r="K3700" t="str">
        <f>if(and(B3700&gt;='Desc Stats'!$C$56,B3700&lt;='Desc Stats'!$C$57),"Affordable",if(AND(B3700&gt;='Desc Stats'!$C$58,B3700&lt;='Desc Stats'!$C$59),"Luxury","None"))</f>
        <v>Luxury</v>
      </c>
    </row>
    <row r="3701">
      <c r="A3701" s="56" t="s">
        <v>28</v>
      </c>
      <c r="B3701" s="54">
        <v>2715300.0</v>
      </c>
      <c r="C3701" s="7">
        <v>5.0</v>
      </c>
      <c r="D3701" s="7">
        <v>6.0</v>
      </c>
      <c r="E3701" s="7">
        <v>2.0</v>
      </c>
      <c r="F3701" s="7" t="s">
        <v>24</v>
      </c>
      <c r="G3701" s="7" t="s">
        <v>172</v>
      </c>
      <c r="H3701" s="54">
        <v>2.0</v>
      </c>
      <c r="I3701" s="54">
        <v>2586.0</v>
      </c>
      <c r="J3701" s="55" t="s">
        <v>27</v>
      </c>
      <c r="K3701" t="str">
        <f>if(and(B3701&gt;='Desc Stats'!$C$56,B3701&lt;='Desc Stats'!$C$57),"Affordable",if(AND(B3701&gt;='Desc Stats'!$C$58,B3701&lt;='Desc Stats'!$C$59),"Luxury","None"))</f>
        <v>Luxury</v>
      </c>
    </row>
    <row r="3702">
      <c r="A3702" s="56" t="s">
        <v>28</v>
      </c>
      <c r="B3702" s="54">
        <v>2715300.0</v>
      </c>
      <c r="C3702" s="7">
        <v>4.0</v>
      </c>
      <c r="D3702" s="7">
        <v>5.0</v>
      </c>
      <c r="E3702" s="7">
        <v>1.0</v>
      </c>
      <c r="F3702" s="7" t="s">
        <v>24</v>
      </c>
      <c r="G3702" s="7" t="s">
        <v>172</v>
      </c>
      <c r="H3702" s="54">
        <v>2.0</v>
      </c>
      <c r="I3702" s="54">
        <v>2586.0</v>
      </c>
      <c r="J3702" s="55" t="s">
        <v>175</v>
      </c>
      <c r="K3702" t="str">
        <f>if(and(B3702&gt;='Desc Stats'!$C$56,B3702&lt;='Desc Stats'!$C$57),"Affordable",if(AND(B3702&gt;='Desc Stats'!$C$58,B3702&lt;='Desc Stats'!$C$59),"Luxury","None"))</f>
        <v>Luxury</v>
      </c>
    </row>
    <row r="3703">
      <c r="A3703" s="56" t="s">
        <v>28</v>
      </c>
      <c r="B3703" s="54">
        <v>2715300.0</v>
      </c>
      <c r="C3703" s="7">
        <v>4.0</v>
      </c>
      <c r="D3703" s="7">
        <v>4.0</v>
      </c>
      <c r="E3703" s="7">
        <v>1.0</v>
      </c>
      <c r="F3703" s="7" t="s">
        <v>24</v>
      </c>
      <c r="G3703" s="7" t="s">
        <v>172</v>
      </c>
      <c r="H3703" s="54">
        <v>2.0</v>
      </c>
      <c r="I3703" s="54">
        <v>2586.0</v>
      </c>
      <c r="J3703" s="55" t="s">
        <v>27</v>
      </c>
      <c r="K3703" t="str">
        <f>if(and(B3703&gt;='Desc Stats'!$C$56,B3703&lt;='Desc Stats'!$C$57),"Affordable",if(AND(B3703&gt;='Desc Stats'!$C$58,B3703&lt;='Desc Stats'!$C$59),"Luxury","None"))</f>
        <v>Luxury</v>
      </c>
    </row>
    <row r="3704">
      <c r="A3704" s="56" t="s">
        <v>147</v>
      </c>
      <c r="B3704" s="54">
        <v>2716000.0</v>
      </c>
      <c r="C3704" s="7">
        <v>4.0</v>
      </c>
      <c r="D3704" s="7">
        <v>4.0</v>
      </c>
      <c r="E3704" s="7">
        <v>2.0</v>
      </c>
      <c r="F3704" s="7" t="s">
        <v>36</v>
      </c>
      <c r="G3704" s="7" t="s">
        <v>172</v>
      </c>
      <c r="H3704" s="54">
        <v>2.0</v>
      </c>
      <c r="I3704" s="54">
        <v>2227.0</v>
      </c>
      <c r="J3704" s="55" t="s">
        <v>27</v>
      </c>
      <c r="K3704" t="str">
        <f>if(and(B3704&gt;='Desc Stats'!$C$56,B3704&lt;='Desc Stats'!$C$57),"Affordable",if(AND(B3704&gt;='Desc Stats'!$C$58,B3704&lt;='Desc Stats'!$C$59),"Luxury","None"))</f>
        <v>Luxury</v>
      </c>
    </row>
    <row r="3705">
      <c r="A3705" s="56" t="s">
        <v>23</v>
      </c>
      <c r="B3705" s="54">
        <v>2719000.0</v>
      </c>
      <c r="C3705" s="7">
        <v>5.0</v>
      </c>
      <c r="D3705" s="7">
        <v>6.0</v>
      </c>
      <c r="E3705" s="7">
        <v>1.0</v>
      </c>
      <c r="F3705" s="7" t="s">
        <v>24</v>
      </c>
      <c r="G3705" s="7" t="s">
        <v>172</v>
      </c>
      <c r="H3705" s="54">
        <v>2.0</v>
      </c>
      <c r="I3705" s="54">
        <v>3317.0</v>
      </c>
      <c r="J3705" s="55" t="s">
        <v>27</v>
      </c>
      <c r="K3705" t="str">
        <f>if(and(B3705&gt;='Desc Stats'!$C$56,B3705&lt;='Desc Stats'!$C$57),"Affordable",if(AND(B3705&gt;='Desc Stats'!$C$58,B3705&lt;='Desc Stats'!$C$59),"Luxury","None"))</f>
        <v>Luxury</v>
      </c>
    </row>
    <row r="3706">
      <c r="A3706" s="56" t="s">
        <v>162</v>
      </c>
      <c r="B3706" s="54">
        <v>2720000.0</v>
      </c>
      <c r="C3706" s="7">
        <v>5.0</v>
      </c>
      <c r="D3706" s="7">
        <v>4.0</v>
      </c>
      <c r="E3706" s="7">
        <v>2.0</v>
      </c>
      <c r="F3706" s="7" t="s">
        <v>36</v>
      </c>
      <c r="G3706" s="7" t="s">
        <v>172</v>
      </c>
      <c r="H3706" s="54">
        <v>2.0</v>
      </c>
      <c r="I3706" s="54">
        <v>2426.0</v>
      </c>
      <c r="J3706" s="55" t="s">
        <v>25</v>
      </c>
      <c r="K3706" t="str">
        <f>if(and(B3706&gt;='Desc Stats'!$C$56,B3706&lt;='Desc Stats'!$C$57),"Affordable",if(AND(B3706&gt;='Desc Stats'!$C$58,B3706&lt;='Desc Stats'!$C$59),"Luxury","None"))</f>
        <v>Luxury</v>
      </c>
    </row>
    <row r="3707">
      <c r="A3707" s="56" t="s">
        <v>138</v>
      </c>
      <c r="B3707" s="54">
        <v>2730000.0</v>
      </c>
      <c r="C3707" s="7">
        <v>5.0</v>
      </c>
      <c r="D3707" s="7">
        <v>4.0</v>
      </c>
      <c r="E3707" s="7">
        <v>2.0</v>
      </c>
      <c r="F3707" s="7" t="s">
        <v>24</v>
      </c>
      <c r="G3707" s="7" t="s">
        <v>172</v>
      </c>
      <c r="H3707" s="54">
        <v>2.0</v>
      </c>
      <c r="I3707" s="54">
        <v>2743.0</v>
      </c>
      <c r="J3707" s="55" t="s">
        <v>27</v>
      </c>
      <c r="K3707" t="str">
        <f>if(and(B3707&gt;='Desc Stats'!$C$56,B3707&lt;='Desc Stats'!$C$57),"Affordable",if(AND(B3707&gt;='Desc Stats'!$C$58,B3707&lt;='Desc Stats'!$C$59),"Luxury","None"))</f>
        <v>Luxury</v>
      </c>
    </row>
    <row r="3708">
      <c r="A3708" s="57" t="s">
        <v>37</v>
      </c>
      <c r="B3708" s="54">
        <v>2730000.0</v>
      </c>
      <c r="C3708" s="7">
        <v>4.0</v>
      </c>
      <c r="D3708" s="7">
        <v>5.0</v>
      </c>
      <c r="E3708" s="7">
        <v>1.0</v>
      </c>
      <c r="F3708" s="7" t="s">
        <v>181</v>
      </c>
      <c r="G3708" s="7" t="s">
        <v>172</v>
      </c>
      <c r="H3708" s="54">
        <v>2.0</v>
      </c>
      <c r="I3708" s="54">
        <v>3000.0</v>
      </c>
      <c r="J3708" s="55" t="s">
        <v>27</v>
      </c>
      <c r="K3708" t="str">
        <f>if(and(B3708&gt;='Desc Stats'!$C$56,B3708&lt;='Desc Stats'!$C$57),"Affordable",if(AND(B3708&gt;='Desc Stats'!$C$58,B3708&lt;='Desc Stats'!$C$59),"Luxury","None"))</f>
        <v>Luxury</v>
      </c>
    </row>
    <row r="3709">
      <c r="A3709" s="56" t="s">
        <v>23</v>
      </c>
      <c r="B3709" s="54">
        <v>2730000.0</v>
      </c>
      <c r="C3709" s="7">
        <v>5.0</v>
      </c>
      <c r="D3709" s="7">
        <v>5.0</v>
      </c>
      <c r="E3709" s="7">
        <v>3.0</v>
      </c>
      <c r="F3709" s="7" t="s">
        <v>24</v>
      </c>
      <c r="G3709" s="7" t="s">
        <v>172</v>
      </c>
      <c r="H3709" s="54">
        <v>2.0</v>
      </c>
      <c r="I3709" s="54">
        <v>3043.0</v>
      </c>
      <c r="J3709" s="55" t="s">
        <v>27</v>
      </c>
      <c r="K3709" t="str">
        <f>if(and(B3709&gt;='Desc Stats'!$C$56,B3709&lt;='Desc Stats'!$C$57),"Affordable",if(AND(B3709&gt;='Desc Stats'!$C$58,B3709&lt;='Desc Stats'!$C$59),"Luxury","None"))</f>
        <v>Luxury</v>
      </c>
    </row>
    <row r="3710">
      <c r="A3710" s="56" t="s">
        <v>23</v>
      </c>
      <c r="B3710" s="54">
        <v>2730000.0</v>
      </c>
      <c r="C3710" s="7">
        <v>5.0</v>
      </c>
      <c r="D3710" s="7">
        <v>5.0</v>
      </c>
      <c r="E3710" s="7">
        <v>1.0</v>
      </c>
      <c r="F3710" s="7" t="s">
        <v>24</v>
      </c>
      <c r="G3710" s="7" t="s">
        <v>172</v>
      </c>
      <c r="H3710" s="54">
        <v>2.0</v>
      </c>
      <c r="I3710" s="54">
        <v>3401.0</v>
      </c>
      <c r="J3710" s="55" t="s">
        <v>27</v>
      </c>
      <c r="K3710" t="str">
        <f>if(and(B3710&gt;='Desc Stats'!$C$56,B3710&lt;='Desc Stats'!$C$57),"Affordable",if(AND(B3710&gt;='Desc Stats'!$C$58,B3710&lt;='Desc Stats'!$C$59),"Luxury","None"))</f>
        <v>Luxury</v>
      </c>
    </row>
    <row r="3711">
      <c r="A3711" s="56" t="s">
        <v>162</v>
      </c>
      <c r="B3711" s="54">
        <v>2740000.0</v>
      </c>
      <c r="C3711" s="7">
        <v>4.0</v>
      </c>
      <c r="D3711" s="7">
        <v>4.0</v>
      </c>
      <c r="E3711" s="7">
        <v>2.0</v>
      </c>
      <c r="F3711" s="7" t="s">
        <v>36</v>
      </c>
      <c r="G3711" s="7" t="s">
        <v>172</v>
      </c>
      <c r="H3711" s="54">
        <v>2.0</v>
      </c>
      <c r="I3711" s="54">
        <v>2426.0</v>
      </c>
      <c r="J3711" s="55" t="s">
        <v>25</v>
      </c>
      <c r="K3711" t="str">
        <f>if(and(B3711&gt;='Desc Stats'!$C$56,B3711&lt;='Desc Stats'!$C$57),"Affordable",if(AND(B3711&gt;='Desc Stats'!$C$58,B3711&lt;='Desc Stats'!$C$59),"Luxury","None"))</f>
        <v>Luxury</v>
      </c>
    </row>
    <row r="3712">
      <c r="A3712" s="57" t="s">
        <v>37</v>
      </c>
      <c r="B3712" s="54">
        <v>2750000.0</v>
      </c>
      <c r="C3712" s="7">
        <v>5.0</v>
      </c>
      <c r="D3712" s="7">
        <v>5.0</v>
      </c>
      <c r="E3712" s="7">
        <v>4.0</v>
      </c>
      <c r="F3712" s="7" t="s">
        <v>38</v>
      </c>
      <c r="G3712" s="7" t="s">
        <v>172</v>
      </c>
      <c r="H3712" s="54">
        <v>2.0</v>
      </c>
      <c r="I3712" s="54">
        <v>3300.0</v>
      </c>
      <c r="J3712" s="55" t="s">
        <v>27</v>
      </c>
      <c r="K3712" t="str">
        <f>if(and(B3712&gt;='Desc Stats'!$C$56,B3712&lt;='Desc Stats'!$C$57),"Affordable",if(AND(B3712&gt;='Desc Stats'!$C$58,B3712&lt;='Desc Stats'!$C$59),"Luxury","None"))</f>
        <v>Luxury</v>
      </c>
    </row>
    <row r="3713">
      <c r="A3713" s="57" t="s">
        <v>37</v>
      </c>
      <c r="B3713" s="54">
        <v>2750000.0</v>
      </c>
      <c r="C3713" s="7">
        <v>4.0</v>
      </c>
      <c r="D3713" s="7">
        <v>4.0</v>
      </c>
      <c r="E3713" s="7">
        <v>3.0</v>
      </c>
      <c r="F3713" s="7" t="s">
        <v>38</v>
      </c>
      <c r="G3713" s="7" t="s">
        <v>172</v>
      </c>
      <c r="H3713" s="54">
        <v>2.0</v>
      </c>
      <c r="I3713" s="54">
        <v>3211.0</v>
      </c>
      <c r="J3713" s="55" t="s">
        <v>175</v>
      </c>
      <c r="K3713" t="str">
        <f>if(and(B3713&gt;='Desc Stats'!$C$56,B3713&lt;='Desc Stats'!$C$57),"Affordable",if(AND(B3713&gt;='Desc Stats'!$C$58,B3713&lt;='Desc Stats'!$C$59),"Luxury","None"))</f>
        <v>Luxury</v>
      </c>
    </row>
    <row r="3714">
      <c r="A3714" s="57" t="s">
        <v>37</v>
      </c>
      <c r="B3714" s="54">
        <v>2750000.0</v>
      </c>
      <c r="C3714" s="7">
        <v>4.0</v>
      </c>
      <c r="D3714" s="7">
        <v>4.0</v>
      </c>
      <c r="E3714" s="7">
        <v>2.0</v>
      </c>
      <c r="F3714" s="7" t="s">
        <v>181</v>
      </c>
      <c r="G3714" s="7" t="s">
        <v>179</v>
      </c>
      <c r="H3714" s="54">
        <v>1.0</v>
      </c>
      <c r="I3714" s="54">
        <v>1958.0</v>
      </c>
      <c r="J3714" s="55" t="s">
        <v>27</v>
      </c>
      <c r="K3714" t="str">
        <f>if(and(B3714&gt;='Desc Stats'!$C$56,B3714&lt;='Desc Stats'!$C$57),"Affordable",if(AND(B3714&gt;='Desc Stats'!$C$58,B3714&lt;='Desc Stats'!$C$59),"Luxury","None"))</f>
        <v>Luxury</v>
      </c>
    </row>
    <row r="3715">
      <c r="A3715" s="56" t="s">
        <v>23</v>
      </c>
      <c r="B3715" s="54">
        <v>2750000.0</v>
      </c>
      <c r="C3715" s="7">
        <v>5.0</v>
      </c>
      <c r="D3715" s="7">
        <v>7.0</v>
      </c>
      <c r="E3715" s="7">
        <v>2.0</v>
      </c>
      <c r="F3715" s="7" t="s">
        <v>24</v>
      </c>
      <c r="G3715" s="7" t="s">
        <v>172</v>
      </c>
      <c r="H3715" s="54">
        <v>2.0</v>
      </c>
      <c r="I3715" s="54">
        <v>3541.0</v>
      </c>
      <c r="J3715" s="55" t="s">
        <v>27</v>
      </c>
      <c r="K3715" t="str">
        <f>if(and(B3715&gt;='Desc Stats'!$C$56,B3715&lt;='Desc Stats'!$C$57),"Affordable",if(AND(B3715&gt;='Desc Stats'!$C$58,B3715&lt;='Desc Stats'!$C$59),"Luxury","None"))</f>
        <v>Luxury</v>
      </c>
    </row>
    <row r="3716">
      <c r="A3716" s="56" t="s">
        <v>23</v>
      </c>
      <c r="B3716" s="54">
        <v>2750000.0</v>
      </c>
      <c r="C3716" s="7">
        <v>5.0</v>
      </c>
      <c r="D3716" s="7">
        <v>6.0</v>
      </c>
      <c r="E3716" s="7">
        <v>2.0</v>
      </c>
      <c r="F3716" s="7" t="s">
        <v>24</v>
      </c>
      <c r="G3716" s="7" t="s">
        <v>172</v>
      </c>
      <c r="H3716" s="54">
        <v>2.0</v>
      </c>
      <c r="I3716" s="54">
        <v>3317.0</v>
      </c>
      <c r="J3716" s="55" t="s">
        <v>27</v>
      </c>
      <c r="K3716" t="str">
        <f>if(and(B3716&gt;='Desc Stats'!$C$56,B3716&lt;='Desc Stats'!$C$57),"Affordable",if(AND(B3716&gt;='Desc Stats'!$C$58,B3716&lt;='Desc Stats'!$C$59),"Luxury","None"))</f>
        <v>Luxury</v>
      </c>
    </row>
    <row r="3717">
      <c r="A3717" s="56" t="s">
        <v>23</v>
      </c>
      <c r="B3717" s="54">
        <v>2750000.0</v>
      </c>
      <c r="C3717" s="7">
        <v>6.0</v>
      </c>
      <c r="D3717" s="7">
        <v>5.0</v>
      </c>
      <c r="E3717" s="7">
        <v>2.0</v>
      </c>
      <c r="F3717" s="7" t="s">
        <v>188</v>
      </c>
      <c r="G3717" s="7" t="s">
        <v>179</v>
      </c>
      <c r="H3717" s="54">
        <v>1.0</v>
      </c>
      <c r="I3717" s="54">
        <v>4200.0</v>
      </c>
      <c r="J3717" s="55" t="s">
        <v>27</v>
      </c>
      <c r="K3717" t="str">
        <f>if(and(B3717&gt;='Desc Stats'!$C$56,B3717&lt;='Desc Stats'!$C$57),"Affordable",if(AND(B3717&gt;='Desc Stats'!$C$58,B3717&lt;='Desc Stats'!$C$59),"Luxury","None"))</f>
        <v>Luxury</v>
      </c>
    </row>
    <row r="3718">
      <c r="A3718" s="56" t="s">
        <v>23</v>
      </c>
      <c r="B3718" s="54">
        <v>2750000.0</v>
      </c>
      <c r="C3718" s="7">
        <v>4.0</v>
      </c>
      <c r="D3718" s="7">
        <v>4.0</v>
      </c>
      <c r="E3718" s="7">
        <v>2.0</v>
      </c>
      <c r="F3718" s="7" t="s">
        <v>24</v>
      </c>
      <c r="G3718" s="7" t="s">
        <v>172</v>
      </c>
      <c r="H3718" s="54">
        <v>2.0</v>
      </c>
      <c r="I3718" s="54">
        <v>3041.0</v>
      </c>
      <c r="J3718" s="55" t="s">
        <v>27</v>
      </c>
      <c r="K3718" t="str">
        <f>if(and(B3718&gt;='Desc Stats'!$C$56,B3718&lt;='Desc Stats'!$C$57),"Affordable",if(AND(B3718&gt;='Desc Stats'!$C$58,B3718&lt;='Desc Stats'!$C$59),"Luxury","None"))</f>
        <v>Luxury</v>
      </c>
    </row>
    <row r="3719">
      <c r="A3719" s="56" t="s">
        <v>140</v>
      </c>
      <c r="B3719" s="54">
        <v>2750000.0</v>
      </c>
      <c r="C3719" s="7">
        <v>7.0</v>
      </c>
      <c r="D3719" s="7">
        <v>4.0</v>
      </c>
      <c r="E3719" s="7">
        <v>1.0</v>
      </c>
      <c r="F3719" s="7" t="s">
        <v>181</v>
      </c>
      <c r="G3719" s="7" t="s">
        <v>179</v>
      </c>
      <c r="H3719" s="54">
        <v>1.0</v>
      </c>
      <c r="I3719" s="54">
        <v>2720.0</v>
      </c>
      <c r="J3719" s="55" t="s">
        <v>27</v>
      </c>
      <c r="K3719" t="str">
        <f>if(and(B3719&gt;='Desc Stats'!$C$56,B3719&lt;='Desc Stats'!$C$57),"Affordable",if(AND(B3719&gt;='Desc Stats'!$C$58,B3719&lt;='Desc Stats'!$C$59),"Luxury","None"))</f>
        <v>Luxury</v>
      </c>
    </row>
    <row r="3720">
      <c r="A3720" s="56" t="s">
        <v>162</v>
      </c>
      <c r="B3720" s="54">
        <v>2750000.0</v>
      </c>
      <c r="C3720" s="7">
        <v>4.0</v>
      </c>
      <c r="D3720" s="7">
        <v>4.0</v>
      </c>
      <c r="E3720" s="7">
        <v>2.0</v>
      </c>
      <c r="F3720" s="7" t="s">
        <v>36</v>
      </c>
      <c r="G3720" s="7" t="s">
        <v>172</v>
      </c>
      <c r="H3720" s="54">
        <v>2.0</v>
      </c>
      <c r="I3720" s="54">
        <v>2426.0</v>
      </c>
      <c r="J3720" s="55" t="s">
        <v>25</v>
      </c>
      <c r="K3720" t="str">
        <f>if(and(B3720&gt;='Desc Stats'!$C$56,B3720&lt;='Desc Stats'!$C$57),"Affordable",if(AND(B3720&gt;='Desc Stats'!$C$58,B3720&lt;='Desc Stats'!$C$59),"Luxury","None"))</f>
        <v>Luxury</v>
      </c>
    </row>
    <row r="3721">
      <c r="A3721" s="56" t="s">
        <v>28</v>
      </c>
      <c r="B3721" s="54">
        <v>2757725.0</v>
      </c>
      <c r="C3721" s="7">
        <v>4.0</v>
      </c>
      <c r="D3721" s="7">
        <v>5.0</v>
      </c>
      <c r="E3721" s="7">
        <v>2.0</v>
      </c>
      <c r="F3721" s="7" t="s">
        <v>24</v>
      </c>
      <c r="G3721" s="7" t="s">
        <v>172</v>
      </c>
      <c r="H3721" s="54">
        <v>2.0</v>
      </c>
      <c r="I3721" s="54">
        <v>2347.0</v>
      </c>
      <c r="J3721" s="55" t="s">
        <v>175</v>
      </c>
      <c r="K3721" t="str">
        <f>if(and(B3721&gt;='Desc Stats'!$C$56,B3721&lt;='Desc Stats'!$C$57),"Affordable",if(AND(B3721&gt;='Desc Stats'!$C$58,B3721&lt;='Desc Stats'!$C$59),"Luxury","None"))</f>
        <v>Luxury</v>
      </c>
    </row>
    <row r="3722">
      <c r="A3722" s="56" t="s">
        <v>28</v>
      </c>
      <c r="B3722" s="54">
        <v>2757725.0</v>
      </c>
      <c r="C3722" s="7">
        <v>4.0</v>
      </c>
      <c r="D3722" s="7">
        <v>5.0</v>
      </c>
      <c r="E3722" s="7">
        <v>2.0</v>
      </c>
      <c r="F3722" s="7" t="s">
        <v>24</v>
      </c>
      <c r="G3722" s="7" t="s">
        <v>172</v>
      </c>
      <c r="H3722" s="54">
        <v>2.0</v>
      </c>
      <c r="I3722" s="54">
        <v>2347.0</v>
      </c>
      <c r="J3722" s="55" t="s">
        <v>27</v>
      </c>
      <c r="K3722" t="str">
        <f>if(and(B3722&gt;='Desc Stats'!$C$56,B3722&lt;='Desc Stats'!$C$57),"Affordable",if(AND(B3722&gt;='Desc Stats'!$C$58,B3722&lt;='Desc Stats'!$C$59),"Luxury","None"))</f>
        <v>Luxury</v>
      </c>
    </row>
    <row r="3723">
      <c r="A3723" s="56" t="s">
        <v>28</v>
      </c>
      <c r="B3723" s="54">
        <v>2761000.0</v>
      </c>
      <c r="C3723" s="7">
        <v>1.0</v>
      </c>
      <c r="D3723" s="7">
        <v>2.0</v>
      </c>
      <c r="E3723" s="7">
        <v>2.0</v>
      </c>
      <c r="F3723" s="7" t="s">
        <v>36</v>
      </c>
      <c r="G3723" s="7" t="s">
        <v>172</v>
      </c>
      <c r="H3723" s="54">
        <v>2.0</v>
      </c>
      <c r="I3723" s="54">
        <v>1023.0</v>
      </c>
      <c r="J3723" s="55" t="s">
        <v>25</v>
      </c>
      <c r="K3723" t="str">
        <f>if(and(B3723&gt;='Desc Stats'!$C$56,B3723&lt;='Desc Stats'!$C$57),"Affordable",if(AND(B3723&gt;='Desc Stats'!$C$58,B3723&lt;='Desc Stats'!$C$59),"Luxury","None"))</f>
        <v>Luxury</v>
      </c>
    </row>
    <row r="3724">
      <c r="A3724" s="56" t="s">
        <v>119</v>
      </c>
      <c r="B3724" s="54">
        <v>2772100.0</v>
      </c>
      <c r="C3724" s="7">
        <v>6.0</v>
      </c>
      <c r="D3724" s="7">
        <v>7.0</v>
      </c>
      <c r="E3724" s="7">
        <v>1.0</v>
      </c>
      <c r="F3724" s="7" t="s">
        <v>192</v>
      </c>
      <c r="G3724" s="7" t="s">
        <v>179</v>
      </c>
      <c r="H3724" s="54">
        <v>1.0</v>
      </c>
      <c r="I3724" s="54">
        <v>4284.0</v>
      </c>
      <c r="J3724" s="55" t="s">
        <v>27</v>
      </c>
      <c r="K3724" t="str">
        <f>if(and(B3724&gt;='Desc Stats'!$C$56,B3724&lt;='Desc Stats'!$C$57),"Affordable",if(AND(B3724&gt;='Desc Stats'!$C$58,B3724&lt;='Desc Stats'!$C$59),"Luxury","None"))</f>
        <v>Luxury</v>
      </c>
    </row>
    <row r="3725">
      <c r="A3725" s="56" t="s">
        <v>141</v>
      </c>
      <c r="B3725" s="54">
        <v>2780000.0</v>
      </c>
      <c r="C3725" s="7">
        <v>7.0</v>
      </c>
      <c r="D3725" s="7">
        <v>7.0</v>
      </c>
      <c r="E3725" s="7">
        <v>1.0</v>
      </c>
      <c r="F3725" s="7" t="s">
        <v>188</v>
      </c>
      <c r="G3725" s="7" t="s">
        <v>179</v>
      </c>
      <c r="H3725" s="54">
        <v>1.0</v>
      </c>
      <c r="I3725" s="54">
        <v>3534.0</v>
      </c>
      <c r="J3725" s="55" t="s">
        <v>25</v>
      </c>
      <c r="K3725" t="str">
        <f>if(and(B3725&gt;='Desc Stats'!$C$56,B3725&lt;='Desc Stats'!$C$57),"Affordable",if(AND(B3725&gt;='Desc Stats'!$C$58,B3725&lt;='Desc Stats'!$C$59),"Luxury","None"))</f>
        <v>Luxury</v>
      </c>
    </row>
    <row r="3726">
      <c r="A3726" s="56" t="s">
        <v>162</v>
      </c>
      <c r="B3726" s="54">
        <v>2780000.0</v>
      </c>
      <c r="C3726" s="7">
        <v>5.0</v>
      </c>
      <c r="D3726" s="7">
        <v>4.0</v>
      </c>
      <c r="E3726" s="7">
        <v>2.0</v>
      </c>
      <c r="F3726" s="7" t="s">
        <v>188</v>
      </c>
      <c r="G3726" s="7" t="s">
        <v>179</v>
      </c>
      <c r="H3726" s="54">
        <v>1.0</v>
      </c>
      <c r="I3726" s="54">
        <v>3600.0</v>
      </c>
      <c r="J3726" s="55" t="s">
        <v>27</v>
      </c>
      <c r="K3726" t="str">
        <f>if(and(B3726&gt;='Desc Stats'!$C$56,B3726&lt;='Desc Stats'!$C$57),"Affordable",if(AND(B3726&gt;='Desc Stats'!$C$58,B3726&lt;='Desc Stats'!$C$59),"Luxury","None"))</f>
        <v>Luxury</v>
      </c>
    </row>
    <row r="3727">
      <c r="A3727" s="56" t="s">
        <v>162</v>
      </c>
      <c r="B3727" s="54">
        <v>2780000.0</v>
      </c>
      <c r="C3727" s="7">
        <v>5.0</v>
      </c>
      <c r="D3727" s="7">
        <v>3.0</v>
      </c>
      <c r="E3727" s="7">
        <v>2.0</v>
      </c>
      <c r="F3727" s="7" t="s">
        <v>188</v>
      </c>
      <c r="G3727" s="7" t="s">
        <v>179</v>
      </c>
      <c r="H3727" s="54">
        <v>1.0</v>
      </c>
      <c r="I3727" s="54">
        <v>3600.0</v>
      </c>
      <c r="J3727" s="55" t="s">
        <v>27</v>
      </c>
      <c r="K3727" t="str">
        <f>if(and(B3727&gt;='Desc Stats'!$C$56,B3727&lt;='Desc Stats'!$C$57),"Affordable",if(AND(B3727&gt;='Desc Stats'!$C$58,B3727&lt;='Desc Stats'!$C$59),"Luxury","None"))</f>
        <v>Luxury</v>
      </c>
    </row>
    <row r="3728">
      <c r="A3728" s="56" t="s">
        <v>162</v>
      </c>
      <c r="B3728" s="54">
        <v>2780000.0</v>
      </c>
      <c r="C3728" s="7">
        <v>5.0</v>
      </c>
      <c r="D3728" s="7">
        <v>3.0</v>
      </c>
      <c r="E3728" s="7">
        <v>2.0</v>
      </c>
      <c r="F3728" s="7" t="s">
        <v>188</v>
      </c>
      <c r="G3728" s="7" t="s">
        <v>179</v>
      </c>
      <c r="H3728" s="54">
        <v>1.0</v>
      </c>
      <c r="I3728" s="54">
        <v>3600.0</v>
      </c>
      <c r="J3728" s="55" t="s">
        <v>27</v>
      </c>
      <c r="K3728" t="str">
        <f>if(and(B3728&gt;='Desc Stats'!$C$56,B3728&lt;='Desc Stats'!$C$57),"Affordable",if(AND(B3728&gt;='Desc Stats'!$C$58,B3728&lt;='Desc Stats'!$C$59),"Luxury","None"))</f>
        <v>Luxury</v>
      </c>
    </row>
    <row r="3729">
      <c r="A3729" s="56" t="s">
        <v>162</v>
      </c>
      <c r="B3729" s="54">
        <v>2780000.0</v>
      </c>
      <c r="C3729" s="7">
        <v>4.0</v>
      </c>
      <c r="D3729" s="7">
        <v>3.0</v>
      </c>
      <c r="E3729" s="7">
        <v>1.0</v>
      </c>
      <c r="F3729" s="7" t="s">
        <v>188</v>
      </c>
      <c r="G3729" s="7" t="s">
        <v>179</v>
      </c>
      <c r="H3729" s="54">
        <v>1.0</v>
      </c>
      <c r="I3729" s="54">
        <v>3600.0</v>
      </c>
      <c r="J3729" s="55" t="s">
        <v>27</v>
      </c>
      <c r="K3729" t="str">
        <f>if(and(B3729&gt;='Desc Stats'!$C$56,B3729&lt;='Desc Stats'!$C$57),"Affordable",if(AND(B3729&gt;='Desc Stats'!$C$58,B3729&lt;='Desc Stats'!$C$59),"Luxury","None"))</f>
        <v>Luxury</v>
      </c>
    </row>
    <row r="3730">
      <c r="A3730" s="56" t="s">
        <v>138</v>
      </c>
      <c r="B3730" s="54">
        <v>2788000.0</v>
      </c>
      <c r="C3730" s="7">
        <v>5.0</v>
      </c>
      <c r="D3730" s="7">
        <v>4.0</v>
      </c>
      <c r="E3730" s="7">
        <v>2.0</v>
      </c>
      <c r="F3730" s="7" t="s">
        <v>24</v>
      </c>
      <c r="G3730" s="7" t="s">
        <v>172</v>
      </c>
      <c r="H3730" s="54">
        <v>2.0</v>
      </c>
      <c r="I3730" s="54">
        <v>2800.0</v>
      </c>
      <c r="J3730" s="55" t="s">
        <v>27</v>
      </c>
      <c r="K3730" t="str">
        <f>if(and(B3730&gt;='Desc Stats'!$C$56,B3730&lt;='Desc Stats'!$C$57),"Affordable",if(AND(B3730&gt;='Desc Stats'!$C$58,B3730&lt;='Desc Stats'!$C$59),"Luxury","None"))</f>
        <v>Luxury</v>
      </c>
    </row>
    <row r="3731">
      <c r="A3731" s="56" t="s">
        <v>28</v>
      </c>
      <c r="B3731" s="54">
        <v>2789000.0</v>
      </c>
      <c r="C3731" s="7">
        <v>4.0</v>
      </c>
      <c r="D3731" s="7">
        <v>3.0</v>
      </c>
      <c r="E3731" s="7">
        <v>4.0</v>
      </c>
      <c r="F3731" s="7" t="s">
        <v>36</v>
      </c>
      <c r="G3731" s="7" t="s">
        <v>172</v>
      </c>
      <c r="H3731" s="54">
        <v>2.0</v>
      </c>
      <c r="I3731" s="54">
        <v>2789.0</v>
      </c>
      <c r="J3731" s="55" t="s">
        <v>27</v>
      </c>
      <c r="K3731" t="str">
        <f>if(and(B3731&gt;='Desc Stats'!$C$56,B3731&lt;='Desc Stats'!$C$57),"Affordable",if(AND(B3731&gt;='Desc Stats'!$C$58,B3731&lt;='Desc Stats'!$C$59),"Luxury","None"))</f>
        <v>Luxury</v>
      </c>
    </row>
    <row r="3732">
      <c r="A3732" s="57" t="s">
        <v>37</v>
      </c>
      <c r="B3732" s="54">
        <v>2790000.0</v>
      </c>
      <c r="C3732" s="7">
        <v>4.0</v>
      </c>
      <c r="D3732" s="7">
        <v>4.0</v>
      </c>
      <c r="E3732" s="7">
        <v>3.0</v>
      </c>
      <c r="F3732" s="7" t="s">
        <v>181</v>
      </c>
      <c r="G3732" s="7" t="s">
        <v>172</v>
      </c>
      <c r="H3732" s="54">
        <v>2.0</v>
      </c>
      <c r="I3732" s="54">
        <v>3000.0</v>
      </c>
      <c r="J3732" s="55" t="s">
        <v>27</v>
      </c>
      <c r="K3732" t="str">
        <f>if(and(B3732&gt;='Desc Stats'!$C$56,B3732&lt;='Desc Stats'!$C$57),"Affordable",if(AND(B3732&gt;='Desc Stats'!$C$58,B3732&lt;='Desc Stats'!$C$59),"Luxury","None"))</f>
        <v>Luxury</v>
      </c>
    </row>
    <row r="3733">
      <c r="A3733" s="56" t="s">
        <v>23</v>
      </c>
      <c r="B3733" s="54">
        <v>2790000.0</v>
      </c>
      <c r="C3733" s="7">
        <v>5.0</v>
      </c>
      <c r="D3733" s="7">
        <v>5.0</v>
      </c>
      <c r="E3733" s="7">
        <v>1.0</v>
      </c>
      <c r="F3733" s="7" t="s">
        <v>24</v>
      </c>
      <c r="G3733" s="7" t="s">
        <v>172</v>
      </c>
      <c r="H3733" s="54">
        <v>2.0</v>
      </c>
      <c r="I3733" s="54">
        <v>3100.0</v>
      </c>
      <c r="J3733" s="55" t="s">
        <v>27</v>
      </c>
      <c r="K3733" t="str">
        <f>if(and(B3733&gt;='Desc Stats'!$C$56,B3733&lt;='Desc Stats'!$C$57),"Affordable",if(AND(B3733&gt;='Desc Stats'!$C$58,B3733&lt;='Desc Stats'!$C$59),"Luxury","None"))</f>
        <v>Luxury</v>
      </c>
    </row>
    <row r="3734">
      <c r="A3734" s="56" t="s">
        <v>23</v>
      </c>
      <c r="B3734" s="54">
        <v>2790000.0</v>
      </c>
      <c r="C3734" s="7">
        <v>5.0</v>
      </c>
      <c r="D3734" s="7">
        <v>5.0</v>
      </c>
      <c r="E3734" s="7">
        <v>1.0</v>
      </c>
      <c r="F3734" s="7" t="s">
        <v>24</v>
      </c>
      <c r="G3734" s="7" t="s">
        <v>172</v>
      </c>
      <c r="H3734" s="54">
        <v>2.0</v>
      </c>
      <c r="I3734" s="54">
        <v>2767.0</v>
      </c>
      <c r="J3734" s="55" t="s">
        <v>27</v>
      </c>
      <c r="K3734" t="str">
        <f>if(and(B3734&gt;='Desc Stats'!$C$56,B3734&lt;='Desc Stats'!$C$57),"Affordable",if(AND(B3734&gt;='Desc Stats'!$C$58,B3734&lt;='Desc Stats'!$C$59),"Luxury","None"))</f>
        <v>Luxury</v>
      </c>
    </row>
    <row r="3735">
      <c r="A3735" s="56" t="s">
        <v>132</v>
      </c>
      <c r="B3735" s="54">
        <v>2800000.0</v>
      </c>
      <c r="C3735" s="7">
        <v>2.0</v>
      </c>
      <c r="D3735" s="7">
        <v>2.0</v>
      </c>
      <c r="E3735" s="7">
        <v>3.0</v>
      </c>
      <c r="F3735" s="7" t="s">
        <v>36</v>
      </c>
      <c r="G3735" s="7" t="s">
        <v>172</v>
      </c>
      <c r="H3735" s="54">
        <v>2.0</v>
      </c>
      <c r="I3735" s="54">
        <v>1234.0</v>
      </c>
      <c r="J3735" s="55" t="s">
        <v>25</v>
      </c>
      <c r="K3735" t="str">
        <f>if(and(B3735&gt;='Desc Stats'!$C$56,B3735&lt;='Desc Stats'!$C$57),"Affordable",if(AND(B3735&gt;='Desc Stats'!$C$58,B3735&lt;='Desc Stats'!$C$59),"Luxury","None"))</f>
        <v>Luxury</v>
      </c>
    </row>
    <row r="3736">
      <c r="A3736" s="56" t="s">
        <v>132</v>
      </c>
      <c r="B3736" s="54">
        <v>2800000.0</v>
      </c>
      <c r="C3736" s="7">
        <v>2.0</v>
      </c>
      <c r="D3736" s="7">
        <v>2.0</v>
      </c>
      <c r="E3736" s="7">
        <v>1.0</v>
      </c>
      <c r="F3736" s="7" t="s">
        <v>36</v>
      </c>
      <c r="G3736" s="7" t="s">
        <v>172</v>
      </c>
      <c r="H3736" s="54">
        <v>2.0</v>
      </c>
      <c r="I3736" s="54">
        <v>1307.0</v>
      </c>
      <c r="J3736" s="55" t="s">
        <v>27</v>
      </c>
      <c r="K3736" t="str">
        <f>if(and(B3736&gt;='Desc Stats'!$C$56,B3736&lt;='Desc Stats'!$C$57),"Affordable",if(AND(B3736&gt;='Desc Stats'!$C$58,B3736&lt;='Desc Stats'!$C$59),"Luxury","None"))</f>
        <v>Luxury</v>
      </c>
    </row>
    <row r="3737">
      <c r="A3737" s="57" t="s">
        <v>37</v>
      </c>
      <c r="B3737" s="54">
        <v>2800000.0</v>
      </c>
      <c r="C3737" s="7">
        <v>5.0</v>
      </c>
      <c r="D3737" s="7">
        <v>4.0</v>
      </c>
      <c r="E3737" s="7">
        <v>4.0</v>
      </c>
      <c r="F3737" s="7" t="s">
        <v>181</v>
      </c>
      <c r="G3737" s="7" t="s">
        <v>179</v>
      </c>
      <c r="H3737" s="54">
        <v>1.0</v>
      </c>
      <c r="I3737" s="54">
        <v>2850.0</v>
      </c>
      <c r="J3737" s="55" t="s">
        <v>27</v>
      </c>
      <c r="K3737" t="str">
        <f>if(and(B3737&gt;='Desc Stats'!$C$56,B3737&lt;='Desc Stats'!$C$57),"Affordable",if(AND(B3737&gt;='Desc Stats'!$C$58,B3737&lt;='Desc Stats'!$C$59),"Luxury","None"))</f>
        <v>Luxury</v>
      </c>
    </row>
    <row r="3738">
      <c r="A3738" s="57" t="s">
        <v>37</v>
      </c>
      <c r="B3738" s="54">
        <v>2800000.0</v>
      </c>
      <c r="C3738" s="7">
        <v>4.0</v>
      </c>
      <c r="D3738" s="7">
        <v>5.0</v>
      </c>
      <c r="E3738" s="7">
        <v>2.0</v>
      </c>
      <c r="F3738" s="7" t="s">
        <v>38</v>
      </c>
      <c r="G3738" s="7" t="s">
        <v>172</v>
      </c>
      <c r="H3738" s="54">
        <v>2.0</v>
      </c>
      <c r="I3738" s="54">
        <v>3200.0</v>
      </c>
      <c r="J3738" s="55" t="s">
        <v>27</v>
      </c>
      <c r="K3738" t="str">
        <f>if(and(B3738&gt;='Desc Stats'!$C$56,B3738&lt;='Desc Stats'!$C$57),"Affordable",if(AND(B3738&gt;='Desc Stats'!$C$58,B3738&lt;='Desc Stats'!$C$59),"Luxury","None"))</f>
        <v>Luxury</v>
      </c>
    </row>
    <row r="3739">
      <c r="A3739" s="57" t="s">
        <v>37</v>
      </c>
      <c r="B3739" s="54">
        <v>2800000.0</v>
      </c>
      <c r="C3739" s="7">
        <v>5.0</v>
      </c>
      <c r="D3739" s="7">
        <v>4.0</v>
      </c>
      <c r="E3739" s="7">
        <v>2.0</v>
      </c>
      <c r="F3739" s="7" t="s">
        <v>181</v>
      </c>
      <c r="G3739" s="7" t="s">
        <v>179</v>
      </c>
      <c r="H3739" s="54">
        <v>1.0</v>
      </c>
      <c r="I3739" s="54">
        <v>2850.0</v>
      </c>
      <c r="J3739" s="55" t="s">
        <v>27</v>
      </c>
      <c r="K3739" t="str">
        <f>if(and(B3739&gt;='Desc Stats'!$C$56,B3739&lt;='Desc Stats'!$C$57),"Affordable",if(AND(B3739&gt;='Desc Stats'!$C$58,B3739&lt;='Desc Stats'!$C$59),"Luxury","None"))</f>
        <v>Luxury</v>
      </c>
    </row>
    <row r="3740">
      <c r="A3740" s="57" t="s">
        <v>37</v>
      </c>
      <c r="B3740" s="54">
        <v>2800000.0</v>
      </c>
      <c r="C3740" s="7">
        <v>5.0</v>
      </c>
      <c r="D3740" s="7">
        <v>4.0</v>
      </c>
      <c r="E3740" s="7">
        <v>2.0</v>
      </c>
      <c r="F3740" s="7" t="s">
        <v>181</v>
      </c>
      <c r="G3740" s="7" t="s">
        <v>179</v>
      </c>
      <c r="H3740" s="54">
        <v>1.0</v>
      </c>
      <c r="I3740" s="54">
        <v>2850.0</v>
      </c>
      <c r="J3740" s="55" t="s">
        <v>27</v>
      </c>
      <c r="K3740" t="str">
        <f>if(and(B3740&gt;='Desc Stats'!$C$56,B3740&lt;='Desc Stats'!$C$57),"Affordable",if(AND(B3740&gt;='Desc Stats'!$C$58,B3740&lt;='Desc Stats'!$C$59),"Luxury","None"))</f>
        <v>Luxury</v>
      </c>
    </row>
    <row r="3741">
      <c r="A3741" s="57" t="s">
        <v>37</v>
      </c>
      <c r="B3741" s="54">
        <v>2800000.0</v>
      </c>
      <c r="C3741" s="7">
        <v>4.0</v>
      </c>
      <c r="D3741" s="7">
        <v>4.0</v>
      </c>
      <c r="E3741" s="7">
        <v>2.0</v>
      </c>
      <c r="F3741" s="7" t="s">
        <v>38</v>
      </c>
      <c r="G3741" s="7" t="s">
        <v>172</v>
      </c>
      <c r="H3741" s="54">
        <v>2.0</v>
      </c>
      <c r="I3741" s="54">
        <v>3211.0</v>
      </c>
      <c r="J3741" s="55" t="s">
        <v>27</v>
      </c>
      <c r="K3741" t="str">
        <f>if(and(B3741&gt;='Desc Stats'!$C$56,B3741&lt;='Desc Stats'!$C$57),"Affordable",if(AND(B3741&gt;='Desc Stats'!$C$58,B3741&lt;='Desc Stats'!$C$59),"Luxury","None"))</f>
        <v>Luxury</v>
      </c>
    </row>
    <row r="3742">
      <c r="A3742" s="57" t="s">
        <v>37</v>
      </c>
      <c r="B3742" s="54">
        <v>2800000.0</v>
      </c>
      <c r="C3742" s="7">
        <v>5.0</v>
      </c>
      <c r="D3742" s="7">
        <v>4.0</v>
      </c>
      <c r="E3742" s="7">
        <v>1.0</v>
      </c>
      <c r="F3742" s="7" t="s">
        <v>181</v>
      </c>
      <c r="G3742" s="7" t="s">
        <v>179</v>
      </c>
      <c r="H3742" s="54">
        <v>1.0</v>
      </c>
      <c r="I3742" s="54">
        <v>2850.0</v>
      </c>
      <c r="J3742" s="55" t="s">
        <v>27</v>
      </c>
      <c r="K3742" t="str">
        <f>if(and(B3742&gt;='Desc Stats'!$C$56,B3742&lt;='Desc Stats'!$C$57),"Affordable",if(AND(B3742&gt;='Desc Stats'!$C$58,B3742&lt;='Desc Stats'!$C$59),"Luxury","None"))</f>
        <v>Luxury</v>
      </c>
    </row>
    <row r="3743">
      <c r="A3743" s="57" t="s">
        <v>37</v>
      </c>
      <c r="B3743" s="54">
        <v>2800000.0</v>
      </c>
      <c r="C3743" s="7">
        <v>4.0</v>
      </c>
      <c r="D3743" s="7">
        <v>4.0</v>
      </c>
      <c r="E3743" s="7">
        <v>1.0</v>
      </c>
      <c r="F3743" s="7" t="s">
        <v>38</v>
      </c>
      <c r="G3743" s="7" t="s">
        <v>179</v>
      </c>
      <c r="H3743" s="54">
        <v>1.0</v>
      </c>
      <c r="I3743" s="54">
        <v>2850.0</v>
      </c>
      <c r="J3743" s="55" t="s">
        <v>27</v>
      </c>
      <c r="K3743" t="str">
        <f>if(and(B3743&gt;='Desc Stats'!$C$56,B3743&lt;='Desc Stats'!$C$57),"Affordable",if(AND(B3743&gt;='Desc Stats'!$C$58,B3743&lt;='Desc Stats'!$C$59),"Luxury","None"))</f>
        <v>Luxury</v>
      </c>
    </row>
    <row r="3744">
      <c r="A3744" s="57" t="s">
        <v>37</v>
      </c>
      <c r="B3744" s="54">
        <v>2800000.0</v>
      </c>
      <c r="C3744" s="7">
        <v>4.0</v>
      </c>
      <c r="D3744" s="7">
        <v>4.0</v>
      </c>
      <c r="E3744" s="7">
        <v>1.0</v>
      </c>
      <c r="F3744" s="7" t="s">
        <v>38</v>
      </c>
      <c r="G3744" s="7" t="s">
        <v>179</v>
      </c>
      <c r="H3744" s="54">
        <v>1.0</v>
      </c>
      <c r="I3744" s="54">
        <v>1302.0</v>
      </c>
      <c r="J3744" s="55" t="s">
        <v>27</v>
      </c>
      <c r="K3744" t="str">
        <f>if(and(B3744&gt;='Desc Stats'!$C$56,B3744&lt;='Desc Stats'!$C$57),"Affordable",if(AND(B3744&gt;='Desc Stats'!$C$58,B3744&lt;='Desc Stats'!$C$59),"Luxury","None"))</f>
        <v>Luxury</v>
      </c>
    </row>
    <row r="3745">
      <c r="A3745" s="56" t="s">
        <v>28</v>
      </c>
      <c r="B3745" s="54">
        <v>2800000.0</v>
      </c>
      <c r="C3745" s="7">
        <v>4.0</v>
      </c>
      <c r="D3745" s="7">
        <v>4.0</v>
      </c>
      <c r="E3745" s="7">
        <v>3.0</v>
      </c>
      <c r="F3745" s="7" t="s">
        <v>36</v>
      </c>
      <c r="G3745" s="7" t="s">
        <v>172</v>
      </c>
      <c r="H3745" s="54">
        <v>2.0</v>
      </c>
      <c r="I3745" s="54">
        <v>3006.0</v>
      </c>
      <c r="J3745" s="55" t="s">
        <v>27</v>
      </c>
      <c r="K3745" t="str">
        <f>if(and(B3745&gt;='Desc Stats'!$C$56,B3745&lt;='Desc Stats'!$C$57),"Affordable",if(AND(B3745&gt;='Desc Stats'!$C$58,B3745&lt;='Desc Stats'!$C$59),"Luxury","None"))</f>
        <v>Luxury</v>
      </c>
    </row>
    <row r="3746">
      <c r="A3746" s="56" t="s">
        <v>28</v>
      </c>
      <c r="B3746" s="54">
        <v>2800000.0</v>
      </c>
      <c r="C3746" s="7">
        <v>5.0</v>
      </c>
      <c r="D3746" s="7">
        <v>5.0</v>
      </c>
      <c r="E3746" s="7">
        <v>2.0</v>
      </c>
      <c r="F3746" s="7" t="s">
        <v>24</v>
      </c>
      <c r="G3746" s="7" t="s">
        <v>172</v>
      </c>
      <c r="H3746" s="54">
        <v>2.0</v>
      </c>
      <c r="I3746" s="54">
        <v>3218.0</v>
      </c>
      <c r="J3746" s="55" t="s">
        <v>27</v>
      </c>
      <c r="K3746" t="str">
        <f>if(and(B3746&gt;='Desc Stats'!$C$56,B3746&lt;='Desc Stats'!$C$57),"Affordable",if(AND(B3746&gt;='Desc Stats'!$C$58,B3746&lt;='Desc Stats'!$C$59),"Luxury","None"))</f>
        <v>Luxury</v>
      </c>
    </row>
    <row r="3747">
      <c r="A3747" s="56" t="s">
        <v>28</v>
      </c>
      <c r="B3747" s="54">
        <v>2800000.0</v>
      </c>
      <c r="C3747" s="7">
        <v>5.0</v>
      </c>
      <c r="D3747" s="7">
        <v>5.0</v>
      </c>
      <c r="E3747" s="7">
        <v>2.0</v>
      </c>
      <c r="F3747" s="7" t="s">
        <v>36</v>
      </c>
      <c r="G3747" s="7" t="s">
        <v>172</v>
      </c>
      <c r="H3747" s="54">
        <v>2.0</v>
      </c>
      <c r="I3747" s="54">
        <v>2343.0</v>
      </c>
      <c r="J3747" s="55" t="s">
        <v>27</v>
      </c>
      <c r="K3747" t="str">
        <f>if(and(B3747&gt;='Desc Stats'!$C$56,B3747&lt;='Desc Stats'!$C$57),"Affordable",if(AND(B3747&gt;='Desc Stats'!$C$58,B3747&lt;='Desc Stats'!$C$59),"Luxury","None"))</f>
        <v>Luxury</v>
      </c>
    </row>
    <row r="3748">
      <c r="A3748" s="56" t="s">
        <v>28</v>
      </c>
      <c r="B3748" s="54">
        <v>2800000.0</v>
      </c>
      <c r="C3748" s="7">
        <v>4.0</v>
      </c>
      <c r="D3748" s="7">
        <v>4.0</v>
      </c>
      <c r="E3748" s="7">
        <v>2.0</v>
      </c>
      <c r="F3748" s="7" t="s">
        <v>36</v>
      </c>
      <c r="G3748" s="7" t="s">
        <v>172</v>
      </c>
      <c r="H3748" s="54">
        <v>2.0</v>
      </c>
      <c r="I3748" s="54">
        <v>3311.0</v>
      </c>
      <c r="J3748" s="55" t="s">
        <v>25</v>
      </c>
      <c r="K3748" t="str">
        <f>if(and(B3748&gt;='Desc Stats'!$C$56,B3748&lt;='Desc Stats'!$C$57),"Affordable",if(AND(B3748&gt;='Desc Stats'!$C$58,B3748&lt;='Desc Stats'!$C$59),"Luxury","None"))</f>
        <v>Luxury</v>
      </c>
    </row>
    <row r="3749">
      <c r="A3749" s="56" t="s">
        <v>28</v>
      </c>
      <c r="B3749" s="54">
        <v>2800000.0</v>
      </c>
      <c r="C3749" s="7">
        <v>4.0</v>
      </c>
      <c r="D3749" s="7">
        <v>4.0</v>
      </c>
      <c r="E3749" s="7">
        <v>2.0</v>
      </c>
      <c r="F3749" s="7" t="s">
        <v>36</v>
      </c>
      <c r="G3749" s="7" t="s">
        <v>172</v>
      </c>
      <c r="H3749" s="54">
        <v>2.0</v>
      </c>
      <c r="I3749" s="54">
        <v>3303.0</v>
      </c>
      <c r="J3749" s="55" t="s">
        <v>25</v>
      </c>
      <c r="K3749" t="str">
        <f>if(and(B3749&gt;='Desc Stats'!$C$56,B3749&lt;='Desc Stats'!$C$57),"Affordable",if(AND(B3749&gt;='Desc Stats'!$C$58,B3749&lt;='Desc Stats'!$C$59),"Luxury","None"))</f>
        <v>Luxury</v>
      </c>
    </row>
    <row r="3750">
      <c r="A3750" s="56" t="s">
        <v>28</v>
      </c>
      <c r="B3750" s="54">
        <v>2800000.0</v>
      </c>
      <c r="C3750" s="7">
        <v>4.0</v>
      </c>
      <c r="D3750" s="7">
        <v>4.0</v>
      </c>
      <c r="E3750" s="7">
        <v>2.0</v>
      </c>
      <c r="F3750" s="7" t="s">
        <v>36</v>
      </c>
      <c r="G3750" s="7" t="s">
        <v>172</v>
      </c>
      <c r="H3750" s="54">
        <v>2.0</v>
      </c>
      <c r="I3750" s="54">
        <v>3300.0</v>
      </c>
      <c r="J3750" s="55" t="s">
        <v>25</v>
      </c>
      <c r="K3750" t="str">
        <f>if(and(B3750&gt;='Desc Stats'!$C$56,B3750&lt;='Desc Stats'!$C$57),"Affordable",if(AND(B3750&gt;='Desc Stats'!$C$58,B3750&lt;='Desc Stats'!$C$59),"Luxury","None"))</f>
        <v>Luxury</v>
      </c>
    </row>
    <row r="3751">
      <c r="A3751" s="56" t="s">
        <v>28</v>
      </c>
      <c r="B3751" s="54">
        <v>2800000.0</v>
      </c>
      <c r="C3751" s="7">
        <v>4.0</v>
      </c>
      <c r="D3751" s="7">
        <v>4.0</v>
      </c>
      <c r="E3751" s="7">
        <v>2.0</v>
      </c>
      <c r="F3751" s="7" t="s">
        <v>36</v>
      </c>
      <c r="G3751" s="7" t="s">
        <v>172</v>
      </c>
      <c r="H3751" s="54">
        <v>2.0</v>
      </c>
      <c r="I3751" s="54">
        <v>3300.0</v>
      </c>
      <c r="J3751" s="55" t="s">
        <v>25</v>
      </c>
      <c r="K3751" t="str">
        <f>if(and(B3751&gt;='Desc Stats'!$C$56,B3751&lt;='Desc Stats'!$C$57),"Affordable",if(AND(B3751&gt;='Desc Stats'!$C$58,B3751&lt;='Desc Stats'!$C$59),"Luxury","None"))</f>
        <v>Luxury</v>
      </c>
    </row>
    <row r="3752">
      <c r="A3752" s="56" t="s">
        <v>28</v>
      </c>
      <c r="B3752" s="54">
        <v>2800000.0</v>
      </c>
      <c r="C3752" s="7">
        <v>2.0</v>
      </c>
      <c r="D3752" s="7">
        <v>2.0</v>
      </c>
      <c r="E3752" s="7">
        <v>2.0</v>
      </c>
      <c r="F3752" s="7" t="s">
        <v>36</v>
      </c>
      <c r="G3752" s="7" t="s">
        <v>172</v>
      </c>
      <c r="H3752" s="54">
        <v>2.0</v>
      </c>
      <c r="I3752" s="54">
        <v>1087.0</v>
      </c>
      <c r="J3752" s="55" t="s">
        <v>25</v>
      </c>
      <c r="K3752" t="str">
        <f>if(and(B3752&gt;='Desc Stats'!$C$56,B3752&lt;='Desc Stats'!$C$57),"Affordable",if(AND(B3752&gt;='Desc Stats'!$C$58,B3752&lt;='Desc Stats'!$C$59),"Luxury","None"))</f>
        <v>Luxury</v>
      </c>
    </row>
    <row r="3753">
      <c r="A3753" s="56" t="s">
        <v>28</v>
      </c>
      <c r="B3753" s="54">
        <v>2800000.0</v>
      </c>
      <c r="C3753" s="7">
        <v>4.0</v>
      </c>
      <c r="D3753" s="7">
        <v>5.0</v>
      </c>
      <c r="E3753" s="7">
        <v>1.0</v>
      </c>
      <c r="F3753" s="7" t="s">
        <v>24</v>
      </c>
      <c r="G3753" s="7" t="s">
        <v>172</v>
      </c>
      <c r="H3753" s="54">
        <v>2.0</v>
      </c>
      <c r="I3753" s="54">
        <v>3109.0</v>
      </c>
      <c r="J3753" s="55" t="s">
        <v>27</v>
      </c>
      <c r="K3753" t="str">
        <f>if(and(B3753&gt;='Desc Stats'!$C$56,B3753&lt;='Desc Stats'!$C$57),"Affordable",if(AND(B3753&gt;='Desc Stats'!$C$58,B3753&lt;='Desc Stats'!$C$59),"Luxury","None"))</f>
        <v>Luxury</v>
      </c>
    </row>
    <row r="3754">
      <c r="A3754" s="56" t="s">
        <v>28</v>
      </c>
      <c r="B3754" s="54">
        <v>2800000.0</v>
      </c>
      <c r="C3754" s="7">
        <v>4.0</v>
      </c>
      <c r="D3754" s="7">
        <v>2.0</v>
      </c>
      <c r="E3754" s="7">
        <v>1.0</v>
      </c>
      <c r="F3754" s="7" t="s">
        <v>36</v>
      </c>
      <c r="G3754" s="7" t="s">
        <v>172</v>
      </c>
      <c r="H3754" s="54">
        <v>2.0</v>
      </c>
      <c r="I3754" s="54">
        <v>2998.0</v>
      </c>
      <c r="J3754" t="s">
        <v>27</v>
      </c>
      <c r="K3754" t="str">
        <f>if(and(B3754&gt;='Desc Stats'!$C$56,B3754&lt;='Desc Stats'!$C$57),"Affordable",if(AND(B3754&gt;='Desc Stats'!$C$58,B3754&lt;='Desc Stats'!$C$59),"Luxury","None"))</f>
        <v>Luxury</v>
      </c>
    </row>
    <row r="3755">
      <c r="A3755" s="56" t="s">
        <v>28</v>
      </c>
      <c r="B3755" s="54">
        <v>2800000.0</v>
      </c>
      <c r="C3755" s="7">
        <v>2.0</v>
      </c>
      <c r="D3755" s="7">
        <v>2.0</v>
      </c>
      <c r="E3755" s="7">
        <v>1.0</v>
      </c>
      <c r="F3755" s="7" t="s">
        <v>36</v>
      </c>
      <c r="G3755" s="7" t="s">
        <v>172</v>
      </c>
      <c r="H3755" s="54">
        <v>2.0</v>
      </c>
      <c r="I3755" s="54">
        <v>1103.0</v>
      </c>
      <c r="J3755" s="55" t="s">
        <v>25</v>
      </c>
      <c r="K3755" t="str">
        <f>if(and(B3755&gt;='Desc Stats'!$C$56,B3755&lt;='Desc Stats'!$C$57),"Affordable",if(AND(B3755&gt;='Desc Stats'!$C$58,B3755&lt;='Desc Stats'!$C$59),"Luxury","None"))</f>
        <v>Luxury</v>
      </c>
    </row>
    <row r="3756">
      <c r="A3756" s="56" t="s">
        <v>23</v>
      </c>
      <c r="B3756" s="54">
        <v>2800000.0</v>
      </c>
      <c r="C3756" s="7">
        <v>5.0</v>
      </c>
      <c r="D3756" s="7">
        <v>7.0</v>
      </c>
      <c r="E3756" s="7">
        <v>2.0</v>
      </c>
      <c r="F3756" s="7" t="s">
        <v>24</v>
      </c>
      <c r="G3756" s="7" t="s">
        <v>172</v>
      </c>
      <c r="H3756" s="54">
        <v>2.0</v>
      </c>
      <c r="I3756" s="54">
        <v>3541.0</v>
      </c>
      <c r="J3756" s="55" t="s">
        <v>25</v>
      </c>
      <c r="K3756" t="str">
        <f>if(and(B3756&gt;='Desc Stats'!$C$56,B3756&lt;='Desc Stats'!$C$57),"Affordable",if(AND(B3756&gt;='Desc Stats'!$C$58,B3756&lt;='Desc Stats'!$C$59),"Luxury","None"))</f>
        <v>Luxury</v>
      </c>
    </row>
    <row r="3757">
      <c r="A3757" s="56" t="s">
        <v>23</v>
      </c>
      <c r="B3757" s="54">
        <v>2800000.0</v>
      </c>
      <c r="C3757" s="7">
        <v>6.0</v>
      </c>
      <c r="D3757" s="7">
        <v>6.0</v>
      </c>
      <c r="E3757" s="7">
        <v>2.0</v>
      </c>
      <c r="F3757" s="7" t="s">
        <v>24</v>
      </c>
      <c r="G3757" s="7" t="s">
        <v>172</v>
      </c>
      <c r="H3757" s="54">
        <v>2.0</v>
      </c>
      <c r="I3757" s="54">
        <v>4000.0</v>
      </c>
      <c r="J3757" s="55" t="s">
        <v>27</v>
      </c>
      <c r="K3757" t="str">
        <f>if(and(B3757&gt;='Desc Stats'!$C$56,B3757&lt;='Desc Stats'!$C$57),"Affordable",if(AND(B3757&gt;='Desc Stats'!$C$58,B3757&lt;='Desc Stats'!$C$59),"Luxury","None"))</f>
        <v>Luxury</v>
      </c>
    </row>
    <row r="3758">
      <c r="A3758" s="56" t="s">
        <v>23</v>
      </c>
      <c r="B3758" s="54">
        <v>2800000.0</v>
      </c>
      <c r="C3758" s="7">
        <v>5.0</v>
      </c>
      <c r="D3758" s="7">
        <v>6.0</v>
      </c>
      <c r="E3758" s="7">
        <v>2.0</v>
      </c>
      <c r="F3758" s="7" t="s">
        <v>24</v>
      </c>
      <c r="G3758" s="7" t="s">
        <v>172</v>
      </c>
      <c r="H3758" s="54">
        <v>2.0</v>
      </c>
      <c r="I3758" s="54">
        <v>3714.0</v>
      </c>
      <c r="J3758" t="s">
        <v>27</v>
      </c>
      <c r="K3758" t="str">
        <f>if(and(B3758&gt;='Desc Stats'!$C$56,B3758&lt;='Desc Stats'!$C$57),"Affordable",if(AND(B3758&gt;='Desc Stats'!$C$58,B3758&lt;='Desc Stats'!$C$59),"Luxury","None"))</f>
        <v>Luxury</v>
      </c>
    </row>
    <row r="3759">
      <c r="A3759" s="56" t="s">
        <v>23</v>
      </c>
      <c r="B3759" s="54">
        <v>2800000.0</v>
      </c>
      <c r="C3759" s="7">
        <v>5.0</v>
      </c>
      <c r="D3759" s="7">
        <v>6.0</v>
      </c>
      <c r="E3759" s="7">
        <v>2.0</v>
      </c>
      <c r="F3759" s="7" t="s">
        <v>24</v>
      </c>
      <c r="G3759" s="7" t="s">
        <v>172</v>
      </c>
      <c r="H3759" s="54">
        <v>2.0</v>
      </c>
      <c r="I3759" s="54">
        <v>3541.0</v>
      </c>
      <c r="J3759" t="s">
        <v>27</v>
      </c>
      <c r="K3759" t="str">
        <f>if(and(B3759&gt;='Desc Stats'!$C$56,B3759&lt;='Desc Stats'!$C$57),"Affordable",if(AND(B3759&gt;='Desc Stats'!$C$58,B3759&lt;='Desc Stats'!$C$59),"Luxury","None"))</f>
        <v>Luxury</v>
      </c>
    </row>
    <row r="3760">
      <c r="A3760" s="56" t="s">
        <v>23</v>
      </c>
      <c r="B3760" s="54">
        <v>2800000.0</v>
      </c>
      <c r="C3760" s="7">
        <v>5.0</v>
      </c>
      <c r="D3760" s="7">
        <v>6.0</v>
      </c>
      <c r="E3760" s="7">
        <v>2.0</v>
      </c>
      <c r="F3760" s="7" t="s">
        <v>24</v>
      </c>
      <c r="G3760" s="7" t="s">
        <v>172</v>
      </c>
      <c r="H3760" s="54">
        <v>2.0</v>
      </c>
      <c r="I3760" s="54">
        <v>3317.0</v>
      </c>
      <c r="J3760" s="55" t="s">
        <v>27</v>
      </c>
      <c r="K3760" t="str">
        <f>if(and(B3760&gt;='Desc Stats'!$C$56,B3760&lt;='Desc Stats'!$C$57),"Affordable",if(AND(B3760&gt;='Desc Stats'!$C$58,B3760&lt;='Desc Stats'!$C$59),"Luxury","None"))</f>
        <v>Luxury</v>
      </c>
    </row>
    <row r="3761">
      <c r="A3761" s="56" t="s">
        <v>23</v>
      </c>
      <c r="B3761" s="54">
        <v>2800000.0</v>
      </c>
      <c r="C3761" s="7">
        <v>5.0</v>
      </c>
      <c r="D3761" s="7">
        <v>5.0</v>
      </c>
      <c r="E3761" s="7">
        <v>2.0</v>
      </c>
      <c r="F3761" s="7" t="s">
        <v>24</v>
      </c>
      <c r="G3761" s="7" t="s">
        <v>172</v>
      </c>
      <c r="H3761" s="54">
        <v>2.0</v>
      </c>
      <c r="I3761" s="54">
        <v>3041.0</v>
      </c>
      <c r="J3761" s="55" t="s">
        <v>25</v>
      </c>
      <c r="K3761" t="str">
        <f>if(and(B3761&gt;='Desc Stats'!$C$56,B3761&lt;='Desc Stats'!$C$57),"Affordable",if(AND(B3761&gt;='Desc Stats'!$C$58,B3761&lt;='Desc Stats'!$C$59),"Luxury","None"))</f>
        <v>Luxury</v>
      </c>
    </row>
    <row r="3762">
      <c r="A3762" s="56" t="s">
        <v>23</v>
      </c>
      <c r="B3762" s="54">
        <v>2800000.0</v>
      </c>
      <c r="C3762" s="7">
        <v>5.0</v>
      </c>
      <c r="D3762" s="7">
        <v>5.0</v>
      </c>
      <c r="E3762" s="7">
        <v>2.0</v>
      </c>
      <c r="F3762" s="7" t="s">
        <v>24</v>
      </c>
      <c r="G3762" s="7" t="s">
        <v>172</v>
      </c>
      <c r="H3762" s="54">
        <v>2.0</v>
      </c>
      <c r="I3762" s="54">
        <v>2767.0</v>
      </c>
      <c r="J3762" s="55" t="s">
        <v>27</v>
      </c>
      <c r="K3762" t="str">
        <f>if(and(B3762&gt;='Desc Stats'!$C$56,B3762&lt;='Desc Stats'!$C$57),"Affordable",if(AND(B3762&gt;='Desc Stats'!$C$58,B3762&lt;='Desc Stats'!$C$59),"Luxury","None"))</f>
        <v>Luxury</v>
      </c>
    </row>
    <row r="3763">
      <c r="A3763" s="56" t="s">
        <v>23</v>
      </c>
      <c r="B3763" s="54">
        <v>2800000.0</v>
      </c>
      <c r="C3763" s="7">
        <v>6.0</v>
      </c>
      <c r="D3763" s="7">
        <v>6.0</v>
      </c>
      <c r="E3763" s="7">
        <v>1.0</v>
      </c>
      <c r="F3763" s="7" t="s">
        <v>24</v>
      </c>
      <c r="G3763" s="7" t="s">
        <v>172</v>
      </c>
      <c r="H3763" s="54">
        <v>2.0</v>
      </c>
      <c r="I3763" s="54">
        <v>3714.0</v>
      </c>
      <c r="J3763" s="55" t="s">
        <v>27</v>
      </c>
      <c r="K3763" t="str">
        <f>if(and(B3763&gt;='Desc Stats'!$C$56,B3763&lt;='Desc Stats'!$C$57),"Affordable",if(AND(B3763&gt;='Desc Stats'!$C$58,B3763&lt;='Desc Stats'!$C$59),"Luxury","None"))</f>
        <v>Luxury</v>
      </c>
    </row>
    <row r="3764">
      <c r="A3764" s="56" t="s">
        <v>23</v>
      </c>
      <c r="B3764" s="54">
        <v>2800000.0</v>
      </c>
      <c r="C3764" s="7">
        <v>5.0</v>
      </c>
      <c r="D3764" s="7">
        <v>6.0</v>
      </c>
      <c r="E3764" s="7">
        <v>1.0</v>
      </c>
      <c r="F3764" s="7" t="s">
        <v>24</v>
      </c>
      <c r="G3764" s="7" t="s">
        <v>172</v>
      </c>
      <c r="H3764" s="54">
        <v>2.0</v>
      </c>
      <c r="I3764" s="54">
        <v>3317.0</v>
      </c>
      <c r="J3764" s="55" t="s">
        <v>27</v>
      </c>
      <c r="K3764" t="str">
        <f>if(and(B3764&gt;='Desc Stats'!$C$56,B3764&lt;='Desc Stats'!$C$57),"Affordable",if(AND(B3764&gt;='Desc Stats'!$C$58,B3764&lt;='Desc Stats'!$C$59),"Luxury","None"))</f>
        <v>Luxury</v>
      </c>
    </row>
    <row r="3765">
      <c r="A3765" s="56" t="s">
        <v>140</v>
      </c>
      <c r="B3765" s="54">
        <v>2800000.0</v>
      </c>
      <c r="C3765" s="7">
        <v>5.0</v>
      </c>
      <c r="D3765" s="7">
        <v>4.0</v>
      </c>
      <c r="E3765" s="7">
        <v>3.0</v>
      </c>
      <c r="F3765" s="7" t="s">
        <v>24</v>
      </c>
      <c r="G3765" s="7" t="s">
        <v>172</v>
      </c>
      <c r="H3765" s="54">
        <v>2.0</v>
      </c>
      <c r="I3765" s="54">
        <v>3460.0</v>
      </c>
      <c r="J3765" s="55" t="s">
        <v>25</v>
      </c>
      <c r="K3765" t="str">
        <f>if(and(B3765&gt;='Desc Stats'!$C$56,B3765&lt;='Desc Stats'!$C$57),"Affordable",if(AND(B3765&gt;='Desc Stats'!$C$58,B3765&lt;='Desc Stats'!$C$59),"Luxury","None"))</f>
        <v>Luxury</v>
      </c>
    </row>
    <row r="3766">
      <c r="A3766" s="56" t="s">
        <v>140</v>
      </c>
      <c r="B3766" s="54">
        <v>2800000.0</v>
      </c>
      <c r="C3766" s="7">
        <v>5.0</v>
      </c>
      <c r="D3766" s="7">
        <v>6.0</v>
      </c>
      <c r="E3766" s="7">
        <v>2.0</v>
      </c>
      <c r="F3766" s="7" t="s">
        <v>24</v>
      </c>
      <c r="G3766" s="7" t="s">
        <v>172</v>
      </c>
      <c r="H3766" s="54">
        <v>2.0</v>
      </c>
      <c r="I3766" s="54">
        <v>3466.0</v>
      </c>
      <c r="J3766" s="55" t="s">
        <v>27</v>
      </c>
      <c r="K3766" t="str">
        <f>if(and(B3766&gt;='Desc Stats'!$C$56,B3766&lt;='Desc Stats'!$C$57),"Affordable",if(AND(B3766&gt;='Desc Stats'!$C$58,B3766&lt;='Desc Stats'!$C$59),"Luxury","None"))</f>
        <v>Luxury</v>
      </c>
    </row>
    <row r="3767">
      <c r="A3767" s="56" t="s">
        <v>140</v>
      </c>
      <c r="B3767" s="54">
        <v>2800000.0</v>
      </c>
      <c r="C3767" s="7">
        <v>6.0</v>
      </c>
      <c r="D3767" s="7">
        <v>5.0</v>
      </c>
      <c r="E3767" s="7">
        <v>2.0</v>
      </c>
      <c r="F3767" s="7" t="s">
        <v>188</v>
      </c>
      <c r="G3767" s="7" t="s">
        <v>179</v>
      </c>
      <c r="H3767" s="54">
        <v>1.0</v>
      </c>
      <c r="I3767" s="54">
        <v>4300.0</v>
      </c>
      <c r="J3767" s="55" t="s">
        <v>27</v>
      </c>
      <c r="K3767" t="str">
        <f>if(and(B3767&gt;='Desc Stats'!$C$56,B3767&lt;='Desc Stats'!$C$57),"Affordable",if(AND(B3767&gt;='Desc Stats'!$C$58,B3767&lt;='Desc Stats'!$C$59),"Luxury","None"))</f>
        <v>Luxury</v>
      </c>
    </row>
    <row r="3768">
      <c r="A3768" s="56" t="s">
        <v>140</v>
      </c>
      <c r="B3768" s="54">
        <v>2800000.0</v>
      </c>
      <c r="C3768" s="7">
        <v>5.0</v>
      </c>
      <c r="D3768" s="7">
        <v>5.0</v>
      </c>
      <c r="E3768" s="7">
        <v>2.0</v>
      </c>
      <c r="F3768" s="7" t="s">
        <v>24</v>
      </c>
      <c r="G3768" s="7" t="s">
        <v>172</v>
      </c>
      <c r="H3768" s="54">
        <v>2.0</v>
      </c>
      <c r="I3768" s="54">
        <v>3983.0</v>
      </c>
      <c r="J3768" s="55" t="s">
        <v>27</v>
      </c>
      <c r="K3768" t="str">
        <f>if(and(B3768&gt;='Desc Stats'!$C$56,B3768&lt;='Desc Stats'!$C$57),"Affordable",if(AND(B3768&gt;='Desc Stats'!$C$58,B3768&lt;='Desc Stats'!$C$59),"Luxury","None"))</f>
        <v>Luxury</v>
      </c>
    </row>
    <row r="3769">
      <c r="A3769" s="56" t="s">
        <v>140</v>
      </c>
      <c r="B3769" s="54">
        <v>2800000.0</v>
      </c>
      <c r="C3769" s="7">
        <v>5.0</v>
      </c>
      <c r="D3769" s="7">
        <v>5.0</v>
      </c>
      <c r="E3769" s="7">
        <v>2.0</v>
      </c>
      <c r="F3769" s="7" t="s">
        <v>24</v>
      </c>
      <c r="G3769" s="7" t="s">
        <v>172</v>
      </c>
      <c r="H3769" s="54">
        <v>2.0</v>
      </c>
      <c r="I3769" s="54">
        <v>3482.0</v>
      </c>
      <c r="J3769" s="55" t="s">
        <v>25</v>
      </c>
      <c r="K3769" t="str">
        <f>if(and(B3769&gt;='Desc Stats'!$C$56,B3769&lt;='Desc Stats'!$C$57),"Affordable",if(AND(B3769&gt;='Desc Stats'!$C$58,B3769&lt;='Desc Stats'!$C$59),"Luxury","None"))</f>
        <v>Luxury</v>
      </c>
    </row>
    <row r="3770">
      <c r="A3770" s="56" t="s">
        <v>162</v>
      </c>
      <c r="B3770" s="54">
        <v>2800000.0</v>
      </c>
      <c r="C3770" s="7">
        <v>4.0</v>
      </c>
      <c r="D3770" s="7">
        <v>5.0</v>
      </c>
      <c r="E3770" s="7">
        <v>2.0</v>
      </c>
      <c r="F3770" s="7" t="s">
        <v>36</v>
      </c>
      <c r="G3770" s="7" t="s">
        <v>172</v>
      </c>
      <c r="H3770" s="54">
        <v>2.0</v>
      </c>
      <c r="I3770" s="54">
        <v>2426.0</v>
      </c>
      <c r="J3770" s="55" t="s">
        <v>27</v>
      </c>
      <c r="K3770" t="str">
        <f>if(and(B3770&gt;='Desc Stats'!$C$56,B3770&lt;='Desc Stats'!$C$57),"Affordable",if(AND(B3770&gt;='Desc Stats'!$C$58,B3770&lt;='Desc Stats'!$C$59),"Luxury","None"))</f>
        <v>Luxury</v>
      </c>
    </row>
    <row r="3771">
      <c r="A3771" s="56" t="s">
        <v>162</v>
      </c>
      <c r="B3771" s="54">
        <v>2800000.0</v>
      </c>
      <c r="C3771" s="7">
        <v>5.0</v>
      </c>
      <c r="D3771" s="7">
        <v>3.0</v>
      </c>
      <c r="E3771" s="7">
        <v>2.0</v>
      </c>
      <c r="F3771" s="7" t="s">
        <v>188</v>
      </c>
      <c r="G3771" s="7" t="s">
        <v>179</v>
      </c>
      <c r="H3771" s="54">
        <v>1.0</v>
      </c>
      <c r="I3771" s="54">
        <v>3600.0</v>
      </c>
      <c r="J3771" t="s">
        <v>27</v>
      </c>
      <c r="K3771" t="str">
        <f>if(and(B3771&gt;='Desc Stats'!$C$56,B3771&lt;='Desc Stats'!$C$57),"Affordable",if(AND(B3771&gt;='Desc Stats'!$C$58,B3771&lt;='Desc Stats'!$C$59),"Luxury","None"))</f>
        <v>Luxury</v>
      </c>
    </row>
    <row r="3772">
      <c r="A3772" s="56" t="s">
        <v>28</v>
      </c>
      <c r="B3772" s="54">
        <v>2810000.0</v>
      </c>
      <c r="C3772" s="7">
        <v>5.0</v>
      </c>
      <c r="D3772" s="7">
        <v>6.0</v>
      </c>
      <c r="E3772" s="7">
        <v>2.0</v>
      </c>
      <c r="F3772" s="7" t="s">
        <v>24</v>
      </c>
      <c r="G3772" s="7" t="s">
        <v>172</v>
      </c>
      <c r="H3772" s="54">
        <v>2.0</v>
      </c>
      <c r="I3772" s="54">
        <v>3502.0</v>
      </c>
      <c r="J3772" s="55" t="s">
        <v>27</v>
      </c>
      <c r="K3772" t="str">
        <f>if(and(B3772&gt;='Desc Stats'!$C$56,B3772&lt;='Desc Stats'!$C$57),"Affordable",if(AND(B3772&gt;='Desc Stats'!$C$58,B3772&lt;='Desc Stats'!$C$59),"Luxury","None"))</f>
        <v>Luxury</v>
      </c>
    </row>
    <row r="3773">
      <c r="A3773" s="56" t="s">
        <v>23</v>
      </c>
      <c r="B3773" s="54">
        <v>2828280.0</v>
      </c>
      <c r="C3773" s="7">
        <v>5.0</v>
      </c>
      <c r="D3773" s="7">
        <v>5.0</v>
      </c>
      <c r="E3773" s="7">
        <v>2.0</v>
      </c>
      <c r="F3773" s="7" t="s">
        <v>24</v>
      </c>
      <c r="G3773" s="7" t="s">
        <v>172</v>
      </c>
      <c r="H3773" s="54">
        <v>2.0</v>
      </c>
      <c r="I3773" s="54">
        <v>3626.0</v>
      </c>
      <c r="J3773" s="55" t="s">
        <v>25</v>
      </c>
      <c r="K3773" t="str">
        <f>if(and(B3773&gt;='Desc Stats'!$C$56,B3773&lt;='Desc Stats'!$C$57),"Affordable",if(AND(B3773&gt;='Desc Stats'!$C$58,B3773&lt;='Desc Stats'!$C$59),"Luxury","None"))</f>
        <v>Luxury</v>
      </c>
    </row>
    <row r="3774">
      <c r="A3774" s="56" t="s">
        <v>28</v>
      </c>
      <c r="B3774" s="54">
        <v>2842350.0</v>
      </c>
      <c r="C3774" s="7">
        <v>4.0</v>
      </c>
      <c r="D3774" s="7">
        <v>4.0</v>
      </c>
      <c r="E3774" s="7">
        <v>1.0</v>
      </c>
      <c r="F3774" s="7" t="s">
        <v>24</v>
      </c>
      <c r="G3774" s="7" t="s">
        <v>172</v>
      </c>
      <c r="H3774" s="54">
        <v>2.0</v>
      </c>
      <c r="I3774" s="54">
        <v>2707.0</v>
      </c>
      <c r="J3774" s="55" t="s">
        <v>27</v>
      </c>
      <c r="K3774" t="str">
        <f>if(and(B3774&gt;='Desc Stats'!$C$56,B3774&lt;='Desc Stats'!$C$57),"Affordable",if(AND(B3774&gt;='Desc Stats'!$C$58,B3774&lt;='Desc Stats'!$C$59),"Luxury","None"))</f>
        <v>Luxury</v>
      </c>
    </row>
    <row r="3775">
      <c r="A3775" s="56" t="s">
        <v>26</v>
      </c>
      <c r="B3775" s="54">
        <v>2850000.0</v>
      </c>
      <c r="C3775" s="7">
        <v>5.0</v>
      </c>
      <c r="D3775" s="7">
        <v>4.0</v>
      </c>
      <c r="E3775" s="7">
        <v>2.0</v>
      </c>
      <c r="F3775" s="7" t="s">
        <v>38</v>
      </c>
      <c r="G3775" s="7" t="s">
        <v>179</v>
      </c>
      <c r="H3775" s="54">
        <v>1.0</v>
      </c>
      <c r="I3775" s="54">
        <v>4040.0</v>
      </c>
      <c r="J3775" s="55" t="s">
        <v>27</v>
      </c>
      <c r="K3775" t="str">
        <f>if(and(B3775&gt;='Desc Stats'!$C$56,B3775&lt;='Desc Stats'!$C$57),"Affordable",if(AND(B3775&gt;='Desc Stats'!$C$58,B3775&lt;='Desc Stats'!$C$59),"Luxury","None"))</f>
        <v>Luxury</v>
      </c>
    </row>
    <row r="3776">
      <c r="A3776" s="56" t="s">
        <v>26</v>
      </c>
      <c r="B3776" s="54">
        <v>2850000.0</v>
      </c>
      <c r="C3776" s="7">
        <v>5.0</v>
      </c>
      <c r="D3776" s="7">
        <v>4.0</v>
      </c>
      <c r="E3776" s="7">
        <v>2.0</v>
      </c>
      <c r="F3776" s="7" t="s">
        <v>38</v>
      </c>
      <c r="G3776" s="7" t="s">
        <v>179</v>
      </c>
      <c r="H3776" s="54">
        <v>1.0</v>
      </c>
      <c r="I3776" s="54">
        <v>3067.0</v>
      </c>
      <c r="J3776" s="55" t="s">
        <v>27</v>
      </c>
      <c r="K3776" t="str">
        <f>if(and(B3776&gt;='Desc Stats'!$C$56,B3776&lt;='Desc Stats'!$C$57),"Affordable",if(AND(B3776&gt;='Desc Stats'!$C$58,B3776&lt;='Desc Stats'!$C$59),"Luxury","None"))</f>
        <v>Luxury</v>
      </c>
    </row>
    <row r="3777">
      <c r="A3777" s="57" t="s">
        <v>37</v>
      </c>
      <c r="B3777" s="54">
        <v>2850000.0</v>
      </c>
      <c r="C3777" s="7">
        <v>4.0</v>
      </c>
      <c r="D3777" s="7">
        <v>4.0</v>
      </c>
      <c r="E3777" s="7">
        <v>3.0</v>
      </c>
      <c r="F3777" s="7" t="s">
        <v>38</v>
      </c>
      <c r="G3777" s="7" t="s">
        <v>179</v>
      </c>
      <c r="H3777" s="54">
        <v>1.0</v>
      </c>
      <c r="I3777" s="54">
        <v>1320.0</v>
      </c>
      <c r="J3777" s="55" t="s">
        <v>27</v>
      </c>
      <c r="K3777" t="str">
        <f>if(and(B3777&gt;='Desc Stats'!$C$56,B3777&lt;='Desc Stats'!$C$57),"Affordable",if(AND(B3777&gt;='Desc Stats'!$C$58,B3777&lt;='Desc Stats'!$C$59),"Luxury","None"))</f>
        <v>Luxury</v>
      </c>
    </row>
    <row r="3778">
      <c r="A3778" s="57" t="s">
        <v>37</v>
      </c>
      <c r="B3778" s="54">
        <v>2850000.0</v>
      </c>
      <c r="C3778" s="7">
        <v>4.0</v>
      </c>
      <c r="D3778" s="7">
        <v>3.0</v>
      </c>
      <c r="E3778" s="7">
        <v>3.0</v>
      </c>
      <c r="F3778" s="7" t="s">
        <v>38</v>
      </c>
      <c r="G3778" s="7" t="s">
        <v>172</v>
      </c>
      <c r="H3778" s="54">
        <v>2.0</v>
      </c>
      <c r="I3778" s="54">
        <v>3211.0</v>
      </c>
      <c r="J3778" s="55" t="s">
        <v>27</v>
      </c>
      <c r="K3778" t="str">
        <f>if(and(B3778&gt;='Desc Stats'!$C$56,B3778&lt;='Desc Stats'!$C$57),"Affordable",if(AND(B3778&gt;='Desc Stats'!$C$58,B3778&lt;='Desc Stats'!$C$59),"Luxury","None"))</f>
        <v>Luxury</v>
      </c>
    </row>
    <row r="3779">
      <c r="A3779" s="57" t="s">
        <v>37</v>
      </c>
      <c r="B3779" s="54">
        <v>2850000.0</v>
      </c>
      <c r="C3779" s="7">
        <v>6.0</v>
      </c>
      <c r="D3779" s="7">
        <v>6.0</v>
      </c>
      <c r="E3779" s="7">
        <v>2.0</v>
      </c>
      <c r="F3779" s="7" t="s">
        <v>194</v>
      </c>
      <c r="G3779" s="7" t="s">
        <v>172</v>
      </c>
      <c r="H3779" s="54">
        <v>2.0</v>
      </c>
      <c r="I3779" s="54">
        <v>3500.0</v>
      </c>
      <c r="J3779" s="55" t="s">
        <v>27</v>
      </c>
      <c r="K3779" t="str">
        <f>if(and(B3779&gt;='Desc Stats'!$C$56,B3779&lt;='Desc Stats'!$C$57),"Affordable",if(AND(B3779&gt;='Desc Stats'!$C$58,B3779&lt;='Desc Stats'!$C$59),"Luxury","None"))</f>
        <v>Luxury</v>
      </c>
    </row>
    <row r="3780">
      <c r="A3780" s="57" t="s">
        <v>37</v>
      </c>
      <c r="B3780" s="54">
        <v>2850000.0</v>
      </c>
      <c r="C3780" s="7">
        <v>4.0</v>
      </c>
      <c r="D3780" s="7">
        <v>5.0</v>
      </c>
      <c r="E3780" s="7">
        <v>2.0</v>
      </c>
      <c r="F3780" s="7" t="s">
        <v>38</v>
      </c>
      <c r="G3780" s="7" t="s">
        <v>172</v>
      </c>
      <c r="H3780" s="54">
        <v>2.0</v>
      </c>
      <c r="I3780" s="54">
        <v>3211.0</v>
      </c>
      <c r="J3780" s="55" t="s">
        <v>27</v>
      </c>
      <c r="K3780" t="str">
        <f>if(and(B3780&gt;='Desc Stats'!$C$56,B3780&lt;='Desc Stats'!$C$57),"Affordable",if(AND(B3780&gt;='Desc Stats'!$C$58,B3780&lt;='Desc Stats'!$C$59),"Luxury","None"))</f>
        <v>Luxury</v>
      </c>
    </row>
    <row r="3781">
      <c r="A3781" s="57" t="s">
        <v>37</v>
      </c>
      <c r="B3781" s="54">
        <v>2850000.0</v>
      </c>
      <c r="C3781" s="7">
        <v>4.0</v>
      </c>
      <c r="D3781" s="7">
        <v>4.0</v>
      </c>
      <c r="E3781" s="7">
        <v>2.0</v>
      </c>
      <c r="F3781" s="7" t="s">
        <v>38</v>
      </c>
      <c r="G3781" s="7" t="s">
        <v>172</v>
      </c>
      <c r="H3781" s="54">
        <v>2.0</v>
      </c>
      <c r="I3781" s="54">
        <v>3211.0</v>
      </c>
      <c r="J3781" s="55" t="s">
        <v>25</v>
      </c>
      <c r="K3781" t="str">
        <f>if(and(B3781&gt;='Desc Stats'!$C$56,B3781&lt;='Desc Stats'!$C$57),"Affordable",if(AND(B3781&gt;='Desc Stats'!$C$58,B3781&lt;='Desc Stats'!$C$59),"Luxury","None"))</f>
        <v>Luxury</v>
      </c>
    </row>
    <row r="3782">
      <c r="A3782" s="57" t="s">
        <v>37</v>
      </c>
      <c r="B3782" s="54">
        <v>2850000.0</v>
      </c>
      <c r="C3782" s="7">
        <v>4.0</v>
      </c>
      <c r="D3782" s="7">
        <v>4.0</v>
      </c>
      <c r="E3782" s="7">
        <v>2.0</v>
      </c>
      <c r="F3782" s="7" t="s">
        <v>181</v>
      </c>
      <c r="G3782" s="7" t="s">
        <v>172</v>
      </c>
      <c r="H3782" s="54">
        <v>2.0</v>
      </c>
      <c r="I3782" s="54">
        <v>3082.0</v>
      </c>
      <c r="J3782" s="55" t="s">
        <v>27</v>
      </c>
      <c r="K3782" t="str">
        <f>if(and(B3782&gt;='Desc Stats'!$C$56,B3782&lt;='Desc Stats'!$C$57),"Affordable",if(AND(B3782&gt;='Desc Stats'!$C$58,B3782&lt;='Desc Stats'!$C$59),"Luxury","None"))</f>
        <v>Luxury</v>
      </c>
    </row>
    <row r="3783">
      <c r="A3783" s="57" t="s">
        <v>37</v>
      </c>
      <c r="B3783" s="54">
        <v>2850000.0</v>
      </c>
      <c r="C3783" s="7">
        <v>4.0</v>
      </c>
      <c r="D3783" s="7">
        <v>4.0</v>
      </c>
      <c r="E3783" s="7">
        <v>2.0</v>
      </c>
      <c r="F3783" s="7" t="s">
        <v>181</v>
      </c>
      <c r="G3783" s="7" t="s">
        <v>172</v>
      </c>
      <c r="H3783" s="54">
        <v>2.0</v>
      </c>
      <c r="I3783" s="54">
        <v>3000.0</v>
      </c>
      <c r="J3783" s="55" t="s">
        <v>25</v>
      </c>
      <c r="K3783" t="str">
        <f>if(and(B3783&gt;='Desc Stats'!$C$56,B3783&lt;='Desc Stats'!$C$57),"Affordable",if(AND(B3783&gt;='Desc Stats'!$C$58,B3783&lt;='Desc Stats'!$C$59),"Luxury","None"))</f>
        <v>Luxury</v>
      </c>
    </row>
    <row r="3784">
      <c r="A3784" s="56" t="s">
        <v>127</v>
      </c>
      <c r="B3784" s="54">
        <v>2850000.0</v>
      </c>
      <c r="C3784" s="7">
        <v>6.0</v>
      </c>
      <c r="D3784" s="7">
        <v>6.0</v>
      </c>
      <c r="E3784" s="7">
        <v>2.0</v>
      </c>
      <c r="F3784" s="7" t="s">
        <v>188</v>
      </c>
      <c r="G3784" s="7" t="s">
        <v>179</v>
      </c>
      <c r="H3784" s="54">
        <v>1.0</v>
      </c>
      <c r="I3784" s="54">
        <v>3690.0</v>
      </c>
      <c r="J3784" s="55" t="s">
        <v>25</v>
      </c>
      <c r="K3784" t="str">
        <f>if(and(B3784&gt;='Desc Stats'!$C$56,B3784&lt;='Desc Stats'!$C$57),"Affordable",if(AND(B3784&gt;='Desc Stats'!$C$58,B3784&lt;='Desc Stats'!$C$59),"Luxury","None"))</f>
        <v>Luxury</v>
      </c>
    </row>
    <row r="3785">
      <c r="A3785" s="56" t="s">
        <v>23</v>
      </c>
      <c r="B3785" s="54">
        <v>2850000.0</v>
      </c>
      <c r="C3785" s="7">
        <v>5.0</v>
      </c>
      <c r="D3785" s="7">
        <v>6.0</v>
      </c>
      <c r="E3785" s="7">
        <v>3.0</v>
      </c>
      <c r="F3785" s="7" t="s">
        <v>24</v>
      </c>
      <c r="G3785" s="7" t="s">
        <v>172</v>
      </c>
      <c r="H3785" s="54">
        <v>2.0</v>
      </c>
      <c r="I3785" s="54">
        <v>3541.0</v>
      </c>
      <c r="J3785" t="s">
        <v>27</v>
      </c>
      <c r="K3785" t="str">
        <f>if(and(B3785&gt;='Desc Stats'!$C$56,B3785&lt;='Desc Stats'!$C$57),"Affordable",if(AND(B3785&gt;='Desc Stats'!$C$58,B3785&lt;='Desc Stats'!$C$59),"Luxury","None"))</f>
        <v>Luxury</v>
      </c>
    </row>
    <row r="3786">
      <c r="A3786" s="56" t="s">
        <v>23</v>
      </c>
      <c r="B3786" s="54">
        <v>2850000.0</v>
      </c>
      <c r="C3786" s="7">
        <v>5.0</v>
      </c>
      <c r="D3786" s="7">
        <v>6.0</v>
      </c>
      <c r="E3786" s="7">
        <v>2.0</v>
      </c>
      <c r="F3786" s="7" t="s">
        <v>24</v>
      </c>
      <c r="G3786" s="7" t="s">
        <v>172</v>
      </c>
      <c r="H3786" s="54">
        <v>2.0</v>
      </c>
      <c r="I3786" s="54">
        <v>3478.0</v>
      </c>
      <c r="J3786" s="55" t="s">
        <v>27</v>
      </c>
      <c r="K3786" t="str">
        <f>if(and(B3786&gt;='Desc Stats'!$C$56,B3786&lt;='Desc Stats'!$C$57),"Affordable",if(AND(B3786&gt;='Desc Stats'!$C$58,B3786&lt;='Desc Stats'!$C$59),"Luxury","None"))</f>
        <v>Luxury</v>
      </c>
    </row>
    <row r="3787">
      <c r="A3787" s="56" t="s">
        <v>23</v>
      </c>
      <c r="B3787" s="54">
        <v>2850000.0</v>
      </c>
      <c r="C3787" s="7">
        <v>5.0</v>
      </c>
      <c r="D3787" s="7">
        <v>6.0</v>
      </c>
      <c r="E3787" s="7">
        <v>2.0</v>
      </c>
      <c r="F3787" s="7" t="s">
        <v>24</v>
      </c>
      <c r="G3787" s="7" t="s">
        <v>172</v>
      </c>
      <c r="H3787" s="54">
        <v>2.0</v>
      </c>
      <c r="I3787" s="54">
        <v>3169.0</v>
      </c>
      <c r="J3787" s="55" t="s">
        <v>27</v>
      </c>
      <c r="K3787" t="str">
        <f>if(and(B3787&gt;='Desc Stats'!$C$56,B3787&lt;='Desc Stats'!$C$57),"Affordable",if(AND(B3787&gt;='Desc Stats'!$C$58,B3787&lt;='Desc Stats'!$C$59),"Luxury","None"))</f>
        <v>Luxury</v>
      </c>
    </row>
    <row r="3788">
      <c r="A3788" s="56" t="s">
        <v>23</v>
      </c>
      <c r="B3788" s="54">
        <v>2850000.0</v>
      </c>
      <c r="C3788" s="7">
        <v>5.0</v>
      </c>
      <c r="D3788" s="7">
        <v>5.0</v>
      </c>
      <c r="E3788" s="7">
        <v>2.0</v>
      </c>
      <c r="F3788" s="7" t="s">
        <v>24</v>
      </c>
      <c r="G3788" s="7" t="s">
        <v>172</v>
      </c>
      <c r="H3788" s="54">
        <v>2.0</v>
      </c>
      <c r="I3788" s="54">
        <v>3660.0</v>
      </c>
      <c r="J3788" s="55" t="s">
        <v>27</v>
      </c>
      <c r="K3788" t="str">
        <f>if(and(B3788&gt;='Desc Stats'!$C$56,B3788&lt;='Desc Stats'!$C$57),"Affordable",if(AND(B3788&gt;='Desc Stats'!$C$58,B3788&lt;='Desc Stats'!$C$59),"Luxury","None"))</f>
        <v>Luxury</v>
      </c>
    </row>
    <row r="3789">
      <c r="A3789" s="56" t="s">
        <v>161</v>
      </c>
      <c r="B3789" s="54">
        <v>2850000.0</v>
      </c>
      <c r="C3789" s="7">
        <v>5.0</v>
      </c>
      <c r="D3789" s="7">
        <v>5.0</v>
      </c>
      <c r="E3789" s="7">
        <v>2.0</v>
      </c>
      <c r="F3789" s="7" t="s">
        <v>192</v>
      </c>
      <c r="G3789" s="7" t="s">
        <v>179</v>
      </c>
      <c r="H3789" s="54">
        <v>1.0</v>
      </c>
      <c r="I3789" s="54">
        <v>5000.0</v>
      </c>
      <c r="J3789" t="s">
        <v>27</v>
      </c>
      <c r="K3789" t="str">
        <f>if(and(B3789&gt;='Desc Stats'!$C$56,B3789&lt;='Desc Stats'!$C$57),"Affordable",if(AND(B3789&gt;='Desc Stats'!$C$58,B3789&lt;='Desc Stats'!$C$59),"Luxury","None"))</f>
        <v>Luxury</v>
      </c>
    </row>
    <row r="3790">
      <c r="A3790" s="57" t="s">
        <v>37</v>
      </c>
      <c r="B3790" s="54">
        <v>2880000.0</v>
      </c>
      <c r="C3790" s="7">
        <v>5.0</v>
      </c>
      <c r="D3790" s="7">
        <v>5.0</v>
      </c>
      <c r="E3790" s="7">
        <v>2.0</v>
      </c>
      <c r="F3790" s="7" t="s">
        <v>38</v>
      </c>
      <c r="G3790" s="7" t="s">
        <v>172</v>
      </c>
      <c r="H3790" s="54">
        <v>2.0</v>
      </c>
      <c r="I3790" s="54">
        <v>3500.0</v>
      </c>
      <c r="J3790" s="55" t="s">
        <v>25</v>
      </c>
      <c r="K3790" t="str">
        <f>if(and(B3790&gt;='Desc Stats'!$C$56,B3790&lt;='Desc Stats'!$C$57),"Affordable",if(AND(B3790&gt;='Desc Stats'!$C$58,B3790&lt;='Desc Stats'!$C$59),"Luxury","None"))</f>
        <v>Luxury</v>
      </c>
    </row>
    <row r="3791">
      <c r="A3791" s="57" t="s">
        <v>37</v>
      </c>
      <c r="B3791" s="54">
        <v>2880000.0</v>
      </c>
      <c r="C3791" s="7">
        <v>4.0</v>
      </c>
      <c r="D3791" s="7">
        <v>4.0</v>
      </c>
      <c r="E3791" s="7">
        <v>1.0</v>
      </c>
      <c r="F3791" s="7" t="s">
        <v>181</v>
      </c>
      <c r="G3791" s="7" t="s">
        <v>172</v>
      </c>
      <c r="H3791" s="54">
        <v>2.0</v>
      </c>
      <c r="I3791" s="54">
        <v>3079.0</v>
      </c>
      <c r="J3791" s="55" t="s">
        <v>27</v>
      </c>
      <c r="K3791" t="str">
        <f>if(and(B3791&gt;='Desc Stats'!$C$56,B3791&lt;='Desc Stats'!$C$57),"Affordable",if(AND(B3791&gt;='Desc Stats'!$C$58,B3791&lt;='Desc Stats'!$C$59),"Luxury","None"))</f>
        <v>Luxury</v>
      </c>
    </row>
    <row r="3792">
      <c r="A3792" s="56" t="s">
        <v>162</v>
      </c>
      <c r="B3792" s="54">
        <v>2880000.0</v>
      </c>
      <c r="C3792" s="7">
        <v>5.0</v>
      </c>
      <c r="D3792" s="7">
        <v>4.0</v>
      </c>
      <c r="E3792" s="7">
        <v>2.0</v>
      </c>
      <c r="F3792" s="7" t="s">
        <v>188</v>
      </c>
      <c r="G3792" s="7" t="s">
        <v>179</v>
      </c>
      <c r="H3792" s="54">
        <v>1.0</v>
      </c>
      <c r="I3792" s="54">
        <v>3600.0</v>
      </c>
      <c r="J3792" s="55" t="s">
        <v>27</v>
      </c>
      <c r="K3792" t="str">
        <f>if(and(B3792&gt;='Desc Stats'!$C$56,B3792&lt;='Desc Stats'!$C$57),"Affordable",if(AND(B3792&gt;='Desc Stats'!$C$58,B3792&lt;='Desc Stats'!$C$59),"Luxury","None"))</f>
        <v>Luxury</v>
      </c>
    </row>
    <row r="3793">
      <c r="A3793" s="56" t="s">
        <v>162</v>
      </c>
      <c r="B3793" s="54">
        <v>2880000.0</v>
      </c>
      <c r="C3793" s="7">
        <v>5.0</v>
      </c>
      <c r="D3793" s="7">
        <v>3.0</v>
      </c>
      <c r="E3793" s="7">
        <v>2.0</v>
      </c>
      <c r="F3793" s="7" t="s">
        <v>181</v>
      </c>
      <c r="G3793" s="7" t="s">
        <v>179</v>
      </c>
      <c r="H3793" s="54">
        <v>1.0</v>
      </c>
      <c r="I3793" s="54">
        <v>4244.0</v>
      </c>
      <c r="J3793" s="55" t="s">
        <v>27</v>
      </c>
      <c r="K3793" t="str">
        <f>if(and(B3793&gt;='Desc Stats'!$C$56,B3793&lt;='Desc Stats'!$C$57),"Affordable",if(AND(B3793&gt;='Desc Stats'!$C$58,B3793&lt;='Desc Stats'!$C$59),"Luxury","None"))</f>
        <v>Luxury</v>
      </c>
    </row>
    <row r="3794">
      <c r="A3794" s="56" t="s">
        <v>28</v>
      </c>
      <c r="B3794" s="54">
        <v>2889000.0</v>
      </c>
      <c r="C3794" s="7">
        <v>1.0</v>
      </c>
      <c r="D3794" s="7">
        <v>2.0</v>
      </c>
      <c r="E3794" s="7">
        <v>2.0</v>
      </c>
      <c r="F3794" s="7" t="s">
        <v>36</v>
      </c>
      <c r="G3794" s="7" t="s">
        <v>172</v>
      </c>
      <c r="H3794" s="54">
        <v>2.0</v>
      </c>
      <c r="I3794" s="54">
        <v>1163.0</v>
      </c>
      <c r="J3794" s="55" t="s">
        <v>25</v>
      </c>
      <c r="K3794" t="str">
        <f>if(and(B3794&gt;='Desc Stats'!$C$56,B3794&lt;='Desc Stats'!$C$57),"Affordable",if(AND(B3794&gt;='Desc Stats'!$C$58,B3794&lt;='Desc Stats'!$C$59),"Luxury","None"))</f>
        <v>Luxury</v>
      </c>
    </row>
    <row r="3795">
      <c r="A3795" s="56" t="s">
        <v>23</v>
      </c>
      <c r="B3795" s="54">
        <v>2890000.0</v>
      </c>
      <c r="C3795" s="7">
        <v>5.0</v>
      </c>
      <c r="D3795" s="7">
        <v>6.0</v>
      </c>
      <c r="E3795" s="7">
        <v>2.0</v>
      </c>
      <c r="F3795" s="7" t="s">
        <v>24</v>
      </c>
      <c r="G3795" s="7" t="s">
        <v>172</v>
      </c>
      <c r="H3795" s="54">
        <v>2.0</v>
      </c>
      <c r="I3795" s="54">
        <v>3478.0</v>
      </c>
      <c r="J3795" s="55" t="s">
        <v>25</v>
      </c>
      <c r="K3795" t="str">
        <f>if(and(B3795&gt;='Desc Stats'!$C$56,B3795&lt;='Desc Stats'!$C$57),"Affordable",if(AND(B3795&gt;='Desc Stats'!$C$58,B3795&lt;='Desc Stats'!$C$59),"Luxury","None"))</f>
        <v>Luxury</v>
      </c>
    </row>
    <row r="3796">
      <c r="A3796" s="56" t="s">
        <v>23</v>
      </c>
      <c r="B3796" s="54">
        <v>2890000.0</v>
      </c>
      <c r="C3796" s="7">
        <v>5.0</v>
      </c>
      <c r="D3796" s="7">
        <v>6.0</v>
      </c>
      <c r="E3796" s="7">
        <v>1.0</v>
      </c>
      <c r="F3796" s="7" t="s">
        <v>24</v>
      </c>
      <c r="G3796" s="7" t="s">
        <v>172</v>
      </c>
      <c r="H3796" s="54">
        <v>2.0</v>
      </c>
      <c r="I3796" s="54">
        <v>3478.0</v>
      </c>
      <c r="J3796" s="55" t="s">
        <v>25</v>
      </c>
      <c r="K3796" t="str">
        <f>if(and(B3796&gt;='Desc Stats'!$C$56,B3796&lt;='Desc Stats'!$C$57),"Affordable",if(AND(B3796&gt;='Desc Stats'!$C$58,B3796&lt;='Desc Stats'!$C$59),"Luxury","None"))</f>
        <v>Luxury</v>
      </c>
    </row>
    <row r="3797">
      <c r="A3797" s="56" t="s">
        <v>23</v>
      </c>
      <c r="B3797" s="54">
        <v>2890000.0</v>
      </c>
      <c r="C3797" s="7">
        <v>5.0</v>
      </c>
      <c r="D3797" s="7">
        <v>5.0</v>
      </c>
      <c r="E3797" s="7">
        <v>1.0</v>
      </c>
      <c r="F3797" s="7" t="s">
        <v>24</v>
      </c>
      <c r="G3797" s="7" t="s">
        <v>172</v>
      </c>
      <c r="H3797" s="54">
        <v>2.0</v>
      </c>
      <c r="I3797" s="54">
        <v>3478.0</v>
      </c>
      <c r="J3797" s="55" t="s">
        <v>25</v>
      </c>
      <c r="K3797" t="str">
        <f>if(and(B3797&gt;='Desc Stats'!$C$56,B3797&lt;='Desc Stats'!$C$57),"Affordable",if(AND(B3797&gt;='Desc Stats'!$C$58,B3797&lt;='Desc Stats'!$C$59),"Luxury","None"))</f>
        <v>Luxury</v>
      </c>
    </row>
    <row r="3798">
      <c r="A3798" s="57" t="s">
        <v>37</v>
      </c>
      <c r="B3798" s="54">
        <v>2895000.0</v>
      </c>
      <c r="C3798" s="7">
        <v>5.0</v>
      </c>
      <c r="D3798" s="7">
        <v>4.0</v>
      </c>
      <c r="E3798" s="7">
        <v>2.0</v>
      </c>
      <c r="F3798" s="7" t="s">
        <v>181</v>
      </c>
      <c r="G3798" s="7" t="s">
        <v>179</v>
      </c>
      <c r="H3798" s="54">
        <v>1.0</v>
      </c>
      <c r="I3798" s="54">
        <v>2850.0</v>
      </c>
      <c r="J3798" s="55" t="s">
        <v>27</v>
      </c>
      <c r="K3798" t="str">
        <f>if(and(B3798&gt;='Desc Stats'!$C$56,B3798&lt;='Desc Stats'!$C$57),"Affordable",if(AND(B3798&gt;='Desc Stats'!$C$58,B3798&lt;='Desc Stats'!$C$59),"Luxury","None"))</f>
        <v>Luxury</v>
      </c>
    </row>
    <row r="3799">
      <c r="A3799" s="56" t="s">
        <v>124</v>
      </c>
      <c r="B3799" s="54">
        <v>2900000.0</v>
      </c>
      <c r="C3799" s="7">
        <v>7.0</v>
      </c>
      <c r="D3799" s="7">
        <v>3.0</v>
      </c>
      <c r="E3799" s="7">
        <v>2.0</v>
      </c>
      <c r="F3799" s="7" t="s">
        <v>181</v>
      </c>
      <c r="G3799" s="7" t="s">
        <v>179</v>
      </c>
      <c r="H3799" s="54">
        <v>1.0</v>
      </c>
      <c r="I3799" s="54">
        <v>3400.0</v>
      </c>
      <c r="J3799" s="55" t="s">
        <v>27</v>
      </c>
      <c r="K3799" t="str">
        <f>if(and(B3799&gt;='Desc Stats'!$C$56,B3799&lt;='Desc Stats'!$C$57),"Affordable",if(AND(B3799&gt;='Desc Stats'!$C$58,B3799&lt;='Desc Stats'!$C$59),"Luxury","None"))</f>
        <v>Luxury</v>
      </c>
    </row>
    <row r="3800">
      <c r="A3800" s="56" t="s">
        <v>124</v>
      </c>
      <c r="B3800" s="54">
        <v>2900000.0</v>
      </c>
      <c r="C3800" s="7">
        <v>5.0</v>
      </c>
      <c r="D3800" s="7">
        <v>3.0</v>
      </c>
      <c r="E3800" s="7">
        <v>1.0</v>
      </c>
      <c r="F3800" s="7" t="s">
        <v>181</v>
      </c>
      <c r="G3800" s="7" t="s">
        <v>179</v>
      </c>
      <c r="H3800" s="54">
        <v>1.0</v>
      </c>
      <c r="I3800" s="54">
        <v>3254.0</v>
      </c>
      <c r="J3800" s="55" t="s">
        <v>27</v>
      </c>
      <c r="K3800" t="str">
        <f>if(and(B3800&gt;='Desc Stats'!$C$56,B3800&lt;='Desc Stats'!$C$57),"Affordable",if(AND(B3800&gt;='Desc Stats'!$C$58,B3800&lt;='Desc Stats'!$C$59),"Luxury","None"))</f>
        <v>Luxury</v>
      </c>
    </row>
    <row r="3801">
      <c r="A3801" s="56" t="s">
        <v>138</v>
      </c>
      <c r="B3801" s="54">
        <v>2900000.0</v>
      </c>
      <c r="C3801" s="7">
        <v>5.0</v>
      </c>
      <c r="D3801" s="7">
        <v>3.0</v>
      </c>
      <c r="E3801" s="7">
        <v>2.0</v>
      </c>
      <c r="F3801" s="7" t="s">
        <v>181</v>
      </c>
      <c r="G3801" s="7" t="s">
        <v>172</v>
      </c>
      <c r="H3801" s="54">
        <v>2.0</v>
      </c>
      <c r="I3801" s="54">
        <v>4055.0</v>
      </c>
      <c r="J3801" s="55" t="s">
        <v>27</v>
      </c>
      <c r="K3801" t="str">
        <f>if(and(B3801&gt;='Desc Stats'!$C$56,B3801&lt;='Desc Stats'!$C$57),"Affordable",if(AND(B3801&gt;='Desc Stats'!$C$58,B3801&lt;='Desc Stats'!$C$59),"Luxury","None"))</f>
        <v>Luxury</v>
      </c>
    </row>
    <row r="3802">
      <c r="A3802" s="57" t="s">
        <v>37</v>
      </c>
      <c r="B3802" s="54">
        <v>2900000.0</v>
      </c>
      <c r="C3802" s="7">
        <v>5.0</v>
      </c>
      <c r="D3802" s="7">
        <v>5.0</v>
      </c>
      <c r="E3802" s="7">
        <v>2.0</v>
      </c>
      <c r="F3802" s="7" t="s">
        <v>38</v>
      </c>
      <c r="G3802" s="7" t="s">
        <v>172</v>
      </c>
      <c r="H3802" s="54">
        <v>2.0</v>
      </c>
      <c r="I3802" s="54">
        <v>3650.0</v>
      </c>
      <c r="J3802" s="55" t="s">
        <v>27</v>
      </c>
      <c r="K3802" t="str">
        <f>if(and(B3802&gt;='Desc Stats'!$C$56,B3802&lt;='Desc Stats'!$C$57),"Affordable",if(AND(B3802&gt;='Desc Stats'!$C$58,B3802&lt;='Desc Stats'!$C$59),"Luxury","None"))</f>
        <v>Luxury</v>
      </c>
    </row>
    <row r="3803">
      <c r="A3803" s="57" t="s">
        <v>37</v>
      </c>
      <c r="B3803" s="54">
        <v>2900000.0</v>
      </c>
      <c r="C3803" s="7">
        <v>5.0</v>
      </c>
      <c r="D3803" s="7">
        <v>5.0</v>
      </c>
      <c r="E3803" s="7">
        <v>2.0</v>
      </c>
      <c r="F3803" s="7" t="s">
        <v>38</v>
      </c>
      <c r="G3803" s="7" t="s">
        <v>179</v>
      </c>
      <c r="H3803" s="54">
        <v>1.0</v>
      </c>
      <c r="I3803" s="54">
        <v>1870.0</v>
      </c>
      <c r="J3803" s="55" t="s">
        <v>27</v>
      </c>
      <c r="K3803" t="str">
        <f>if(and(B3803&gt;='Desc Stats'!$C$56,B3803&lt;='Desc Stats'!$C$57),"Affordable",if(AND(B3803&gt;='Desc Stats'!$C$58,B3803&lt;='Desc Stats'!$C$59),"Luxury","None"))</f>
        <v>Luxury</v>
      </c>
    </row>
    <row r="3804">
      <c r="A3804" s="56" t="s">
        <v>28</v>
      </c>
      <c r="B3804" s="54">
        <v>2900000.0</v>
      </c>
      <c r="C3804" s="7">
        <v>4.0</v>
      </c>
      <c r="D3804" s="7">
        <v>4.0</v>
      </c>
      <c r="E3804" s="7">
        <v>3.0</v>
      </c>
      <c r="F3804" s="7" t="s">
        <v>24</v>
      </c>
      <c r="G3804" s="7" t="s">
        <v>172</v>
      </c>
      <c r="H3804" s="54">
        <v>2.0</v>
      </c>
      <c r="I3804" s="54">
        <v>2809.0</v>
      </c>
      <c r="J3804" s="55" t="s">
        <v>25</v>
      </c>
      <c r="K3804" t="str">
        <f>if(and(B3804&gt;='Desc Stats'!$C$56,B3804&lt;='Desc Stats'!$C$57),"Affordable",if(AND(B3804&gt;='Desc Stats'!$C$58,B3804&lt;='Desc Stats'!$C$59),"Luxury","None"))</f>
        <v>Luxury</v>
      </c>
    </row>
    <row r="3805">
      <c r="A3805" s="56" t="s">
        <v>28</v>
      </c>
      <c r="B3805" s="54">
        <v>2900000.0</v>
      </c>
      <c r="C3805" s="7">
        <v>5.0</v>
      </c>
      <c r="D3805" s="7">
        <v>5.0</v>
      </c>
      <c r="E3805" s="7">
        <v>2.0</v>
      </c>
      <c r="F3805" s="7" t="s">
        <v>24</v>
      </c>
      <c r="G3805" s="7" t="s">
        <v>172</v>
      </c>
      <c r="H3805" s="54">
        <v>2.0</v>
      </c>
      <c r="I3805" s="54">
        <v>3800.0</v>
      </c>
      <c r="J3805" s="55" t="s">
        <v>27</v>
      </c>
      <c r="K3805" t="str">
        <f>if(and(B3805&gt;='Desc Stats'!$C$56,B3805&lt;='Desc Stats'!$C$57),"Affordable",if(AND(B3805&gt;='Desc Stats'!$C$58,B3805&lt;='Desc Stats'!$C$59),"Luxury","None"))</f>
        <v>Luxury</v>
      </c>
    </row>
    <row r="3806">
      <c r="A3806" s="56" t="s">
        <v>28</v>
      </c>
      <c r="B3806" s="54">
        <v>2900000.0</v>
      </c>
      <c r="C3806" s="7">
        <v>3.0</v>
      </c>
      <c r="D3806" s="7">
        <v>3.0</v>
      </c>
      <c r="E3806" s="7">
        <v>2.0</v>
      </c>
      <c r="F3806" s="7" t="s">
        <v>36</v>
      </c>
      <c r="G3806" s="7" t="s">
        <v>172</v>
      </c>
      <c r="H3806" s="54">
        <v>2.0</v>
      </c>
      <c r="I3806" s="54">
        <v>2416.0</v>
      </c>
      <c r="J3806" s="55" t="s">
        <v>27</v>
      </c>
      <c r="K3806" t="str">
        <f>if(and(B3806&gt;='Desc Stats'!$C$56,B3806&lt;='Desc Stats'!$C$57),"Affordable",if(AND(B3806&gt;='Desc Stats'!$C$58,B3806&lt;='Desc Stats'!$C$59),"Luxury","None"))</f>
        <v>Luxury</v>
      </c>
    </row>
    <row r="3807">
      <c r="A3807" s="56" t="s">
        <v>23</v>
      </c>
      <c r="B3807" s="54">
        <v>2900000.0</v>
      </c>
      <c r="C3807" s="7">
        <v>5.0</v>
      </c>
      <c r="D3807" s="7">
        <v>5.0</v>
      </c>
      <c r="E3807" s="7">
        <v>2.0</v>
      </c>
      <c r="F3807" s="7" t="s">
        <v>24</v>
      </c>
      <c r="G3807" s="7" t="s">
        <v>172</v>
      </c>
      <c r="H3807" s="54">
        <v>2.0</v>
      </c>
      <c r="I3807" s="54">
        <v>3401.0</v>
      </c>
      <c r="J3807" t="s">
        <v>27</v>
      </c>
      <c r="K3807" t="str">
        <f>if(and(B3807&gt;='Desc Stats'!$C$56,B3807&lt;='Desc Stats'!$C$57),"Affordable",if(AND(B3807&gt;='Desc Stats'!$C$58,B3807&lt;='Desc Stats'!$C$59),"Luxury","None"))</f>
        <v>Luxury</v>
      </c>
    </row>
    <row r="3808">
      <c r="A3808" s="56" t="s">
        <v>23</v>
      </c>
      <c r="B3808" s="54">
        <v>2900000.0</v>
      </c>
      <c r="C3808" s="7">
        <v>5.0</v>
      </c>
      <c r="D3808" s="7">
        <v>5.0</v>
      </c>
      <c r="E3808" s="7">
        <v>1.0</v>
      </c>
      <c r="F3808" s="7" t="s">
        <v>24</v>
      </c>
      <c r="G3808" s="7" t="s">
        <v>172</v>
      </c>
      <c r="H3808" s="54">
        <v>2.0</v>
      </c>
      <c r="I3808" s="54">
        <v>3729.0</v>
      </c>
      <c r="J3808" t="s">
        <v>27</v>
      </c>
      <c r="K3808" t="str">
        <f>if(and(B3808&gt;='Desc Stats'!$C$56,B3808&lt;='Desc Stats'!$C$57),"Affordable",if(AND(B3808&gt;='Desc Stats'!$C$58,B3808&lt;='Desc Stats'!$C$59),"Luxury","None"))</f>
        <v>Luxury</v>
      </c>
    </row>
    <row r="3809">
      <c r="A3809" s="56" t="s">
        <v>140</v>
      </c>
      <c r="B3809" s="54">
        <v>2900000.0</v>
      </c>
      <c r="C3809" s="7">
        <v>5.0</v>
      </c>
      <c r="D3809" s="7">
        <v>5.0</v>
      </c>
      <c r="E3809" s="7">
        <v>2.0</v>
      </c>
      <c r="F3809" s="7" t="s">
        <v>24</v>
      </c>
      <c r="G3809" s="7" t="s">
        <v>172</v>
      </c>
      <c r="H3809" s="54">
        <v>2.0</v>
      </c>
      <c r="I3809" s="54">
        <v>3660.0</v>
      </c>
      <c r="J3809" s="55" t="s">
        <v>27</v>
      </c>
      <c r="K3809" t="str">
        <f>if(and(B3809&gt;='Desc Stats'!$C$56,B3809&lt;='Desc Stats'!$C$57),"Affordable",if(AND(B3809&gt;='Desc Stats'!$C$58,B3809&lt;='Desc Stats'!$C$59),"Luxury","None"))</f>
        <v>Luxury</v>
      </c>
    </row>
    <row r="3810">
      <c r="A3810" s="56" t="s">
        <v>140</v>
      </c>
      <c r="B3810" s="54">
        <v>2900000.0</v>
      </c>
      <c r="C3810" s="7">
        <v>5.0</v>
      </c>
      <c r="D3810" s="7">
        <v>5.0</v>
      </c>
      <c r="E3810" s="7">
        <v>2.0</v>
      </c>
      <c r="F3810" s="7" t="s">
        <v>24</v>
      </c>
      <c r="G3810" s="7" t="s">
        <v>172</v>
      </c>
      <c r="H3810" s="54">
        <v>2.0</v>
      </c>
      <c r="I3810" s="54">
        <v>3466.0</v>
      </c>
      <c r="J3810" s="55" t="s">
        <v>25</v>
      </c>
      <c r="K3810" t="str">
        <f>if(and(B3810&gt;='Desc Stats'!$C$56,B3810&lt;='Desc Stats'!$C$57),"Affordable",if(AND(B3810&gt;='Desc Stats'!$C$58,B3810&lt;='Desc Stats'!$C$59),"Luxury","None"))</f>
        <v>Luxury</v>
      </c>
    </row>
    <row r="3811">
      <c r="A3811" s="56" t="s">
        <v>140</v>
      </c>
      <c r="B3811" s="54">
        <v>2900000.0</v>
      </c>
      <c r="C3811" s="7">
        <v>5.0</v>
      </c>
      <c r="D3811" s="7">
        <v>5.0</v>
      </c>
      <c r="E3811" s="7">
        <v>2.0</v>
      </c>
      <c r="F3811" s="7" t="s">
        <v>24</v>
      </c>
      <c r="G3811" s="7" t="s">
        <v>172</v>
      </c>
      <c r="H3811" s="54">
        <v>2.0</v>
      </c>
      <c r="I3811" s="54">
        <v>3460.0</v>
      </c>
      <c r="J3811" t="s">
        <v>27</v>
      </c>
      <c r="K3811" t="str">
        <f>if(and(B3811&gt;='Desc Stats'!$C$56,B3811&lt;='Desc Stats'!$C$57),"Affordable",if(AND(B3811&gt;='Desc Stats'!$C$58,B3811&lt;='Desc Stats'!$C$59),"Luxury","None"))</f>
        <v>Luxury</v>
      </c>
    </row>
    <row r="3812">
      <c r="A3812" s="56" t="s">
        <v>28</v>
      </c>
      <c r="B3812" s="54">
        <v>2904300.0</v>
      </c>
      <c r="C3812" s="7">
        <v>4.0</v>
      </c>
      <c r="D3812" s="7">
        <v>5.0</v>
      </c>
      <c r="E3812" s="7">
        <v>4.0</v>
      </c>
      <c r="F3812" s="7" t="s">
        <v>36</v>
      </c>
      <c r="G3812" s="7" t="s">
        <v>172</v>
      </c>
      <c r="H3812" s="54">
        <v>2.0</v>
      </c>
      <c r="I3812" s="54">
        <v>2766.0</v>
      </c>
      <c r="J3812" s="55" t="s">
        <v>175</v>
      </c>
      <c r="K3812" t="str">
        <f>if(and(B3812&gt;='Desc Stats'!$C$56,B3812&lt;='Desc Stats'!$C$57),"Affordable",if(AND(B3812&gt;='Desc Stats'!$C$58,B3812&lt;='Desc Stats'!$C$59),"Luxury","None"))</f>
        <v>Luxury</v>
      </c>
    </row>
    <row r="3813">
      <c r="A3813" s="56" t="s">
        <v>23</v>
      </c>
      <c r="B3813" s="54">
        <v>2910000.0</v>
      </c>
      <c r="C3813" s="7">
        <v>5.0</v>
      </c>
      <c r="D3813" s="7">
        <v>5.0</v>
      </c>
      <c r="E3813" s="7">
        <v>3.0</v>
      </c>
      <c r="F3813" s="7" t="s">
        <v>24</v>
      </c>
      <c r="G3813" s="7" t="s">
        <v>172</v>
      </c>
      <c r="H3813" s="54">
        <v>2.0</v>
      </c>
      <c r="I3813" s="54">
        <v>3729.0</v>
      </c>
      <c r="J3813" s="55" t="s">
        <v>25</v>
      </c>
      <c r="K3813" t="str">
        <f>if(and(B3813&gt;='Desc Stats'!$C$56,B3813&lt;='Desc Stats'!$C$57),"Affordable",if(AND(B3813&gt;='Desc Stats'!$C$58,B3813&lt;='Desc Stats'!$C$59),"Luxury","None"))</f>
        <v>Luxury</v>
      </c>
    </row>
    <row r="3814">
      <c r="A3814" s="56" t="s">
        <v>23</v>
      </c>
      <c r="B3814" s="54">
        <v>2928000.0</v>
      </c>
      <c r="C3814" s="7">
        <v>5.0</v>
      </c>
      <c r="D3814" s="7">
        <v>5.0</v>
      </c>
      <c r="E3814" s="7">
        <v>6.0</v>
      </c>
      <c r="F3814" s="7" t="s">
        <v>24</v>
      </c>
      <c r="G3814" s="7" t="s">
        <v>172</v>
      </c>
      <c r="H3814" s="54">
        <v>2.0</v>
      </c>
      <c r="I3814" s="54">
        <v>3668.0</v>
      </c>
      <c r="J3814" t="s">
        <v>27</v>
      </c>
      <c r="K3814" t="str">
        <f>if(and(B3814&gt;='Desc Stats'!$C$56,B3814&lt;='Desc Stats'!$C$57),"Affordable",if(AND(B3814&gt;='Desc Stats'!$C$58,B3814&lt;='Desc Stats'!$C$59),"Luxury","None"))</f>
        <v>Luxury</v>
      </c>
    </row>
    <row r="3815">
      <c r="A3815" s="56" t="s">
        <v>28</v>
      </c>
      <c r="B3815" s="54">
        <v>2930000.0</v>
      </c>
      <c r="C3815" s="7">
        <v>2.0</v>
      </c>
      <c r="D3815" s="7">
        <v>2.0</v>
      </c>
      <c r="E3815" s="7">
        <v>3.0</v>
      </c>
      <c r="F3815" s="7" t="s">
        <v>36</v>
      </c>
      <c r="G3815" s="7" t="s">
        <v>172</v>
      </c>
      <c r="H3815" s="54">
        <v>2.0</v>
      </c>
      <c r="I3815" s="54">
        <v>1114.0</v>
      </c>
      <c r="J3815" s="55" t="s">
        <v>25</v>
      </c>
      <c r="K3815" t="str">
        <f>if(and(B3815&gt;='Desc Stats'!$C$56,B3815&lt;='Desc Stats'!$C$57),"Affordable",if(AND(B3815&gt;='Desc Stats'!$C$58,B3815&lt;='Desc Stats'!$C$59),"Luxury","None"))</f>
        <v>Luxury</v>
      </c>
    </row>
    <row r="3816">
      <c r="A3816" s="56" t="s">
        <v>23</v>
      </c>
      <c r="B3816" s="54">
        <v>2930000.0</v>
      </c>
      <c r="C3816" s="7">
        <v>6.0</v>
      </c>
      <c r="D3816" s="7">
        <v>6.0</v>
      </c>
      <c r="E3816" s="7">
        <v>4.0</v>
      </c>
      <c r="F3816" s="7" t="s">
        <v>24</v>
      </c>
      <c r="G3816" s="7" t="s">
        <v>172</v>
      </c>
      <c r="H3816" s="54">
        <v>2.0</v>
      </c>
      <c r="I3816" s="54">
        <v>3478.0</v>
      </c>
      <c r="J3816" t="s">
        <v>27</v>
      </c>
      <c r="K3816" t="str">
        <f>if(and(B3816&gt;='Desc Stats'!$C$56,B3816&lt;='Desc Stats'!$C$57),"Affordable",if(AND(B3816&gt;='Desc Stats'!$C$58,B3816&lt;='Desc Stats'!$C$59),"Luxury","None"))</f>
        <v>Luxury</v>
      </c>
    </row>
    <row r="3817">
      <c r="A3817" s="56" t="s">
        <v>162</v>
      </c>
      <c r="B3817" s="54">
        <v>2930000.0</v>
      </c>
      <c r="C3817" s="7">
        <v>5.0</v>
      </c>
      <c r="D3817" s="7">
        <v>3.0</v>
      </c>
      <c r="E3817" s="7">
        <v>2.0</v>
      </c>
      <c r="F3817" s="7" t="s">
        <v>188</v>
      </c>
      <c r="G3817" s="7" t="s">
        <v>179</v>
      </c>
      <c r="H3817" s="54">
        <v>1.0</v>
      </c>
      <c r="I3817" s="54">
        <v>3600.0</v>
      </c>
      <c r="J3817" s="55" t="s">
        <v>27</v>
      </c>
      <c r="K3817" t="str">
        <f>if(and(B3817&gt;='Desc Stats'!$C$56,B3817&lt;='Desc Stats'!$C$57),"Affordable",if(AND(B3817&gt;='Desc Stats'!$C$58,B3817&lt;='Desc Stats'!$C$59),"Luxury","None"))</f>
        <v>Luxury</v>
      </c>
    </row>
    <row r="3818">
      <c r="A3818" s="56" t="s">
        <v>23</v>
      </c>
      <c r="B3818" s="54">
        <v>2934400.0</v>
      </c>
      <c r="C3818" s="7">
        <v>5.0</v>
      </c>
      <c r="D3818" s="7">
        <v>5.0</v>
      </c>
      <c r="E3818" s="7">
        <v>2.0</v>
      </c>
      <c r="F3818" s="7" t="s">
        <v>24</v>
      </c>
      <c r="G3818" s="7" t="s">
        <v>172</v>
      </c>
      <c r="H3818" s="54">
        <v>2.0</v>
      </c>
      <c r="I3818" s="54">
        <v>3668.0</v>
      </c>
      <c r="J3818" t="s">
        <v>27</v>
      </c>
      <c r="K3818" t="str">
        <f>if(and(B3818&gt;='Desc Stats'!$C$56,B3818&lt;='Desc Stats'!$C$57),"Affordable",if(AND(B3818&gt;='Desc Stats'!$C$58,B3818&lt;='Desc Stats'!$C$59),"Luxury","None"))</f>
        <v>Luxury</v>
      </c>
    </row>
    <row r="3819">
      <c r="A3819" s="56" t="s">
        <v>23</v>
      </c>
      <c r="B3819" s="54">
        <v>2940000.0</v>
      </c>
      <c r="C3819" s="7">
        <v>5.0</v>
      </c>
      <c r="D3819" s="7">
        <v>5.0</v>
      </c>
      <c r="E3819" s="7">
        <v>2.0</v>
      </c>
      <c r="F3819" s="7" t="s">
        <v>24</v>
      </c>
      <c r="G3819" s="7" t="s">
        <v>172</v>
      </c>
      <c r="H3819" s="54">
        <v>2.0</v>
      </c>
      <c r="I3819" s="54">
        <v>3668.0</v>
      </c>
      <c r="J3819" s="55" t="s">
        <v>27</v>
      </c>
      <c r="K3819" t="str">
        <f>if(and(B3819&gt;='Desc Stats'!$C$56,B3819&lt;='Desc Stats'!$C$57),"Affordable",if(AND(B3819&gt;='Desc Stats'!$C$58,B3819&lt;='Desc Stats'!$C$59),"Luxury","None"))</f>
        <v>Luxury</v>
      </c>
    </row>
    <row r="3820">
      <c r="A3820" s="56" t="s">
        <v>23</v>
      </c>
      <c r="B3820" s="54">
        <v>2945910.0</v>
      </c>
      <c r="C3820" s="7">
        <v>6.0</v>
      </c>
      <c r="D3820" s="7">
        <v>5.0</v>
      </c>
      <c r="E3820" s="7">
        <v>2.0</v>
      </c>
      <c r="F3820" s="7" t="s">
        <v>24</v>
      </c>
      <c r="G3820" s="7" t="s">
        <v>172</v>
      </c>
      <c r="H3820" s="54">
        <v>2.0</v>
      </c>
      <c r="I3820" s="54">
        <v>3729.0</v>
      </c>
      <c r="J3820" s="55" t="s">
        <v>27</v>
      </c>
      <c r="K3820" t="str">
        <f>if(and(B3820&gt;='Desc Stats'!$C$56,B3820&lt;='Desc Stats'!$C$57),"Affordable",if(AND(B3820&gt;='Desc Stats'!$C$58,B3820&lt;='Desc Stats'!$C$59),"Luxury","None"))</f>
        <v>Luxury</v>
      </c>
    </row>
    <row r="3821">
      <c r="A3821" s="56" t="s">
        <v>136</v>
      </c>
      <c r="B3821" s="54">
        <v>2950000.0</v>
      </c>
      <c r="C3821" s="7">
        <v>4.0</v>
      </c>
      <c r="D3821" s="7">
        <v>6.0</v>
      </c>
      <c r="E3821" s="7">
        <v>2.0</v>
      </c>
      <c r="F3821" s="7" t="s">
        <v>24</v>
      </c>
      <c r="G3821" s="7" t="s">
        <v>172</v>
      </c>
      <c r="H3821" s="54">
        <v>2.0</v>
      </c>
      <c r="I3821" s="54">
        <v>3200.0</v>
      </c>
      <c r="J3821" s="55" t="s">
        <v>27</v>
      </c>
      <c r="K3821" t="str">
        <f>if(and(B3821&gt;='Desc Stats'!$C$56,B3821&lt;='Desc Stats'!$C$57),"Affordable",if(AND(B3821&gt;='Desc Stats'!$C$58,B3821&lt;='Desc Stats'!$C$59),"Luxury","None"))</f>
        <v>Luxury</v>
      </c>
    </row>
    <row r="3822">
      <c r="A3822" s="57" t="s">
        <v>37</v>
      </c>
      <c r="B3822" s="54">
        <v>2950000.0</v>
      </c>
      <c r="C3822" s="7">
        <v>5.0</v>
      </c>
      <c r="D3822" s="7">
        <v>5.0</v>
      </c>
      <c r="E3822" s="7">
        <v>2.0</v>
      </c>
      <c r="F3822" s="7" t="s">
        <v>38</v>
      </c>
      <c r="G3822" s="7" t="s">
        <v>179</v>
      </c>
      <c r="H3822" s="54">
        <v>1.0</v>
      </c>
      <c r="I3822" s="54">
        <v>2045.0</v>
      </c>
      <c r="J3822" s="55" t="s">
        <v>27</v>
      </c>
      <c r="K3822" t="str">
        <f>if(and(B3822&gt;='Desc Stats'!$C$56,B3822&lt;='Desc Stats'!$C$57),"Affordable",if(AND(B3822&gt;='Desc Stats'!$C$58,B3822&lt;='Desc Stats'!$C$59),"Luxury","None"))</f>
        <v>Luxury</v>
      </c>
    </row>
    <row r="3823">
      <c r="A3823" s="57" t="s">
        <v>37</v>
      </c>
      <c r="B3823" s="54">
        <v>2950000.0</v>
      </c>
      <c r="C3823" s="7">
        <v>4.0</v>
      </c>
      <c r="D3823" s="7">
        <v>5.0</v>
      </c>
      <c r="E3823" s="7">
        <v>2.0</v>
      </c>
      <c r="F3823" s="7" t="s">
        <v>181</v>
      </c>
      <c r="G3823" s="7" t="s">
        <v>172</v>
      </c>
      <c r="H3823" s="54">
        <v>2.0</v>
      </c>
      <c r="I3823" s="54">
        <v>3082.0</v>
      </c>
      <c r="J3823" s="55" t="s">
        <v>175</v>
      </c>
      <c r="K3823" t="str">
        <f>if(and(B3823&gt;='Desc Stats'!$C$56,B3823&lt;='Desc Stats'!$C$57),"Affordable",if(AND(B3823&gt;='Desc Stats'!$C$58,B3823&lt;='Desc Stats'!$C$59),"Luxury","None"))</f>
        <v>Luxury</v>
      </c>
    </row>
    <row r="3824">
      <c r="A3824" s="57" t="s">
        <v>37</v>
      </c>
      <c r="B3824" s="54">
        <v>2950000.0</v>
      </c>
      <c r="C3824" s="7">
        <v>4.0</v>
      </c>
      <c r="D3824" s="7">
        <v>4.0</v>
      </c>
      <c r="E3824" s="7">
        <v>1.0</v>
      </c>
      <c r="F3824" s="7" t="s">
        <v>181</v>
      </c>
      <c r="G3824" s="7" t="s">
        <v>172</v>
      </c>
      <c r="H3824" s="54">
        <v>2.0</v>
      </c>
      <c r="I3824" s="54">
        <v>3079.0</v>
      </c>
      <c r="J3824" s="55" t="s">
        <v>27</v>
      </c>
      <c r="K3824" t="str">
        <f>if(and(B3824&gt;='Desc Stats'!$C$56,B3824&lt;='Desc Stats'!$C$57),"Affordable",if(AND(B3824&gt;='Desc Stats'!$C$58,B3824&lt;='Desc Stats'!$C$59),"Luxury","None"))</f>
        <v>Luxury</v>
      </c>
    </row>
    <row r="3825">
      <c r="A3825" s="56" t="s">
        <v>28</v>
      </c>
      <c r="B3825" s="54">
        <v>2950000.0</v>
      </c>
      <c r="C3825" s="7">
        <v>7.0</v>
      </c>
      <c r="D3825" s="7">
        <v>5.0</v>
      </c>
      <c r="E3825" s="7">
        <v>3.0</v>
      </c>
      <c r="F3825" s="7" t="s">
        <v>24</v>
      </c>
      <c r="G3825" s="7" t="s">
        <v>172</v>
      </c>
      <c r="H3825" s="54">
        <v>2.0</v>
      </c>
      <c r="I3825" s="54">
        <v>3502.0</v>
      </c>
      <c r="J3825" s="55" t="s">
        <v>27</v>
      </c>
      <c r="K3825" t="str">
        <f>if(and(B3825&gt;='Desc Stats'!$C$56,B3825&lt;='Desc Stats'!$C$57),"Affordable",if(AND(B3825&gt;='Desc Stats'!$C$58,B3825&lt;='Desc Stats'!$C$59),"Luxury","None"))</f>
        <v>Luxury</v>
      </c>
    </row>
    <row r="3826">
      <c r="A3826" s="56" t="s">
        <v>28</v>
      </c>
      <c r="B3826" s="54">
        <v>2950000.0</v>
      </c>
      <c r="C3826" s="7">
        <v>4.0</v>
      </c>
      <c r="D3826" s="7">
        <v>4.0</v>
      </c>
      <c r="E3826" s="7">
        <v>1.0</v>
      </c>
      <c r="F3826" s="7" t="s">
        <v>24</v>
      </c>
      <c r="G3826" s="7" t="s">
        <v>172</v>
      </c>
      <c r="H3826" s="54">
        <v>2.0</v>
      </c>
      <c r="I3826" s="54">
        <v>2674.0</v>
      </c>
      <c r="J3826" s="55" t="s">
        <v>27</v>
      </c>
      <c r="K3826" t="str">
        <f>if(and(B3826&gt;='Desc Stats'!$C$56,B3826&lt;='Desc Stats'!$C$57),"Affordable",if(AND(B3826&gt;='Desc Stats'!$C$58,B3826&lt;='Desc Stats'!$C$59),"Luxury","None"))</f>
        <v>Luxury</v>
      </c>
    </row>
    <row r="3827">
      <c r="A3827" s="56" t="s">
        <v>23</v>
      </c>
      <c r="B3827" s="54">
        <v>2950000.0</v>
      </c>
      <c r="C3827" s="7">
        <v>5.0</v>
      </c>
      <c r="D3827" s="7">
        <v>4.0</v>
      </c>
      <c r="E3827" s="7">
        <v>6.0</v>
      </c>
      <c r="F3827" s="7" t="s">
        <v>24</v>
      </c>
      <c r="G3827" s="7" t="s">
        <v>172</v>
      </c>
      <c r="H3827" s="54">
        <v>2.0</v>
      </c>
      <c r="I3827" s="54">
        <v>3478.0</v>
      </c>
      <c r="J3827" s="55" t="s">
        <v>25</v>
      </c>
      <c r="K3827" t="str">
        <f>if(and(B3827&gt;='Desc Stats'!$C$56,B3827&lt;='Desc Stats'!$C$57),"Affordable",if(AND(B3827&gt;='Desc Stats'!$C$58,B3827&lt;='Desc Stats'!$C$59),"Luxury","None"))</f>
        <v>Luxury</v>
      </c>
    </row>
    <row r="3828">
      <c r="A3828" s="56" t="s">
        <v>23</v>
      </c>
      <c r="B3828" s="54">
        <v>2950000.0</v>
      </c>
      <c r="C3828" s="7">
        <v>5.0</v>
      </c>
      <c r="D3828" s="7">
        <v>6.0</v>
      </c>
      <c r="E3828" s="7">
        <v>4.0</v>
      </c>
      <c r="F3828" s="7" t="s">
        <v>24</v>
      </c>
      <c r="G3828" s="7" t="s">
        <v>172</v>
      </c>
      <c r="H3828" s="54">
        <v>2.0</v>
      </c>
      <c r="I3828" s="54">
        <v>3541.0</v>
      </c>
      <c r="J3828" s="55" t="s">
        <v>184</v>
      </c>
      <c r="K3828" t="str">
        <f>if(and(B3828&gt;='Desc Stats'!$C$56,B3828&lt;='Desc Stats'!$C$57),"Affordable",if(AND(B3828&gt;='Desc Stats'!$C$58,B3828&lt;='Desc Stats'!$C$59),"Luxury","None"))</f>
        <v>Luxury</v>
      </c>
    </row>
    <row r="3829">
      <c r="A3829" s="56" t="s">
        <v>23</v>
      </c>
      <c r="B3829" s="54">
        <v>2950000.0</v>
      </c>
      <c r="C3829" s="7">
        <v>5.0</v>
      </c>
      <c r="D3829" s="7">
        <v>6.0</v>
      </c>
      <c r="E3829" s="7">
        <v>2.0</v>
      </c>
      <c r="F3829" s="7" t="s">
        <v>24</v>
      </c>
      <c r="G3829" s="7" t="s">
        <v>172</v>
      </c>
      <c r="H3829" s="54">
        <v>2.0</v>
      </c>
      <c r="I3829" s="54">
        <v>3668.0</v>
      </c>
      <c r="J3829" s="55" t="s">
        <v>27</v>
      </c>
      <c r="K3829" t="str">
        <f>if(and(B3829&gt;='Desc Stats'!$C$56,B3829&lt;='Desc Stats'!$C$57),"Affordable",if(AND(B3829&gt;='Desc Stats'!$C$58,B3829&lt;='Desc Stats'!$C$59),"Luxury","None"))</f>
        <v>Luxury</v>
      </c>
    </row>
    <row r="3830">
      <c r="A3830" s="56" t="s">
        <v>23</v>
      </c>
      <c r="B3830" s="54">
        <v>2950000.0</v>
      </c>
      <c r="C3830" s="7">
        <v>5.0</v>
      </c>
      <c r="D3830" s="7">
        <v>6.0</v>
      </c>
      <c r="E3830" s="7">
        <v>2.0</v>
      </c>
      <c r="F3830" s="7" t="s">
        <v>24</v>
      </c>
      <c r="G3830" s="7" t="s">
        <v>172</v>
      </c>
      <c r="H3830" s="54">
        <v>2.0</v>
      </c>
      <c r="I3830" s="54">
        <v>3668.0</v>
      </c>
      <c r="J3830" t="s">
        <v>27</v>
      </c>
      <c r="K3830" t="str">
        <f>if(and(B3830&gt;='Desc Stats'!$C$56,B3830&lt;='Desc Stats'!$C$57),"Affordable",if(AND(B3830&gt;='Desc Stats'!$C$58,B3830&lt;='Desc Stats'!$C$59),"Luxury","None"))</f>
        <v>Luxury</v>
      </c>
    </row>
    <row r="3831">
      <c r="A3831" s="56" t="s">
        <v>23</v>
      </c>
      <c r="B3831" s="54">
        <v>2950000.0</v>
      </c>
      <c r="C3831" s="7">
        <v>5.0</v>
      </c>
      <c r="D3831" s="7">
        <v>4.0</v>
      </c>
      <c r="E3831" s="7">
        <v>2.0</v>
      </c>
      <c r="F3831" s="7" t="s">
        <v>24</v>
      </c>
      <c r="G3831" s="7" t="s">
        <v>172</v>
      </c>
      <c r="H3831" s="54">
        <v>2.0</v>
      </c>
      <c r="I3831" s="54">
        <v>3478.0</v>
      </c>
      <c r="J3831" s="55" t="s">
        <v>25</v>
      </c>
      <c r="K3831" t="str">
        <f>if(and(B3831&gt;='Desc Stats'!$C$56,B3831&lt;='Desc Stats'!$C$57),"Affordable",if(AND(B3831&gt;='Desc Stats'!$C$58,B3831&lt;='Desc Stats'!$C$59),"Luxury","None"))</f>
        <v>Luxury</v>
      </c>
    </row>
    <row r="3832">
      <c r="A3832" s="56" t="s">
        <v>140</v>
      </c>
      <c r="B3832" s="54">
        <v>2950000.0</v>
      </c>
      <c r="C3832" s="7">
        <v>6.0</v>
      </c>
      <c r="D3832" s="7">
        <v>5.0</v>
      </c>
      <c r="E3832" s="7">
        <v>2.0</v>
      </c>
      <c r="F3832" s="7" t="s">
        <v>188</v>
      </c>
      <c r="G3832" s="7" t="s">
        <v>179</v>
      </c>
      <c r="H3832" s="54">
        <v>1.0</v>
      </c>
      <c r="I3832" s="54">
        <v>4000.0</v>
      </c>
      <c r="J3832" s="55" t="s">
        <v>25</v>
      </c>
      <c r="K3832" t="str">
        <f>if(and(B3832&gt;='Desc Stats'!$C$56,B3832&lt;='Desc Stats'!$C$57),"Affordable",if(AND(B3832&gt;='Desc Stats'!$C$58,B3832&lt;='Desc Stats'!$C$59),"Luxury","None"))</f>
        <v>Luxury</v>
      </c>
    </row>
    <row r="3833">
      <c r="A3833" s="56" t="s">
        <v>140</v>
      </c>
      <c r="B3833" s="54">
        <v>2950000.0</v>
      </c>
      <c r="C3833" s="7">
        <v>5.0</v>
      </c>
      <c r="D3833" s="7">
        <v>5.0</v>
      </c>
      <c r="E3833" s="7">
        <v>1.0</v>
      </c>
      <c r="F3833" s="7" t="s">
        <v>24</v>
      </c>
      <c r="G3833" s="7" t="s">
        <v>172</v>
      </c>
      <c r="H3833" s="54">
        <v>2.0</v>
      </c>
      <c r="I3833" s="54">
        <v>3466.0</v>
      </c>
      <c r="J3833" s="55" t="s">
        <v>25</v>
      </c>
      <c r="K3833" t="str">
        <f>if(and(B3833&gt;='Desc Stats'!$C$56,B3833&lt;='Desc Stats'!$C$57),"Affordable",if(AND(B3833&gt;='Desc Stats'!$C$58,B3833&lt;='Desc Stats'!$C$59),"Luxury","None"))</f>
        <v>Luxury</v>
      </c>
    </row>
    <row r="3834">
      <c r="A3834" s="56" t="s">
        <v>161</v>
      </c>
      <c r="B3834" s="54">
        <v>2950000.0</v>
      </c>
      <c r="C3834" s="7">
        <v>5.0</v>
      </c>
      <c r="D3834" s="7">
        <v>5.0</v>
      </c>
      <c r="E3834" s="7">
        <v>3.0</v>
      </c>
      <c r="F3834" s="7" t="s">
        <v>188</v>
      </c>
      <c r="G3834" s="7" t="s">
        <v>179</v>
      </c>
      <c r="H3834" s="54">
        <v>1.0</v>
      </c>
      <c r="I3834" s="54">
        <v>4675.0</v>
      </c>
      <c r="J3834" s="55" t="s">
        <v>25</v>
      </c>
      <c r="K3834" t="str">
        <f>if(and(B3834&gt;='Desc Stats'!$C$56,B3834&lt;='Desc Stats'!$C$57),"Affordable",if(AND(B3834&gt;='Desc Stats'!$C$58,B3834&lt;='Desc Stats'!$C$59),"Luxury","None"))</f>
        <v>Luxury</v>
      </c>
    </row>
    <row r="3835">
      <c r="A3835" s="56" t="s">
        <v>23</v>
      </c>
      <c r="B3835" s="54">
        <v>2980000.0</v>
      </c>
      <c r="C3835" s="7">
        <v>5.0</v>
      </c>
      <c r="D3835" s="7">
        <v>6.0</v>
      </c>
      <c r="E3835" s="7">
        <v>2.0</v>
      </c>
      <c r="F3835" s="7" t="s">
        <v>24</v>
      </c>
      <c r="G3835" s="7" t="s">
        <v>172</v>
      </c>
      <c r="H3835" s="54">
        <v>2.0</v>
      </c>
      <c r="I3835" s="54">
        <v>3668.0</v>
      </c>
      <c r="J3835" s="55" t="s">
        <v>27</v>
      </c>
      <c r="K3835" t="str">
        <f>if(and(B3835&gt;='Desc Stats'!$C$56,B3835&lt;='Desc Stats'!$C$57),"Affordable",if(AND(B3835&gt;='Desc Stats'!$C$58,B3835&lt;='Desc Stats'!$C$59),"Luxury","None"))</f>
        <v>Luxury</v>
      </c>
    </row>
    <row r="3836">
      <c r="A3836" s="56" t="s">
        <v>23</v>
      </c>
      <c r="B3836" s="54">
        <v>2980000.0</v>
      </c>
      <c r="C3836" s="7">
        <v>5.0</v>
      </c>
      <c r="D3836" s="7">
        <v>6.0</v>
      </c>
      <c r="E3836" s="7">
        <v>2.0</v>
      </c>
      <c r="F3836" s="7" t="s">
        <v>24</v>
      </c>
      <c r="G3836" s="7" t="s">
        <v>172</v>
      </c>
      <c r="H3836" s="54">
        <v>2.0</v>
      </c>
      <c r="I3836" s="54">
        <v>3668.0</v>
      </c>
      <c r="J3836" s="55" t="s">
        <v>27</v>
      </c>
      <c r="K3836" t="str">
        <f>if(and(B3836&gt;='Desc Stats'!$C$56,B3836&lt;='Desc Stats'!$C$57),"Affordable",if(AND(B3836&gt;='Desc Stats'!$C$58,B3836&lt;='Desc Stats'!$C$59),"Luxury","None"))</f>
        <v>Luxury</v>
      </c>
    </row>
    <row r="3837">
      <c r="A3837" s="56" t="s">
        <v>140</v>
      </c>
      <c r="B3837" s="54">
        <v>2980000.0</v>
      </c>
      <c r="C3837" s="7">
        <v>6.0</v>
      </c>
      <c r="D3837" s="7">
        <v>6.0</v>
      </c>
      <c r="E3837" s="7">
        <v>2.0</v>
      </c>
      <c r="F3837" s="7" t="s">
        <v>188</v>
      </c>
      <c r="G3837" s="7" t="s">
        <v>179</v>
      </c>
      <c r="H3837" s="54">
        <v>1.0</v>
      </c>
      <c r="I3837" s="54">
        <v>3800.0</v>
      </c>
      <c r="J3837" s="55" t="s">
        <v>27</v>
      </c>
      <c r="K3837" t="str">
        <f>if(and(B3837&gt;='Desc Stats'!$C$56,B3837&lt;='Desc Stats'!$C$57),"Affordable",if(AND(B3837&gt;='Desc Stats'!$C$58,B3837&lt;='Desc Stats'!$C$59),"Luxury","None"))</f>
        <v>Luxury</v>
      </c>
    </row>
    <row r="3838">
      <c r="A3838" s="56" t="s">
        <v>132</v>
      </c>
      <c r="B3838" s="54">
        <v>2981550.0</v>
      </c>
      <c r="C3838" s="7">
        <v>2.0</v>
      </c>
      <c r="D3838" s="7">
        <v>3.0</v>
      </c>
      <c r="E3838" s="7">
        <v>4.0</v>
      </c>
      <c r="F3838" s="7" t="s">
        <v>36</v>
      </c>
      <c r="G3838" s="7" t="s">
        <v>172</v>
      </c>
      <c r="H3838" s="54">
        <v>2.0</v>
      </c>
      <c r="I3838" s="54">
        <v>1509.0</v>
      </c>
      <c r="J3838" s="55" t="s">
        <v>25</v>
      </c>
      <c r="K3838" t="str">
        <f>if(and(B3838&gt;='Desc Stats'!$C$56,B3838&lt;='Desc Stats'!$C$57),"Affordable",if(AND(B3838&gt;='Desc Stats'!$C$58,B3838&lt;='Desc Stats'!$C$59),"Luxury","None"))</f>
        <v>Luxury</v>
      </c>
    </row>
    <row r="3839">
      <c r="A3839" s="56" t="s">
        <v>28</v>
      </c>
      <c r="B3839" s="54">
        <v>2982000.0</v>
      </c>
      <c r="C3839" s="7">
        <v>2.0</v>
      </c>
      <c r="D3839" s="7">
        <v>2.0</v>
      </c>
      <c r="E3839" s="7">
        <v>2.0</v>
      </c>
      <c r="F3839" s="7" t="s">
        <v>36</v>
      </c>
      <c r="G3839" s="7" t="s">
        <v>172</v>
      </c>
      <c r="H3839" s="54">
        <v>2.0</v>
      </c>
      <c r="I3839" s="54">
        <v>1103.0</v>
      </c>
      <c r="J3839" s="55" t="s">
        <v>27</v>
      </c>
      <c r="K3839" t="str">
        <f>if(and(B3839&gt;='Desc Stats'!$C$56,B3839&lt;='Desc Stats'!$C$57),"Affordable",if(AND(B3839&gt;='Desc Stats'!$C$58,B3839&lt;='Desc Stats'!$C$59),"Luxury","None"))</f>
        <v>Luxury</v>
      </c>
    </row>
    <row r="3840">
      <c r="A3840" s="56" t="s">
        <v>124</v>
      </c>
      <c r="B3840" s="54">
        <v>2990000.0</v>
      </c>
      <c r="C3840" s="7">
        <v>5.0</v>
      </c>
      <c r="D3840" s="7">
        <v>3.0</v>
      </c>
      <c r="E3840" s="7">
        <v>2.0</v>
      </c>
      <c r="F3840" s="7" t="s">
        <v>181</v>
      </c>
      <c r="G3840" s="7" t="s">
        <v>179</v>
      </c>
      <c r="H3840" s="54">
        <v>1.0</v>
      </c>
      <c r="I3840" s="54">
        <v>3315.0</v>
      </c>
      <c r="J3840" s="55" t="s">
        <v>27</v>
      </c>
      <c r="K3840" t="str">
        <f>if(and(B3840&gt;='Desc Stats'!$C$56,B3840&lt;='Desc Stats'!$C$57),"Affordable",if(AND(B3840&gt;='Desc Stats'!$C$58,B3840&lt;='Desc Stats'!$C$59),"Luxury","None"))</f>
        <v>Luxury</v>
      </c>
    </row>
    <row r="3841">
      <c r="A3841" s="56" t="s">
        <v>138</v>
      </c>
      <c r="B3841" s="54">
        <v>2990000.0</v>
      </c>
      <c r="C3841" s="7">
        <v>5.0</v>
      </c>
      <c r="D3841" s="7">
        <v>4.0</v>
      </c>
      <c r="E3841" s="7">
        <v>2.0</v>
      </c>
      <c r="F3841" s="7" t="s">
        <v>188</v>
      </c>
      <c r="G3841" s="7" t="s">
        <v>179</v>
      </c>
      <c r="H3841" s="54">
        <v>1.0</v>
      </c>
      <c r="I3841" s="54">
        <v>3550.0</v>
      </c>
      <c r="J3841" s="55" t="s">
        <v>27</v>
      </c>
      <c r="K3841" t="str">
        <f>if(and(B3841&gt;='Desc Stats'!$C$56,B3841&lt;='Desc Stats'!$C$57),"Affordable",if(AND(B3841&gt;='Desc Stats'!$C$58,B3841&lt;='Desc Stats'!$C$59),"Luxury","None"))</f>
        <v>Luxury</v>
      </c>
    </row>
    <row r="3842">
      <c r="A3842" s="57" t="s">
        <v>37</v>
      </c>
      <c r="B3842" s="54">
        <v>2990000.0</v>
      </c>
      <c r="C3842" s="7">
        <v>6.0</v>
      </c>
      <c r="D3842" s="7">
        <v>5.0</v>
      </c>
      <c r="E3842" s="7">
        <v>10.0</v>
      </c>
      <c r="F3842" s="7" t="s">
        <v>194</v>
      </c>
      <c r="G3842" s="7" t="s">
        <v>172</v>
      </c>
      <c r="H3842" s="54">
        <v>2.0</v>
      </c>
      <c r="I3842" s="54">
        <v>3600.0</v>
      </c>
      <c r="J3842" s="55" t="s">
        <v>27</v>
      </c>
      <c r="K3842" t="str">
        <f>if(and(B3842&gt;='Desc Stats'!$C$56,B3842&lt;='Desc Stats'!$C$57),"Affordable",if(AND(B3842&gt;='Desc Stats'!$C$58,B3842&lt;='Desc Stats'!$C$59),"Luxury","None"))</f>
        <v>Luxury</v>
      </c>
    </row>
    <row r="3843">
      <c r="A3843" s="57" t="s">
        <v>37</v>
      </c>
      <c r="B3843" s="54">
        <v>2990000.0</v>
      </c>
      <c r="C3843" s="7">
        <v>6.0</v>
      </c>
      <c r="D3843" s="7">
        <v>6.0</v>
      </c>
      <c r="E3843" s="7">
        <v>2.0</v>
      </c>
      <c r="F3843" s="7" t="s">
        <v>194</v>
      </c>
      <c r="G3843" s="7" t="s">
        <v>172</v>
      </c>
      <c r="H3843" s="54">
        <v>2.0</v>
      </c>
      <c r="I3843" s="54">
        <v>3500.0</v>
      </c>
      <c r="J3843" s="55" t="s">
        <v>27</v>
      </c>
      <c r="K3843" t="str">
        <f>if(and(B3843&gt;='Desc Stats'!$C$56,B3843&lt;='Desc Stats'!$C$57),"Affordable",if(AND(B3843&gt;='Desc Stats'!$C$58,B3843&lt;='Desc Stats'!$C$59),"Luxury","None"))</f>
        <v>Luxury</v>
      </c>
    </row>
    <row r="3844">
      <c r="A3844" s="56" t="s">
        <v>28</v>
      </c>
      <c r="B3844" s="54">
        <v>2990000.0</v>
      </c>
      <c r="C3844" s="7">
        <v>4.0</v>
      </c>
      <c r="D3844" s="7">
        <v>5.0</v>
      </c>
      <c r="E3844" s="7">
        <v>2.0</v>
      </c>
      <c r="F3844" s="7" t="s">
        <v>36</v>
      </c>
      <c r="G3844" s="7" t="s">
        <v>172</v>
      </c>
      <c r="H3844" s="54">
        <v>2.0</v>
      </c>
      <c r="I3844" s="54">
        <v>2789.0</v>
      </c>
      <c r="J3844" s="55" t="s">
        <v>27</v>
      </c>
      <c r="K3844" t="str">
        <f>if(and(B3844&gt;='Desc Stats'!$C$56,B3844&lt;='Desc Stats'!$C$57),"Affordable",if(AND(B3844&gt;='Desc Stats'!$C$58,B3844&lt;='Desc Stats'!$C$59),"Luxury","None"))</f>
        <v>Luxury</v>
      </c>
    </row>
    <row r="3845">
      <c r="A3845" s="56" t="s">
        <v>28</v>
      </c>
      <c r="B3845" s="54">
        <v>2998000.0</v>
      </c>
      <c r="C3845" s="7">
        <v>4.0</v>
      </c>
      <c r="D3845" s="7">
        <v>3.0</v>
      </c>
      <c r="E3845" s="7">
        <v>4.0</v>
      </c>
      <c r="F3845" s="7" t="s">
        <v>24</v>
      </c>
      <c r="G3845" s="7" t="s">
        <v>172</v>
      </c>
      <c r="H3845" s="54">
        <v>2.0</v>
      </c>
      <c r="I3845" s="54">
        <v>3218.0</v>
      </c>
      <c r="J3845" s="55" t="s">
        <v>27</v>
      </c>
      <c r="K3845" t="str">
        <f>if(and(B3845&gt;='Desc Stats'!$C$56,B3845&lt;='Desc Stats'!$C$57),"Affordable",if(AND(B3845&gt;='Desc Stats'!$C$58,B3845&lt;='Desc Stats'!$C$59),"Luxury","None"))</f>
        <v>Luxury</v>
      </c>
    </row>
    <row r="3846">
      <c r="A3846" s="56" t="s">
        <v>28</v>
      </c>
      <c r="B3846" s="54">
        <v>2999000.0</v>
      </c>
      <c r="C3846" s="7">
        <v>4.0</v>
      </c>
      <c r="D3846" s="7">
        <v>3.0</v>
      </c>
      <c r="E3846" s="7">
        <v>2.0</v>
      </c>
      <c r="F3846" s="7" t="s">
        <v>36</v>
      </c>
      <c r="G3846" s="7" t="s">
        <v>172</v>
      </c>
      <c r="H3846" s="54">
        <v>2.0</v>
      </c>
      <c r="I3846" s="54">
        <v>2066.0</v>
      </c>
      <c r="J3846" s="55" t="s">
        <v>25</v>
      </c>
      <c r="K3846" t="str">
        <f>if(and(B3846&gt;='Desc Stats'!$C$56,B3846&lt;='Desc Stats'!$C$57),"Affordable",if(AND(B3846&gt;='Desc Stats'!$C$58,B3846&lt;='Desc Stats'!$C$59),"Luxury","None"))</f>
        <v>Luxury</v>
      </c>
    </row>
    <row r="3847">
      <c r="A3847" s="56" t="s">
        <v>28</v>
      </c>
      <c r="B3847" s="54">
        <v>2999000.0</v>
      </c>
      <c r="C3847" s="7">
        <v>3.0</v>
      </c>
      <c r="D3847" s="7">
        <v>2.0</v>
      </c>
      <c r="E3847" s="7">
        <v>2.0</v>
      </c>
      <c r="F3847" s="7" t="s">
        <v>36</v>
      </c>
      <c r="G3847" s="7" t="s">
        <v>172</v>
      </c>
      <c r="H3847" s="54">
        <v>2.0</v>
      </c>
      <c r="I3847" s="54">
        <v>1668.0</v>
      </c>
      <c r="J3847" s="55" t="s">
        <v>27</v>
      </c>
      <c r="K3847" t="str">
        <f>if(and(B3847&gt;='Desc Stats'!$C$56,B3847&lt;='Desc Stats'!$C$57),"Affordable",if(AND(B3847&gt;='Desc Stats'!$C$58,B3847&lt;='Desc Stats'!$C$59),"Luxury","None"))</f>
        <v>Luxury</v>
      </c>
    </row>
    <row r="3848">
      <c r="A3848" s="56" t="s">
        <v>26</v>
      </c>
      <c r="B3848" s="54">
        <v>3000000.0</v>
      </c>
      <c r="C3848" s="7">
        <v>7.0</v>
      </c>
      <c r="D3848" s="7">
        <v>6.0</v>
      </c>
      <c r="E3848" s="7">
        <v>2.0</v>
      </c>
      <c r="F3848" s="7" t="s">
        <v>188</v>
      </c>
      <c r="G3848" s="7" t="s">
        <v>179</v>
      </c>
      <c r="H3848" s="54">
        <v>1.0</v>
      </c>
      <c r="I3848" s="54">
        <v>4983.0</v>
      </c>
      <c r="J3848" s="55" t="s">
        <v>175</v>
      </c>
      <c r="K3848" t="str">
        <f>if(and(B3848&gt;='Desc Stats'!$C$56,B3848&lt;='Desc Stats'!$C$57),"Affordable",if(AND(B3848&gt;='Desc Stats'!$C$58,B3848&lt;='Desc Stats'!$C$59),"Luxury","None"))</f>
        <v>Luxury</v>
      </c>
    </row>
    <row r="3849">
      <c r="A3849" s="56" t="s">
        <v>138</v>
      </c>
      <c r="B3849" s="54">
        <v>3000000.0</v>
      </c>
      <c r="C3849" s="7">
        <v>5.0</v>
      </c>
      <c r="D3849" s="7">
        <v>4.0</v>
      </c>
      <c r="E3849" s="7">
        <v>2.0</v>
      </c>
      <c r="F3849" s="7" t="s">
        <v>188</v>
      </c>
      <c r="G3849" s="7" t="s">
        <v>179</v>
      </c>
      <c r="H3849" s="54">
        <v>1.0</v>
      </c>
      <c r="I3849" s="54">
        <v>3550.0</v>
      </c>
      <c r="J3849" s="55" t="s">
        <v>27</v>
      </c>
      <c r="K3849" t="str">
        <f>if(and(B3849&gt;='Desc Stats'!$C$56,B3849&lt;='Desc Stats'!$C$57),"Affordable",if(AND(B3849&gt;='Desc Stats'!$C$58,B3849&lt;='Desc Stats'!$C$59),"Luxury","None"))</f>
        <v>Luxury</v>
      </c>
    </row>
    <row r="3850">
      <c r="A3850" s="57" t="s">
        <v>37</v>
      </c>
      <c r="B3850" s="54">
        <v>3000000.0</v>
      </c>
      <c r="C3850" s="7">
        <v>5.0</v>
      </c>
      <c r="D3850" s="7">
        <v>5.0</v>
      </c>
      <c r="E3850" s="7">
        <v>2.0</v>
      </c>
      <c r="F3850" s="7" t="s">
        <v>38</v>
      </c>
      <c r="G3850" s="7" t="s">
        <v>179</v>
      </c>
      <c r="H3850" s="54">
        <v>1.0</v>
      </c>
      <c r="I3850" s="54">
        <v>1850.0</v>
      </c>
      <c r="J3850" s="55" t="s">
        <v>27</v>
      </c>
      <c r="K3850" t="str">
        <f>if(and(B3850&gt;='Desc Stats'!$C$56,B3850&lt;='Desc Stats'!$C$57),"Affordable",if(AND(B3850&gt;='Desc Stats'!$C$58,B3850&lt;='Desc Stats'!$C$59),"Luxury","None"))</f>
        <v>Luxury</v>
      </c>
    </row>
    <row r="3851">
      <c r="A3851" s="56" t="s">
        <v>28</v>
      </c>
      <c r="B3851" s="54">
        <v>3000000.0</v>
      </c>
      <c r="C3851" s="7">
        <v>6.0</v>
      </c>
      <c r="D3851" s="7">
        <v>6.0</v>
      </c>
      <c r="E3851" s="7">
        <v>2.0</v>
      </c>
      <c r="F3851" s="7" t="s">
        <v>24</v>
      </c>
      <c r="G3851" s="7" t="s">
        <v>172</v>
      </c>
      <c r="H3851" s="54">
        <v>2.0</v>
      </c>
      <c r="I3851" s="54">
        <v>3800.0</v>
      </c>
      <c r="J3851" s="55" t="s">
        <v>27</v>
      </c>
      <c r="K3851" t="str">
        <f>if(and(B3851&gt;='Desc Stats'!$C$56,B3851&lt;='Desc Stats'!$C$57),"Affordable",if(AND(B3851&gt;='Desc Stats'!$C$58,B3851&lt;='Desc Stats'!$C$59),"Luxury","None"))</f>
        <v>Luxury</v>
      </c>
    </row>
    <row r="3852">
      <c r="A3852" s="56" t="s">
        <v>28</v>
      </c>
      <c r="B3852" s="54">
        <v>3000000.0</v>
      </c>
      <c r="C3852" s="7">
        <v>6.0</v>
      </c>
      <c r="D3852" s="7">
        <v>5.0</v>
      </c>
      <c r="E3852" s="7">
        <v>2.0</v>
      </c>
      <c r="F3852" s="7" t="s">
        <v>24</v>
      </c>
      <c r="G3852" s="7" t="s">
        <v>172</v>
      </c>
      <c r="H3852" s="54">
        <v>2.0</v>
      </c>
      <c r="I3852" s="54">
        <v>3800.0</v>
      </c>
      <c r="J3852" s="55" t="s">
        <v>27</v>
      </c>
      <c r="K3852" t="str">
        <f>if(and(B3852&gt;='Desc Stats'!$C$56,B3852&lt;='Desc Stats'!$C$57),"Affordable",if(AND(B3852&gt;='Desc Stats'!$C$58,B3852&lt;='Desc Stats'!$C$59),"Luxury","None"))</f>
        <v>Luxury</v>
      </c>
    </row>
    <row r="3853">
      <c r="A3853" s="56" t="s">
        <v>28</v>
      </c>
      <c r="B3853" s="54">
        <v>3000000.0</v>
      </c>
      <c r="C3853" s="7">
        <v>5.0</v>
      </c>
      <c r="D3853" s="7">
        <v>5.0</v>
      </c>
      <c r="E3853" s="7">
        <v>2.0</v>
      </c>
      <c r="F3853" s="7" t="s">
        <v>24</v>
      </c>
      <c r="G3853" s="7" t="s">
        <v>172</v>
      </c>
      <c r="H3853" s="54">
        <v>2.0</v>
      </c>
      <c r="I3853" s="54">
        <v>3218.0</v>
      </c>
      <c r="J3853" s="55" t="s">
        <v>27</v>
      </c>
      <c r="K3853" t="str">
        <f>if(and(B3853&gt;='Desc Stats'!$C$56,B3853&lt;='Desc Stats'!$C$57),"Affordable",if(AND(B3853&gt;='Desc Stats'!$C$58,B3853&lt;='Desc Stats'!$C$59),"Luxury","None"))</f>
        <v>Luxury</v>
      </c>
    </row>
    <row r="3854">
      <c r="A3854" s="56" t="s">
        <v>28</v>
      </c>
      <c r="B3854" s="54">
        <v>3000000.0</v>
      </c>
      <c r="C3854" s="7">
        <v>4.0</v>
      </c>
      <c r="D3854" s="7">
        <v>5.0</v>
      </c>
      <c r="E3854" s="7">
        <v>2.0</v>
      </c>
      <c r="F3854" s="7" t="s">
        <v>24</v>
      </c>
      <c r="G3854" s="7" t="s">
        <v>172</v>
      </c>
      <c r="H3854" s="54">
        <v>2.0</v>
      </c>
      <c r="I3854" s="54">
        <v>3800.0</v>
      </c>
      <c r="J3854" s="55" t="s">
        <v>27</v>
      </c>
      <c r="K3854" t="str">
        <f>if(and(B3854&gt;='Desc Stats'!$C$56,B3854&lt;='Desc Stats'!$C$57),"Affordable",if(AND(B3854&gt;='Desc Stats'!$C$58,B3854&lt;='Desc Stats'!$C$59),"Luxury","None"))</f>
        <v>Luxury</v>
      </c>
    </row>
    <row r="3855">
      <c r="A3855" s="56" t="s">
        <v>28</v>
      </c>
      <c r="B3855" s="54">
        <v>3000000.0</v>
      </c>
      <c r="C3855" s="7">
        <v>4.0</v>
      </c>
      <c r="D3855" s="7">
        <v>5.0</v>
      </c>
      <c r="E3855" s="7">
        <v>2.0</v>
      </c>
      <c r="F3855" s="7" t="s">
        <v>24</v>
      </c>
      <c r="G3855" s="7" t="s">
        <v>172</v>
      </c>
      <c r="H3855" s="54">
        <v>2.0</v>
      </c>
      <c r="I3855" s="54">
        <v>2600.0</v>
      </c>
      <c r="J3855" s="55" t="s">
        <v>25</v>
      </c>
      <c r="K3855" t="str">
        <f>if(and(B3855&gt;='Desc Stats'!$C$56,B3855&lt;='Desc Stats'!$C$57),"Affordable",if(AND(B3855&gt;='Desc Stats'!$C$58,B3855&lt;='Desc Stats'!$C$59),"Luxury","None"))</f>
        <v>Luxury</v>
      </c>
    </row>
    <row r="3856">
      <c r="A3856" s="56" t="s">
        <v>28</v>
      </c>
      <c r="B3856" s="54">
        <v>3000000.0</v>
      </c>
      <c r="C3856" s="7">
        <v>4.0</v>
      </c>
      <c r="D3856" s="7">
        <v>3.0</v>
      </c>
      <c r="E3856" s="7">
        <v>1.0</v>
      </c>
      <c r="F3856" s="7" t="s">
        <v>36</v>
      </c>
      <c r="G3856" s="7" t="s">
        <v>172</v>
      </c>
      <c r="H3856" s="54">
        <v>2.0</v>
      </c>
      <c r="I3856" s="54">
        <v>2066.0</v>
      </c>
      <c r="J3856" t="s">
        <v>25</v>
      </c>
      <c r="K3856" t="str">
        <f>if(and(B3856&gt;='Desc Stats'!$C$56,B3856&lt;='Desc Stats'!$C$57),"Affordable",if(AND(B3856&gt;='Desc Stats'!$C$58,B3856&lt;='Desc Stats'!$C$59),"Luxury","None"))</f>
        <v>Luxury</v>
      </c>
    </row>
    <row r="3857">
      <c r="A3857" s="56" t="s">
        <v>28</v>
      </c>
      <c r="B3857" s="54">
        <v>3000000.0</v>
      </c>
      <c r="C3857" s="7">
        <v>4.0</v>
      </c>
      <c r="D3857" s="7">
        <v>3.0</v>
      </c>
      <c r="E3857" s="7">
        <v>1.0</v>
      </c>
      <c r="F3857" s="7" t="s">
        <v>36</v>
      </c>
      <c r="G3857" s="7" t="s">
        <v>172</v>
      </c>
      <c r="H3857" s="54">
        <v>2.0</v>
      </c>
      <c r="I3857" s="54">
        <v>1819.0</v>
      </c>
      <c r="J3857" s="55" t="s">
        <v>25</v>
      </c>
      <c r="K3857" t="str">
        <f>if(and(B3857&gt;='Desc Stats'!$C$56,B3857&lt;='Desc Stats'!$C$57),"Affordable",if(AND(B3857&gt;='Desc Stats'!$C$58,B3857&lt;='Desc Stats'!$C$59),"Luxury","None"))</f>
        <v>Luxury</v>
      </c>
    </row>
    <row r="3858">
      <c r="A3858" s="56" t="s">
        <v>23</v>
      </c>
      <c r="B3858" s="54">
        <v>3000000.0</v>
      </c>
      <c r="C3858" s="7">
        <v>6.0</v>
      </c>
      <c r="D3858" s="7">
        <v>6.0</v>
      </c>
      <c r="E3858" s="7">
        <v>6.0</v>
      </c>
      <c r="F3858" s="7" t="s">
        <v>24</v>
      </c>
      <c r="G3858" s="7" t="s">
        <v>172</v>
      </c>
      <c r="H3858" s="54">
        <v>2.0</v>
      </c>
      <c r="I3858" s="54">
        <v>3541.0</v>
      </c>
      <c r="J3858" s="55" t="s">
        <v>27</v>
      </c>
      <c r="K3858" t="str">
        <f>if(and(B3858&gt;='Desc Stats'!$C$56,B3858&lt;='Desc Stats'!$C$57),"Affordable",if(AND(B3858&gt;='Desc Stats'!$C$58,B3858&lt;='Desc Stats'!$C$59),"Luxury","None"))</f>
        <v>Luxury</v>
      </c>
    </row>
    <row r="3859">
      <c r="A3859" s="56" t="s">
        <v>23</v>
      </c>
      <c r="B3859" s="54">
        <v>3000000.0</v>
      </c>
      <c r="C3859" s="7">
        <v>6.0</v>
      </c>
      <c r="D3859" s="7">
        <v>6.0</v>
      </c>
      <c r="E3859" s="7">
        <v>2.0</v>
      </c>
      <c r="F3859" s="7" t="s">
        <v>24</v>
      </c>
      <c r="G3859" s="7" t="s">
        <v>172</v>
      </c>
      <c r="H3859" s="54">
        <v>2.0</v>
      </c>
      <c r="I3859" s="54">
        <v>4700.0</v>
      </c>
      <c r="J3859" s="55" t="s">
        <v>27</v>
      </c>
      <c r="K3859" t="str">
        <f>if(and(B3859&gt;='Desc Stats'!$C$56,B3859&lt;='Desc Stats'!$C$57),"Affordable",if(AND(B3859&gt;='Desc Stats'!$C$58,B3859&lt;='Desc Stats'!$C$59),"Luxury","None"))</f>
        <v>Luxury</v>
      </c>
    </row>
    <row r="3860">
      <c r="A3860" s="56" t="s">
        <v>23</v>
      </c>
      <c r="B3860" s="54">
        <v>3000000.0</v>
      </c>
      <c r="C3860" s="7">
        <v>5.0</v>
      </c>
      <c r="D3860" s="7">
        <v>6.0</v>
      </c>
      <c r="E3860" s="7">
        <v>2.0</v>
      </c>
      <c r="F3860" s="7" t="s">
        <v>24</v>
      </c>
      <c r="G3860" s="7" t="s">
        <v>172</v>
      </c>
      <c r="H3860" s="54">
        <v>2.0</v>
      </c>
      <c r="I3860" s="54">
        <v>3541.0</v>
      </c>
      <c r="J3860" t="s">
        <v>27</v>
      </c>
      <c r="K3860" t="str">
        <f>if(and(B3860&gt;='Desc Stats'!$C$56,B3860&lt;='Desc Stats'!$C$57),"Affordable",if(AND(B3860&gt;='Desc Stats'!$C$58,B3860&lt;='Desc Stats'!$C$59),"Luxury","None"))</f>
        <v>Luxury</v>
      </c>
    </row>
    <row r="3861">
      <c r="A3861" s="56" t="s">
        <v>23</v>
      </c>
      <c r="B3861" s="54">
        <v>3000000.0</v>
      </c>
      <c r="C3861" s="7">
        <v>5.0</v>
      </c>
      <c r="D3861" s="7">
        <v>6.0</v>
      </c>
      <c r="E3861" s="7">
        <v>2.0</v>
      </c>
      <c r="F3861" s="7" t="s">
        <v>24</v>
      </c>
      <c r="G3861" s="7" t="s">
        <v>172</v>
      </c>
      <c r="H3861" s="54">
        <v>2.0</v>
      </c>
      <c r="I3861" s="54">
        <v>3137.0</v>
      </c>
      <c r="J3861" t="s">
        <v>27</v>
      </c>
      <c r="K3861" t="str">
        <f>if(and(B3861&gt;='Desc Stats'!$C$56,B3861&lt;='Desc Stats'!$C$57),"Affordable",if(AND(B3861&gt;='Desc Stats'!$C$58,B3861&lt;='Desc Stats'!$C$59),"Luxury","None"))</f>
        <v>Luxury</v>
      </c>
    </row>
    <row r="3862">
      <c r="A3862" s="56" t="s">
        <v>23</v>
      </c>
      <c r="B3862" s="54">
        <v>3000000.0</v>
      </c>
      <c r="C3862" s="7">
        <v>6.0</v>
      </c>
      <c r="D3862" s="7">
        <v>5.0</v>
      </c>
      <c r="E3862" s="7">
        <v>2.0</v>
      </c>
      <c r="F3862" s="7" t="s">
        <v>188</v>
      </c>
      <c r="G3862" s="7" t="s">
        <v>179</v>
      </c>
      <c r="H3862" s="54">
        <v>1.0</v>
      </c>
      <c r="I3862" s="54">
        <v>4000.0</v>
      </c>
      <c r="J3862" s="55" t="s">
        <v>27</v>
      </c>
      <c r="K3862" t="str">
        <f>if(and(B3862&gt;='Desc Stats'!$C$56,B3862&lt;='Desc Stats'!$C$57),"Affordable",if(AND(B3862&gt;='Desc Stats'!$C$58,B3862&lt;='Desc Stats'!$C$59),"Luxury","None"))</f>
        <v>Luxury</v>
      </c>
    </row>
    <row r="3863">
      <c r="A3863" s="56" t="s">
        <v>23</v>
      </c>
      <c r="B3863" s="54">
        <v>3000000.0</v>
      </c>
      <c r="C3863" s="7">
        <v>6.0</v>
      </c>
      <c r="D3863" s="7">
        <v>5.0</v>
      </c>
      <c r="E3863" s="7">
        <v>2.0</v>
      </c>
      <c r="F3863" s="7" t="s">
        <v>188</v>
      </c>
      <c r="G3863" s="7" t="s">
        <v>179</v>
      </c>
      <c r="H3863" s="54">
        <v>1.0</v>
      </c>
      <c r="I3863" s="54">
        <v>4000.0</v>
      </c>
      <c r="J3863" s="55" t="s">
        <v>27</v>
      </c>
      <c r="K3863" t="str">
        <f>if(and(B3863&gt;='Desc Stats'!$C$56,B3863&lt;='Desc Stats'!$C$57),"Affordable",if(AND(B3863&gt;='Desc Stats'!$C$58,B3863&lt;='Desc Stats'!$C$59),"Luxury","None"))</f>
        <v>Luxury</v>
      </c>
    </row>
    <row r="3864">
      <c r="A3864" s="56" t="s">
        <v>23</v>
      </c>
      <c r="B3864" s="54">
        <v>3000000.0</v>
      </c>
      <c r="C3864" s="7">
        <v>5.0</v>
      </c>
      <c r="D3864" s="7">
        <v>5.0</v>
      </c>
      <c r="E3864" s="7">
        <v>2.0</v>
      </c>
      <c r="F3864" s="7" t="s">
        <v>36</v>
      </c>
      <c r="G3864" s="7" t="s">
        <v>172</v>
      </c>
      <c r="H3864" s="54">
        <v>2.0</v>
      </c>
      <c r="I3864" s="54">
        <v>4214.0</v>
      </c>
      <c r="J3864" s="55" t="s">
        <v>25</v>
      </c>
      <c r="K3864" t="str">
        <f>if(and(B3864&gt;='Desc Stats'!$C$56,B3864&lt;='Desc Stats'!$C$57),"Affordable",if(AND(B3864&gt;='Desc Stats'!$C$58,B3864&lt;='Desc Stats'!$C$59),"Luxury","None"))</f>
        <v>Luxury</v>
      </c>
    </row>
    <row r="3865">
      <c r="A3865" s="56" t="s">
        <v>23</v>
      </c>
      <c r="B3865" s="54">
        <v>3000000.0</v>
      </c>
      <c r="C3865" s="7">
        <v>5.0</v>
      </c>
      <c r="D3865" s="7">
        <v>5.0</v>
      </c>
      <c r="E3865" s="7">
        <v>2.0</v>
      </c>
      <c r="F3865" s="7" t="s">
        <v>24</v>
      </c>
      <c r="G3865" s="7" t="s">
        <v>172</v>
      </c>
      <c r="H3865" s="54">
        <v>2.0</v>
      </c>
      <c r="I3865" s="54">
        <v>3704.0</v>
      </c>
      <c r="J3865" s="55" t="s">
        <v>27</v>
      </c>
      <c r="K3865" t="str">
        <f>if(and(B3865&gt;='Desc Stats'!$C$56,B3865&lt;='Desc Stats'!$C$57),"Affordable",if(AND(B3865&gt;='Desc Stats'!$C$58,B3865&lt;='Desc Stats'!$C$59),"Luxury","None"))</f>
        <v>Luxury</v>
      </c>
    </row>
    <row r="3866">
      <c r="A3866" s="56" t="s">
        <v>23</v>
      </c>
      <c r="B3866" s="54">
        <v>3000000.0</v>
      </c>
      <c r="C3866" s="7">
        <v>4.0</v>
      </c>
      <c r="D3866" s="7">
        <v>5.0</v>
      </c>
      <c r="E3866" s="7">
        <v>2.0</v>
      </c>
      <c r="F3866" s="7" t="s">
        <v>36</v>
      </c>
      <c r="G3866" s="7" t="s">
        <v>172</v>
      </c>
      <c r="H3866" s="54">
        <v>2.0</v>
      </c>
      <c r="I3866" s="54">
        <v>3857.0</v>
      </c>
      <c r="J3866" s="55" t="s">
        <v>25</v>
      </c>
      <c r="K3866" t="str">
        <f>if(and(B3866&gt;='Desc Stats'!$C$56,B3866&lt;='Desc Stats'!$C$57),"Affordable",if(AND(B3866&gt;='Desc Stats'!$C$58,B3866&lt;='Desc Stats'!$C$59),"Luxury","None"))</f>
        <v>Luxury</v>
      </c>
    </row>
    <row r="3867">
      <c r="A3867" s="56" t="s">
        <v>156</v>
      </c>
      <c r="B3867" s="54">
        <v>3000000.0</v>
      </c>
      <c r="C3867" s="7">
        <v>7.0</v>
      </c>
      <c r="D3867" s="7">
        <v>7.0</v>
      </c>
      <c r="E3867" s="7">
        <v>1.0</v>
      </c>
      <c r="F3867" s="7" t="s">
        <v>192</v>
      </c>
      <c r="G3867" s="7" t="s">
        <v>179</v>
      </c>
      <c r="H3867" s="54">
        <v>1.0</v>
      </c>
      <c r="I3867" s="54">
        <v>5000.0</v>
      </c>
      <c r="J3867" s="55" t="s">
        <v>27</v>
      </c>
      <c r="K3867" t="str">
        <f>if(and(B3867&gt;='Desc Stats'!$C$56,B3867&lt;='Desc Stats'!$C$57),"Affordable",if(AND(B3867&gt;='Desc Stats'!$C$58,B3867&lt;='Desc Stats'!$C$59),"Luxury","None"))</f>
        <v>Luxury</v>
      </c>
    </row>
    <row r="3868">
      <c r="A3868" s="56" t="s">
        <v>140</v>
      </c>
      <c r="B3868" s="54">
        <v>3000000.0</v>
      </c>
      <c r="C3868" s="7">
        <v>5.0</v>
      </c>
      <c r="D3868" s="7">
        <v>6.0</v>
      </c>
      <c r="E3868" s="7">
        <v>2.0</v>
      </c>
      <c r="F3868" s="7" t="s">
        <v>24</v>
      </c>
      <c r="G3868" s="7" t="s">
        <v>172</v>
      </c>
      <c r="H3868" s="54">
        <v>2.0</v>
      </c>
      <c r="I3868" s="54">
        <v>3660.0</v>
      </c>
      <c r="J3868" s="55" t="s">
        <v>25</v>
      </c>
      <c r="K3868" t="str">
        <f>if(and(B3868&gt;='Desc Stats'!$C$56,B3868&lt;='Desc Stats'!$C$57),"Affordable",if(AND(B3868&gt;='Desc Stats'!$C$58,B3868&lt;='Desc Stats'!$C$59),"Luxury","None"))</f>
        <v>Luxury</v>
      </c>
    </row>
    <row r="3869">
      <c r="A3869" s="56" t="s">
        <v>140</v>
      </c>
      <c r="B3869" s="54">
        <v>3000000.0</v>
      </c>
      <c r="C3869" s="7">
        <v>6.0</v>
      </c>
      <c r="D3869" s="7">
        <v>5.0</v>
      </c>
      <c r="E3869" s="7">
        <v>2.0</v>
      </c>
      <c r="F3869" s="7" t="s">
        <v>188</v>
      </c>
      <c r="G3869" s="7" t="s">
        <v>179</v>
      </c>
      <c r="H3869" s="54">
        <v>1.0</v>
      </c>
      <c r="I3869" s="54">
        <v>4500.0</v>
      </c>
      <c r="J3869" s="55" t="s">
        <v>25</v>
      </c>
      <c r="K3869" t="str">
        <f>if(and(B3869&gt;='Desc Stats'!$C$56,B3869&lt;='Desc Stats'!$C$57),"Affordable",if(AND(B3869&gt;='Desc Stats'!$C$58,B3869&lt;='Desc Stats'!$C$59),"Luxury","None"))</f>
        <v>Luxury</v>
      </c>
    </row>
    <row r="3870">
      <c r="A3870" s="56" t="s">
        <v>140</v>
      </c>
      <c r="B3870" s="54">
        <v>3000000.0</v>
      </c>
      <c r="C3870" s="7">
        <v>5.0</v>
      </c>
      <c r="D3870" s="7">
        <v>5.0</v>
      </c>
      <c r="E3870" s="7">
        <v>2.0</v>
      </c>
      <c r="F3870" s="7" t="s">
        <v>24</v>
      </c>
      <c r="G3870" s="7" t="s">
        <v>172</v>
      </c>
      <c r="H3870" s="54">
        <v>2.0</v>
      </c>
      <c r="I3870" s="54">
        <v>3660.0</v>
      </c>
      <c r="J3870" s="55" t="s">
        <v>25</v>
      </c>
      <c r="K3870" t="str">
        <f>if(and(B3870&gt;='Desc Stats'!$C$56,B3870&lt;='Desc Stats'!$C$57),"Affordable",if(AND(B3870&gt;='Desc Stats'!$C$58,B3870&lt;='Desc Stats'!$C$59),"Luxury","None"))</f>
        <v>Luxury</v>
      </c>
    </row>
    <row r="3871">
      <c r="A3871" s="56" t="s">
        <v>26</v>
      </c>
      <c r="B3871" s="54">
        <v>3050000.0</v>
      </c>
      <c r="C3871" s="7">
        <v>7.0</v>
      </c>
      <c r="D3871" s="7">
        <v>6.0</v>
      </c>
      <c r="E3871" s="7">
        <v>4.0</v>
      </c>
      <c r="F3871" s="7" t="s">
        <v>188</v>
      </c>
      <c r="G3871" s="7" t="s">
        <v>179</v>
      </c>
      <c r="H3871" s="54">
        <v>1.0</v>
      </c>
      <c r="I3871" s="54">
        <v>4089.0</v>
      </c>
      <c r="J3871" s="55" t="s">
        <v>175</v>
      </c>
      <c r="K3871" t="str">
        <f>if(and(B3871&gt;='Desc Stats'!$C$56,B3871&lt;='Desc Stats'!$C$57),"Affordable",if(AND(B3871&gt;='Desc Stats'!$C$58,B3871&lt;='Desc Stats'!$C$59),"Luxury","None"))</f>
        <v>Luxury</v>
      </c>
    </row>
    <row r="3872">
      <c r="A3872" s="56" t="s">
        <v>26</v>
      </c>
      <c r="B3872" s="54">
        <v>3050000.0</v>
      </c>
      <c r="C3872" s="7">
        <v>7.0</v>
      </c>
      <c r="D3872" s="7">
        <v>6.0</v>
      </c>
      <c r="E3872" s="7">
        <v>3.0</v>
      </c>
      <c r="F3872" s="7" t="s">
        <v>188</v>
      </c>
      <c r="G3872" s="7" t="s">
        <v>179</v>
      </c>
      <c r="H3872" s="54">
        <v>1.0</v>
      </c>
      <c r="I3872" s="54">
        <v>4293.0</v>
      </c>
      <c r="J3872" s="55" t="s">
        <v>175</v>
      </c>
      <c r="K3872" t="str">
        <f>if(and(B3872&gt;='Desc Stats'!$C$56,B3872&lt;='Desc Stats'!$C$57),"Affordable",if(AND(B3872&gt;='Desc Stats'!$C$58,B3872&lt;='Desc Stats'!$C$59),"Luxury","None"))</f>
        <v>Luxury</v>
      </c>
    </row>
    <row r="3873">
      <c r="A3873" s="56" t="s">
        <v>23</v>
      </c>
      <c r="B3873" s="54">
        <v>3050000.0</v>
      </c>
      <c r="C3873" s="7">
        <v>6.0</v>
      </c>
      <c r="D3873" s="7">
        <v>6.0</v>
      </c>
      <c r="E3873" s="7">
        <v>2.0</v>
      </c>
      <c r="F3873" s="7" t="s">
        <v>188</v>
      </c>
      <c r="G3873" s="7" t="s">
        <v>179</v>
      </c>
      <c r="H3873" s="54">
        <v>1.0</v>
      </c>
      <c r="I3873" s="54">
        <v>3444.0</v>
      </c>
      <c r="J3873" s="55" t="s">
        <v>27</v>
      </c>
      <c r="K3873" t="str">
        <f>if(and(B3873&gt;='Desc Stats'!$C$56,B3873&lt;='Desc Stats'!$C$57),"Affordable",if(AND(B3873&gt;='Desc Stats'!$C$58,B3873&lt;='Desc Stats'!$C$59),"Luxury","None"))</f>
        <v>Luxury</v>
      </c>
    </row>
    <row r="3874">
      <c r="A3874" s="56" t="s">
        <v>23</v>
      </c>
      <c r="B3874" s="54">
        <v>3050000.0</v>
      </c>
      <c r="C3874" s="7">
        <v>5.0</v>
      </c>
      <c r="D3874" s="7">
        <v>5.0</v>
      </c>
      <c r="E3874" s="7">
        <v>1.0</v>
      </c>
      <c r="F3874" s="7" t="s">
        <v>24</v>
      </c>
      <c r="G3874" s="7" t="s">
        <v>172</v>
      </c>
      <c r="H3874" s="54">
        <v>2.0</v>
      </c>
      <c r="I3874" s="54">
        <v>3704.0</v>
      </c>
      <c r="J3874" s="55" t="s">
        <v>27</v>
      </c>
      <c r="K3874" t="str">
        <f>if(and(B3874&gt;='Desc Stats'!$C$56,B3874&lt;='Desc Stats'!$C$57),"Affordable",if(AND(B3874&gt;='Desc Stats'!$C$58,B3874&lt;='Desc Stats'!$C$59),"Luxury","None"))</f>
        <v>Luxury</v>
      </c>
    </row>
    <row r="3875">
      <c r="A3875" s="56" t="s">
        <v>28</v>
      </c>
      <c r="B3875" s="54">
        <v>3051300.0</v>
      </c>
      <c r="C3875" s="7">
        <v>5.0</v>
      </c>
      <c r="D3875" s="7">
        <v>5.0</v>
      </c>
      <c r="E3875" s="7">
        <v>2.0</v>
      </c>
      <c r="F3875" s="7" t="s">
        <v>24</v>
      </c>
      <c r="G3875" s="7" t="s">
        <v>172</v>
      </c>
      <c r="H3875" s="54">
        <v>2.0</v>
      </c>
      <c r="I3875" s="54">
        <v>2906.0</v>
      </c>
      <c r="J3875" s="55" t="s">
        <v>175</v>
      </c>
      <c r="K3875" t="str">
        <f>if(and(B3875&gt;='Desc Stats'!$C$56,B3875&lt;='Desc Stats'!$C$57),"Affordable",if(AND(B3875&gt;='Desc Stats'!$C$58,B3875&lt;='Desc Stats'!$C$59),"Luxury","None"))</f>
        <v>Luxury</v>
      </c>
    </row>
    <row r="3876">
      <c r="A3876" s="56" t="s">
        <v>28</v>
      </c>
      <c r="B3876" s="54">
        <v>3051300.0</v>
      </c>
      <c r="C3876" s="7">
        <v>4.0</v>
      </c>
      <c r="D3876" s="7">
        <v>4.0</v>
      </c>
      <c r="E3876" s="7">
        <v>1.0</v>
      </c>
      <c r="F3876" s="7" t="s">
        <v>24</v>
      </c>
      <c r="G3876" s="7" t="s">
        <v>172</v>
      </c>
      <c r="H3876" s="54">
        <v>2.0</v>
      </c>
      <c r="I3876" s="54">
        <v>2906.0</v>
      </c>
      <c r="J3876" s="55" t="s">
        <v>27</v>
      </c>
      <c r="K3876" t="str">
        <f>if(and(B3876&gt;='Desc Stats'!$C$56,B3876&lt;='Desc Stats'!$C$57),"Affordable",if(AND(B3876&gt;='Desc Stats'!$C$58,B3876&lt;='Desc Stats'!$C$59),"Luxury","None"))</f>
        <v>Luxury</v>
      </c>
    </row>
    <row r="3877">
      <c r="A3877" s="56" t="s">
        <v>155</v>
      </c>
      <c r="B3877" s="54">
        <v>3080000.0</v>
      </c>
      <c r="C3877" s="7">
        <v>5.0</v>
      </c>
      <c r="D3877" s="7">
        <v>5.0</v>
      </c>
      <c r="E3877" s="7">
        <v>2.0</v>
      </c>
      <c r="F3877" s="7" t="s">
        <v>192</v>
      </c>
      <c r="G3877" s="7" t="s">
        <v>179</v>
      </c>
      <c r="H3877" s="54">
        <v>1.0</v>
      </c>
      <c r="I3877" s="54">
        <v>5000.0</v>
      </c>
      <c r="J3877" s="55" t="s">
        <v>27</v>
      </c>
      <c r="K3877" t="str">
        <f>if(and(B3877&gt;='Desc Stats'!$C$56,B3877&lt;='Desc Stats'!$C$57),"Affordable",if(AND(B3877&gt;='Desc Stats'!$C$58,B3877&lt;='Desc Stats'!$C$59),"Luxury","None"))</f>
        <v>Luxury</v>
      </c>
    </row>
    <row r="3878">
      <c r="A3878" s="56" t="s">
        <v>28</v>
      </c>
      <c r="B3878" s="54">
        <v>3090000.0</v>
      </c>
      <c r="C3878" s="7">
        <v>2.0</v>
      </c>
      <c r="D3878" s="7">
        <v>2.0</v>
      </c>
      <c r="E3878" s="7">
        <v>1.0</v>
      </c>
      <c r="F3878" s="7" t="s">
        <v>36</v>
      </c>
      <c r="G3878" s="7" t="s">
        <v>172</v>
      </c>
      <c r="H3878" s="54">
        <v>2.0</v>
      </c>
      <c r="I3878" s="54">
        <v>1572.0</v>
      </c>
      <c r="J3878" s="55" t="s">
        <v>27</v>
      </c>
      <c r="K3878" t="str">
        <f>if(and(B3878&gt;='Desc Stats'!$C$56,B3878&lt;='Desc Stats'!$C$57),"Affordable",if(AND(B3878&gt;='Desc Stats'!$C$58,B3878&lt;='Desc Stats'!$C$59),"Luxury","None"))</f>
        <v>Luxury</v>
      </c>
    </row>
    <row r="3879">
      <c r="A3879" s="56" t="s">
        <v>23</v>
      </c>
      <c r="B3879" s="54">
        <v>3090000.0</v>
      </c>
      <c r="C3879" s="7">
        <v>6.0</v>
      </c>
      <c r="D3879" s="7">
        <v>6.0</v>
      </c>
      <c r="E3879" s="7">
        <v>2.0</v>
      </c>
      <c r="F3879" s="7" t="s">
        <v>182</v>
      </c>
      <c r="G3879" s="7" t="s">
        <v>179</v>
      </c>
      <c r="H3879" s="54">
        <v>1.0</v>
      </c>
      <c r="I3879" s="54">
        <v>2800.0</v>
      </c>
      <c r="J3879" s="55" t="s">
        <v>27</v>
      </c>
      <c r="K3879" t="str">
        <f>if(and(B3879&gt;='Desc Stats'!$C$56,B3879&lt;='Desc Stats'!$C$57),"Affordable",if(AND(B3879&gt;='Desc Stats'!$C$58,B3879&lt;='Desc Stats'!$C$59),"Luxury","None"))</f>
        <v>Luxury</v>
      </c>
    </row>
    <row r="3880">
      <c r="A3880" s="56" t="s">
        <v>123</v>
      </c>
      <c r="B3880" s="54">
        <v>3100000.0</v>
      </c>
      <c r="C3880" s="7">
        <v>6.0</v>
      </c>
      <c r="D3880" s="7">
        <v>5.0</v>
      </c>
      <c r="E3880" s="7">
        <v>1.0</v>
      </c>
      <c r="F3880" s="7" t="s">
        <v>188</v>
      </c>
      <c r="G3880" s="7" t="s">
        <v>179</v>
      </c>
      <c r="H3880" s="54">
        <v>1.0</v>
      </c>
      <c r="I3880" s="54">
        <v>4050.0</v>
      </c>
      <c r="J3880" s="55" t="s">
        <v>27</v>
      </c>
      <c r="K3880" t="str">
        <f>if(and(B3880&gt;='Desc Stats'!$C$56,B3880&lt;='Desc Stats'!$C$57),"Affordable",if(AND(B3880&gt;='Desc Stats'!$C$58,B3880&lt;='Desc Stats'!$C$59),"Luxury","None"))</f>
        <v>Luxury</v>
      </c>
    </row>
    <row r="3881">
      <c r="A3881" s="56" t="s">
        <v>26</v>
      </c>
      <c r="B3881" s="54">
        <v>3100000.0</v>
      </c>
      <c r="C3881" s="7">
        <v>7.0</v>
      </c>
      <c r="D3881" s="7">
        <v>7.0</v>
      </c>
      <c r="E3881" s="7">
        <v>2.0</v>
      </c>
      <c r="F3881" s="7" t="s">
        <v>188</v>
      </c>
      <c r="G3881" s="7" t="s">
        <v>179</v>
      </c>
      <c r="H3881" s="54">
        <v>1.0</v>
      </c>
      <c r="I3881" s="54">
        <v>4050.0</v>
      </c>
      <c r="J3881" s="55" t="s">
        <v>175</v>
      </c>
      <c r="K3881" t="str">
        <f>if(and(B3881&gt;='Desc Stats'!$C$56,B3881&lt;='Desc Stats'!$C$57),"Affordable",if(AND(B3881&gt;='Desc Stats'!$C$58,B3881&lt;='Desc Stats'!$C$59),"Luxury","None"))</f>
        <v>Luxury</v>
      </c>
    </row>
    <row r="3882">
      <c r="A3882" s="56" t="s">
        <v>134</v>
      </c>
      <c r="B3882" s="54">
        <v>3100000.0</v>
      </c>
      <c r="C3882" s="7">
        <v>4.0</v>
      </c>
      <c r="D3882" s="7">
        <v>5.0</v>
      </c>
      <c r="E3882" s="7">
        <v>2.0</v>
      </c>
      <c r="F3882" s="7" t="s">
        <v>24</v>
      </c>
      <c r="G3882" s="7" t="s">
        <v>172</v>
      </c>
      <c r="H3882" s="54">
        <v>2.0</v>
      </c>
      <c r="I3882" s="54">
        <v>2996.0</v>
      </c>
      <c r="J3882" s="55" t="s">
        <v>27</v>
      </c>
      <c r="K3882" t="str">
        <f>if(and(B3882&gt;='Desc Stats'!$C$56,B3882&lt;='Desc Stats'!$C$57),"Affordable",if(AND(B3882&gt;='Desc Stats'!$C$58,B3882&lt;='Desc Stats'!$C$59),"Luxury","None"))</f>
        <v>Luxury</v>
      </c>
    </row>
    <row r="3883">
      <c r="A3883" s="56" t="s">
        <v>28</v>
      </c>
      <c r="B3883" s="54">
        <v>3100000.0</v>
      </c>
      <c r="C3883" s="7">
        <v>5.0</v>
      </c>
      <c r="D3883" s="7">
        <v>5.0</v>
      </c>
      <c r="E3883" s="7">
        <v>15.0</v>
      </c>
      <c r="F3883" s="7" t="s">
        <v>24</v>
      </c>
      <c r="G3883" s="7" t="s">
        <v>172</v>
      </c>
      <c r="H3883" s="54">
        <v>2.0</v>
      </c>
      <c r="I3883" s="54">
        <v>3800.0</v>
      </c>
      <c r="J3883" s="55" t="s">
        <v>27</v>
      </c>
      <c r="K3883" t="str">
        <f>if(and(B3883&gt;='Desc Stats'!$C$56,B3883&lt;='Desc Stats'!$C$57),"Affordable",if(AND(B3883&gt;='Desc Stats'!$C$58,B3883&lt;='Desc Stats'!$C$59),"Luxury","None"))</f>
        <v>Luxury</v>
      </c>
    </row>
    <row r="3884">
      <c r="A3884" s="56" t="s">
        <v>28</v>
      </c>
      <c r="B3884" s="54">
        <v>3100000.0</v>
      </c>
      <c r="C3884" s="7">
        <v>2.0</v>
      </c>
      <c r="D3884" s="7">
        <v>2.0</v>
      </c>
      <c r="E3884" s="7">
        <v>2.0</v>
      </c>
      <c r="F3884" s="7" t="s">
        <v>36</v>
      </c>
      <c r="G3884" s="7" t="s">
        <v>172</v>
      </c>
      <c r="H3884" s="54">
        <v>2.0</v>
      </c>
      <c r="I3884" s="54">
        <v>1572.0</v>
      </c>
      <c r="J3884" s="55" t="s">
        <v>25</v>
      </c>
      <c r="K3884" t="str">
        <f>if(and(B3884&gt;='Desc Stats'!$C$56,B3884&lt;='Desc Stats'!$C$57),"Affordable",if(AND(B3884&gt;='Desc Stats'!$C$58,B3884&lt;='Desc Stats'!$C$59),"Luxury","None"))</f>
        <v>Luxury</v>
      </c>
    </row>
    <row r="3885">
      <c r="A3885" s="56" t="s">
        <v>23</v>
      </c>
      <c r="B3885" s="54">
        <v>3100000.0</v>
      </c>
      <c r="C3885" s="7">
        <v>6.0</v>
      </c>
      <c r="D3885" s="7">
        <v>6.0</v>
      </c>
      <c r="E3885" s="7">
        <v>2.0</v>
      </c>
      <c r="F3885" s="7" t="s">
        <v>38</v>
      </c>
      <c r="G3885" s="7" t="s">
        <v>172</v>
      </c>
      <c r="H3885" s="54">
        <v>2.0</v>
      </c>
      <c r="I3885" s="54">
        <v>3735.0</v>
      </c>
      <c r="J3885" s="55" t="s">
        <v>27</v>
      </c>
      <c r="K3885" t="str">
        <f>if(and(B3885&gt;='Desc Stats'!$C$56,B3885&lt;='Desc Stats'!$C$57),"Affordable",if(AND(B3885&gt;='Desc Stats'!$C$58,B3885&lt;='Desc Stats'!$C$59),"Luxury","None"))</f>
        <v>Luxury</v>
      </c>
    </row>
    <row r="3886">
      <c r="A3886" s="56" t="s">
        <v>23</v>
      </c>
      <c r="B3886" s="54">
        <v>3100000.0</v>
      </c>
      <c r="C3886" s="7">
        <v>5.0</v>
      </c>
      <c r="D3886" s="7">
        <v>6.0</v>
      </c>
      <c r="E3886" s="7">
        <v>2.0</v>
      </c>
      <c r="F3886" s="7" t="s">
        <v>24</v>
      </c>
      <c r="G3886" s="7" t="s">
        <v>172</v>
      </c>
      <c r="H3886" s="54">
        <v>2.0</v>
      </c>
      <c r="I3886" s="54">
        <v>3401.0</v>
      </c>
      <c r="J3886" t="s">
        <v>27</v>
      </c>
      <c r="K3886" t="str">
        <f>if(and(B3886&gt;='Desc Stats'!$C$56,B3886&lt;='Desc Stats'!$C$57),"Affordable",if(AND(B3886&gt;='Desc Stats'!$C$58,B3886&lt;='Desc Stats'!$C$59),"Luxury","None"))</f>
        <v>Luxury</v>
      </c>
    </row>
    <row r="3887">
      <c r="A3887" s="56" t="s">
        <v>23</v>
      </c>
      <c r="B3887" s="54">
        <v>3100000.0</v>
      </c>
      <c r="C3887" s="7">
        <v>5.0</v>
      </c>
      <c r="D3887" s="7">
        <v>6.0</v>
      </c>
      <c r="E3887" s="7">
        <v>2.0</v>
      </c>
      <c r="F3887" s="7" t="s">
        <v>24</v>
      </c>
      <c r="G3887" s="7" t="s">
        <v>172</v>
      </c>
      <c r="H3887" s="54">
        <v>2.0</v>
      </c>
      <c r="I3887" s="54">
        <v>3400.0</v>
      </c>
      <c r="J3887" s="55" t="s">
        <v>25</v>
      </c>
      <c r="K3887" t="str">
        <f>if(and(B3887&gt;='Desc Stats'!$C$56,B3887&lt;='Desc Stats'!$C$57),"Affordable",if(AND(B3887&gt;='Desc Stats'!$C$58,B3887&lt;='Desc Stats'!$C$59),"Luxury","None"))</f>
        <v>Luxury</v>
      </c>
    </row>
    <row r="3888">
      <c r="A3888" s="56" t="s">
        <v>155</v>
      </c>
      <c r="B3888" s="54">
        <v>3100000.0</v>
      </c>
      <c r="C3888" s="7">
        <v>5.0</v>
      </c>
      <c r="D3888" s="7">
        <v>4.0</v>
      </c>
      <c r="E3888" s="7">
        <v>3.0</v>
      </c>
      <c r="F3888" s="7" t="s">
        <v>188</v>
      </c>
      <c r="G3888" s="7" t="s">
        <v>179</v>
      </c>
      <c r="H3888" s="54">
        <v>1.0</v>
      </c>
      <c r="I3888" s="54">
        <v>3200.0</v>
      </c>
      <c r="J3888" s="55" t="s">
        <v>27</v>
      </c>
      <c r="K3888" t="str">
        <f>if(and(B3888&gt;='Desc Stats'!$C$56,B3888&lt;='Desc Stats'!$C$57),"Affordable",if(AND(B3888&gt;='Desc Stats'!$C$58,B3888&lt;='Desc Stats'!$C$59),"Luxury","None"))</f>
        <v>Luxury</v>
      </c>
    </row>
    <row r="3889">
      <c r="A3889" s="56" t="s">
        <v>140</v>
      </c>
      <c r="B3889" s="54">
        <v>3100000.0</v>
      </c>
      <c r="C3889" s="7">
        <v>6.0</v>
      </c>
      <c r="D3889" s="7">
        <v>6.0</v>
      </c>
      <c r="E3889" s="7">
        <v>2.0</v>
      </c>
      <c r="F3889" s="7" t="s">
        <v>188</v>
      </c>
      <c r="G3889" s="7" t="s">
        <v>179</v>
      </c>
      <c r="H3889" s="54">
        <v>1.0</v>
      </c>
      <c r="I3889" s="54">
        <v>3800.0</v>
      </c>
      <c r="J3889" s="55" t="s">
        <v>27</v>
      </c>
      <c r="K3889" t="str">
        <f>if(and(B3889&gt;='Desc Stats'!$C$56,B3889&lt;='Desc Stats'!$C$57),"Affordable",if(AND(B3889&gt;='Desc Stats'!$C$58,B3889&lt;='Desc Stats'!$C$59),"Luxury","None"))</f>
        <v>Luxury</v>
      </c>
    </row>
    <row r="3890">
      <c r="A3890" s="56" t="s">
        <v>140</v>
      </c>
      <c r="B3890" s="54">
        <v>3100000.0</v>
      </c>
      <c r="C3890" s="7">
        <v>5.0</v>
      </c>
      <c r="D3890" s="7">
        <v>6.0</v>
      </c>
      <c r="E3890" s="7">
        <v>2.0</v>
      </c>
      <c r="F3890" s="7" t="s">
        <v>24</v>
      </c>
      <c r="G3890" s="7" t="s">
        <v>172</v>
      </c>
      <c r="H3890" s="54">
        <v>2.0</v>
      </c>
      <c r="I3890" s="54">
        <v>3983.0</v>
      </c>
      <c r="J3890" s="55" t="s">
        <v>25</v>
      </c>
      <c r="K3890" t="str">
        <f>if(and(B3890&gt;='Desc Stats'!$C$56,B3890&lt;='Desc Stats'!$C$57),"Affordable",if(AND(B3890&gt;='Desc Stats'!$C$58,B3890&lt;='Desc Stats'!$C$59),"Luxury","None"))</f>
        <v>Luxury</v>
      </c>
    </row>
    <row r="3891">
      <c r="A3891" s="56" t="s">
        <v>140</v>
      </c>
      <c r="B3891" s="54">
        <v>3100000.0</v>
      </c>
      <c r="C3891" s="7">
        <v>5.0</v>
      </c>
      <c r="D3891" s="7">
        <v>6.0</v>
      </c>
      <c r="E3891" s="7">
        <v>2.0</v>
      </c>
      <c r="F3891" s="7" t="s">
        <v>24</v>
      </c>
      <c r="G3891" s="7" t="s">
        <v>172</v>
      </c>
      <c r="H3891" s="54">
        <v>2.0</v>
      </c>
      <c r="I3891" s="54">
        <v>3460.0</v>
      </c>
      <c r="J3891" s="55" t="s">
        <v>25</v>
      </c>
      <c r="K3891" t="str">
        <f>if(and(B3891&gt;='Desc Stats'!$C$56,B3891&lt;='Desc Stats'!$C$57),"Affordable",if(AND(B3891&gt;='Desc Stats'!$C$58,B3891&lt;='Desc Stats'!$C$59),"Luxury","None"))</f>
        <v>Luxury</v>
      </c>
    </row>
    <row r="3892">
      <c r="A3892" s="56" t="s">
        <v>140</v>
      </c>
      <c r="B3892" s="54">
        <v>3100000.0</v>
      </c>
      <c r="C3892" s="7">
        <v>5.0</v>
      </c>
      <c r="D3892" s="7">
        <v>5.0</v>
      </c>
      <c r="E3892" s="7">
        <v>2.0</v>
      </c>
      <c r="F3892" s="7" t="s">
        <v>24</v>
      </c>
      <c r="G3892" s="7" t="s">
        <v>172</v>
      </c>
      <c r="H3892" s="54">
        <v>2.0</v>
      </c>
      <c r="I3892" s="54">
        <v>3983.0</v>
      </c>
      <c r="J3892" s="55" t="s">
        <v>27</v>
      </c>
      <c r="K3892" t="str">
        <f>if(and(B3892&gt;='Desc Stats'!$C$56,B3892&lt;='Desc Stats'!$C$57),"Affordable",if(AND(B3892&gt;='Desc Stats'!$C$58,B3892&lt;='Desc Stats'!$C$59),"Luxury","None"))</f>
        <v>Luxury</v>
      </c>
    </row>
    <row r="3893">
      <c r="A3893" s="56" t="s">
        <v>160</v>
      </c>
      <c r="B3893" s="54">
        <v>3100000.0</v>
      </c>
      <c r="C3893" s="7">
        <v>6.0</v>
      </c>
      <c r="D3893" s="7">
        <v>5.0</v>
      </c>
      <c r="E3893" s="7">
        <v>2.0</v>
      </c>
      <c r="F3893" s="7" t="s">
        <v>188</v>
      </c>
      <c r="G3893" s="7" t="s">
        <v>179</v>
      </c>
      <c r="H3893" s="54">
        <v>1.0</v>
      </c>
      <c r="I3893" s="54">
        <v>5000.0</v>
      </c>
      <c r="J3893" t="s">
        <v>27</v>
      </c>
      <c r="K3893" t="str">
        <f>if(and(B3893&gt;='Desc Stats'!$C$56,B3893&lt;='Desc Stats'!$C$57),"Affordable",if(AND(B3893&gt;='Desc Stats'!$C$58,B3893&lt;='Desc Stats'!$C$59),"Luxury","None"))</f>
        <v>Luxury</v>
      </c>
    </row>
    <row r="3894">
      <c r="A3894" s="56" t="s">
        <v>162</v>
      </c>
      <c r="B3894" s="54">
        <v>3100000.0</v>
      </c>
      <c r="C3894" s="7">
        <v>5.0</v>
      </c>
      <c r="D3894" s="7">
        <v>4.0</v>
      </c>
      <c r="E3894" s="7">
        <v>6.0</v>
      </c>
      <c r="F3894" s="7" t="s">
        <v>188</v>
      </c>
      <c r="G3894" s="7" t="s">
        <v>179</v>
      </c>
      <c r="H3894" s="54">
        <v>1.0</v>
      </c>
      <c r="I3894" s="54">
        <v>3600.0</v>
      </c>
      <c r="J3894" s="55" t="s">
        <v>27</v>
      </c>
      <c r="K3894" t="str">
        <f>if(and(B3894&gt;='Desc Stats'!$C$56,B3894&lt;='Desc Stats'!$C$57),"Affordable",if(AND(B3894&gt;='Desc Stats'!$C$58,B3894&lt;='Desc Stats'!$C$59),"Luxury","None"))</f>
        <v>Luxury</v>
      </c>
    </row>
    <row r="3895">
      <c r="A3895" s="56" t="s">
        <v>162</v>
      </c>
      <c r="B3895" s="54">
        <v>3100000.0</v>
      </c>
      <c r="C3895" s="7">
        <v>5.0</v>
      </c>
      <c r="D3895" s="7">
        <v>3.0</v>
      </c>
      <c r="E3895" s="7">
        <v>3.0</v>
      </c>
      <c r="F3895" s="7" t="s">
        <v>188</v>
      </c>
      <c r="G3895" s="7" t="s">
        <v>179</v>
      </c>
      <c r="H3895" s="54">
        <v>1.0</v>
      </c>
      <c r="I3895" s="54">
        <v>3600.0</v>
      </c>
      <c r="J3895" s="55" t="s">
        <v>27</v>
      </c>
      <c r="K3895" t="str">
        <f>if(and(B3895&gt;='Desc Stats'!$C$56,B3895&lt;='Desc Stats'!$C$57),"Affordable",if(AND(B3895&gt;='Desc Stats'!$C$58,B3895&lt;='Desc Stats'!$C$59),"Luxury","None"))</f>
        <v>Luxury</v>
      </c>
    </row>
    <row r="3896">
      <c r="A3896" s="56" t="s">
        <v>162</v>
      </c>
      <c r="B3896" s="54">
        <v>3100000.0</v>
      </c>
      <c r="C3896" s="7">
        <v>4.0</v>
      </c>
      <c r="D3896" s="7">
        <v>4.0</v>
      </c>
      <c r="E3896" s="7">
        <v>1.0</v>
      </c>
      <c r="F3896" s="7" t="s">
        <v>36</v>
      </c>
      <c r="G3896" s="7" t="s">
        <v>172</v>
      </c>
      <c r="H3896" s="54">
        <v>2.0</v>
      </c>
      <c r="I3896" s="54">
        <v>2426.0</v>
      </c>
      <c r="J3896" s="55" t="s">
        <v>25</v>
      </c>
      <c r="K3896" t="str">
        <f>if(and(B3896&gt;='Desc Stats'!$C$56,B3896&lt;='Desc Stats'!$C$57),"Affordable",if(AND(B3896&gt;='Desc Stats'!$C$58,B3896&lt;='Desc Stats'!$C$59),"Luxury","None"))</f>
        <v>Luxury</v>
      </c>
    </row>
    <row r="3897">
      <c r="A3897" s="56" t="s">
        <v>28</v>
      </c>
      <c r="B3897" s="54">
        <v>3125000.0</v>
      </c>
      <c r="C3897" s="7">
        <v>2.0</v>
      </c>
      <c r="D3897" s="7">
        <v>2.0</v>
      </c>
      <c r="E3897" s="7">
        <v>1.0</v>
      </c>
      <c r="F3897" s="7" t="s">
        <v>36</v>
      </c>
      <c r="G3897" s="7" t="s">
        <v>172</v>
      </c>
      <c r="H3897" s="54">
        <v>2.0</v>
      </c>
      <c r="I3897" s="54">
        <v>1421.0</v>
      </c>
      <c r="J3897" s="55" t="s">
        <v>27</v>
      </c>
      <c r="K3897" t="str">
        <f>if(and(B3897&gt;='Desc Stats'!$C$56,B3897&lt;='Desc Stats'!$C$57),"Affordable",if(AND(B3897&gt;='Desc Stats'!$C$58,B3897&lt;='Desc Stats'!$C$59),"Luxury","None"))</f>
        <v>Luxury</v>
      </c>
    </row>
    <row r="3898">
      <c r="A3898" s="57" t="s">
        <v>37</v>
      </c>
      <c r="B3898" s="54">
        <v>3150000.0</v>
      </c>
      <c r="C3898" s="7">
        <v>4.0</v>
      </c>
      <c r="D3898" s="7">
        <v>5.0</v>
      </c>
      <c r="E3898" s="7">
        <v>2.0</v>
      </c>
      <c r="F3898" s="7" t="s">
        <v>181</v>
      </c>
      <c r="G3898" s="7" t="s">
        <v>172</v>
      </c>
      <c r="H3898" s="54">
        <v>2.0</v>
      </c>
      <c r="I3898" s="54">
        <v>3000.0</v>
      </c>
      <c r="J3898" s="55" t="s">
        <v>27</v>
      </c>
      <c r="K3898" t="str">
        <f>if(and(B3898&gt;='Desc Stats'!$C$56,B3898&lt;='Desc Stats'!$C$57),"Affordable",if(AND(B3898&gt;='Desc Stats'!$C$58,B3898&lt;='Desc Stats'!$C$59),"Luxury","None"))</f>
        <v>Luxury</v>
      </c>
    </row>
    <row r="3899">
      <c r="A3899" s="56" t="s">
        <v>23</v>
      </c>
      <c r="B3899" s="54">
        <v>3150000.0</v>
      </c>
      <c r="C3899" s="7">
        <v>5.0</v>
      </c>
      <c r="D3899" s="7">
        <v>5.0</v>
      </c>
      <c r="E3899" s="7">
        <v>1.0</v>
      </c>
      <c r="F3899" s="7" t="s">
        <v>24</v>
      </c>
      <c r="G3899" s="7" t="s">
        <v>172</v>
      </c>
      <c r="H3899" s="54">
        <v>2.0</v>
      </c>
      <c r="I3899" s="54">
        <v>3514.0</v>
      </c>
      <c r="J3899" t="s">
        <v>27</v>
      </c>
      <c r="K3899" t="str">
        <f>if(and(B3899&gt;='Desc Stats'!$C$56,B3899&lt;='Desc Stats'!$C$57),"Affordable",if(AND(B3899&gt;='Desc Stats'!$C$58,B3899&lt;='Desc Stats'!$C$59),"Luxury","None"))</f>
        <v>Luxury</v>
      </c>
    </row>
    <row r="3900">
      <c r="A3900" s="56" t="s">
        <v>155</v>
      </c>
      <c r="B3900" s="54">
        <v>3150000.0</v>
      </c>
      <c r="C3900" s="7">
        <v>5.0</v>
      </c>
      <c r="D3900" s="7">
        <v>4.0</v>
      </c>
      <c r="E3900" s="7">
        <v>2.0</v>
      </c>
      <c r="F3900" s="7" t="s">
        <v>188</v>
      </c>
      <c r="G3900" s="7" t="s">
        <v>179</v>
      </c>
      <c r="H3900" s="54">
        <v>1.0</v>
      </c>
      <c r="I3900" s="54">
        <v>3200.0</v>
      </c>
      <c r="J3900" s="55" t="s">
        <v>27</v>
      </c>
      <c r="K3900" t="str">
        <f>if(and(B3900&gt;='Desc Stats'!$C$56,B3900&lt;='Desc Stats'!$C$57),"Affordable",if(AND(B3900&gt;='Desc Stats'!$C$58,B3900&lt;='Desc Stats'!$C$59),"Luxury","None"))</f>
        <v>Luxury</v>
      </c>
    </row>
    <row r="3901">
      <c r="A3901" s="56" t="s">
        <v>28</v>
      </c>
      <c r="B3901" s="54">
        <v>3166000.0</v>
      </c>
      <c r="C3901" s="7">
        <v>2.0</v>
      </c>
      <c r="D3901" s="7">
        <v>2.0</v>
      </c>
      <c r="E3901" s="7">
        <v>2.0</v>
      </c>
      <c r="F3901" s="7" t="s">
        <v>36</v>
      </c>
      <c r="G3901" s="7" t="s">
        <v>172</v>
      </c>
      <c r="H3901" s="54">
        <v>2.0</v>
      </c>
      <c r="I3901" s="54">
        <v>1423.0</v>
      </c>
      <c r="J3901" s="55" t="s">
        <v>25</v>
      </c>
      <c r="K3901" t="str">
        <f>if(and(B3901&gt;='Desc Stats'!$C$56,B3901&lt;='Desc Stats'!$C$57),"Affordable",if(AND(B3901&gt;='Desc Stats'!$C$58,B3901&lt;='Desc Stats'!$C$59),"Luxury","None"))</f>
        <v>Luxury</v>
      </c>
    </row>
    <row r="3902">
      <c r="A3902" s="57" t="s">
        <v>37</v>
      </c>
      <c r="B3902" s="54">
        <v>3170000.0</v>
      </c>
      <c r="C3902" s="7">
        <v>5.0</v>
      </c>
      <c r="D3902" s="7">
        <v>5.0</v>
      </c>
      <c r="E3902" s="7">
        <v>3.0</v>
      </c>
      <c r="F3902" s="7" t="s">
        <v>38</v>
      </c>
      <c r="G3902" s="7" t="s">
        <v>172</v>
      </c>
      <c r="H3902" s="54">
        <v>2.0</v>
      </c>
      <c r="I3902" s="54">
        <v>4306.0</v>
      </c>
      <c r="J3902" s="55" t="s">
        <v>27</v>
      </c>
      <c r="K3902" t="str">
        <f>if(and(B3902&gt;='Desc Stats'!$C$56,B3902&lt;='Desc Stats'!$C$57),"Affordable",if(AND(B3902&gt;='Desc Stats'!$C$58,B3902&lt;='Desc Stats'!$C$59),"Luxury","None"))</f>
        <v>Luxury</v>
      </c>
    </row>
    <row r="3903">
      <c r="A3903" s="57" t="s">
        <v>37</v>
      </c>
      <c r="B3903" s="54">
        <v>3170000.0</v>
      </c>
      <c r="C3903" s="7">
        <v>5.0</v>
      </c>
      <c r="D3903" s="7">
        <v>5.0</v>
      </c>
      <c r="E3903" s="7">
        <v>1.0</v>
      </c>
      <c r="F3903" s="7" t="s">
        <v>38</v>
      </c>
      <c r="G3903" s="7" t="s">
        <v>172</v>
      </c>
      <c r="H3903" s="54">
        <v>2.0</v>
      </c>
      <c r="I3903" s="54">
        <v>4306.0</v>
      </c>
      <c r="J3903" s="55" t="s">
        <v>27</v>
      </c>
      <c r="K3903" t="str">
        <f>if(and(B3903&gt;='Desc Stats'!$C$56,B3903&lt;='Desc Stats'!$C$57),"Affordable",if(AND(B3903&gt;='Desc Stats'!$C$58,B3903&lt;='Desc Stats'!$C$59),"Luxury","None"))</f>
        <v>Luxury</v>
      </c>
    </row>
    <row r="3904">
      <c r="A3904" s="56" t="s">
        <v>196</v>
      </c>
      <c r="B3904" s="54">
        <v>3180000.0</v>
      </c>
      <c r="C3904" s="7">
        <v>5.0</v>
      </c>
      <c r="D3904" s="7">
        <v>6.0</v>
      </c>
      <c r="E3904" s="7">
        <v>1.0</v>
      </c>
      <c r="F3904" s="7" t="s">
        <v>180</v>
      </c>
      <c r="G3904" s="7" t="s">
        <v>172</v>
      </c>
      <c r="H3904" s="54">
        <v>2.0</v>
      </c>
      <c r="I3904" s="54">
        <v>3900.0</v>
      </c>
      <c r="J3904" s="55" t="s">
        <v>27</v>
      </c>
      <c r="K3904" t="str">
        <f>if(and(B3904&gt;='Desc Stats'!$C$56,B3904&lt;='Desc Stats'!$C$57),"Affordable",if(AND(B3904&gt;='Desc Stats'!$C$58,B3904&lt;='Desc Stats'!$C$59),"Luxury","None"))</f>
        <v>Luxury</v>
      </c>
    </row>
    <row r="3905">
      <c r="A3905" s="56" t="s">
        <v>23</v>
      </c>
      <c r="B3905" s="54">
        <v>3180000.0</v>
      </c>
      <c r="C3905" s="7">
        <v>7.0</v>
      </c>
      <c r="D3905" s="7">
        <v>5.0</v>
      </c>
      <c r="E3905" s="7">
        <v>2.0</v>
      </c>
      <c r="F3905" s="7" t="s">
        <v>188</v>
      </c>
      <c r="G3905" s="7" t="s">
        <v>179</v>
      </c>
      <c r="H3905" s="54">
        <v>1.0</v>
      </c>
      <c r="I3905" s="54">
        <v>3600.0</v>
      </c>
      <c r="J3905" s="55" t="s">
        <v>25</v>
      </c>
      <c r="K3905" t="str">
        <f>if(and(B3905&gt;='Desc Stats'!$C$56,B3905&lt;='Desc Stats'!$C$57),"Affordable",if(AND(B3905&gt;='Desc Stats'!$C$58,B3905&lt;='Desc Stats'!$C$59),"Luxury","None"))</f>
        <v>Luxury</v>
      </c>
    </row>
    <row r="3906">
      <c r="A3906" s="56" t="s">
        <v>187</v>
      </c>
      <c r="B3906" s="54">
        <v>3180000.0</v>
      </c>
      <c r="C3906" s="7">
        <v>5.0</v>
      </c>
      <c r="D3906" s="7">
        <v>3.0</v>
      </c>
      <c r="E3906" s="7">
        <v>2.0</v>
      </c>
      <c r="F3906" s="7" t="s">
        <v>181</v>
      </c>
      <c r="G3906" s="7" t="s">
        <v>179</v>
      </c>
      <c r="H3906" s="54">
        <v>1.0</v>
      </c>
      <c r="I3906" s="54">
        <v>3600.0</v>
      </c>
      <c r="J3906" s="55" t="s">
        <v>27</v>
      </c>
      <c r="K3906" t="str">
        <f>if(and(B3906&gt;='Desc Stats'!$C$56,B3906&lt;='Desc Stats'!$C$57),"Affordable",if(AND(B3906&gt;='Desc Stats'!$C$58,B3906&lt;='Desc Stats'!$C$59),"Luxury","None"))</f>
        <v>Luxury</v>
      </c>
    </row>
    <row r="3907">
      <c r="A3907" s="56" t="s">
        <v>140</v>
      </c>
      <c r="B3907" s="54">
        <v>3180000.0</v>
      </c>
      <c r="C3907" s="7">
        <v>5.0</v>
      </c>
      <c r="D3907" s="7">
        <v>5.0</v>
      </c>
      <c r="E3907" s="7">
        <v>2.0</v>
      </c>
      <c r="F3907" s="7" t="s">
        <v>24</v>
      </c>
      <c r="G3907" s="7" t="s">
        <v>172</v>
      </c>
      <c r="H3907" s="54">
        <v>2.0</v>
      </c>
      <c r="I3907" s="54">
        <v>3983.0</v>
      </c>
      <c r="J3907" s="55" t="s">
        <v>27</v>
      </c>
      <c r="K3907" t="str">
        <f>if(and(B3907&gt;='Desc Stats'!$C$56,B3907&lt;='Desc Stats'!$C$57),"Affordable",if(AND(B3907&gt;='Desc Stats'!$C$58,B3907&lt;='Desc Stats'!$C$59),"Luxury","None"))</f>
        <v>Luxury</v>
      </c>
    </row>
    <row r="3908">
      <c r="A3908" s="56" t="s">
        <v>23</v>
      </c>
      <c r="B3908" s="54">
        <v>3190000.0</v>
      </c>
      <c r="C3908" s="7">
        <v>5.0</v>
      </c>
      <c r="D3908" s="7">
        <v>5.0</v>
      </c>
      <c r="E3908" s="7">
        <v>1.0</v>
      </c>
      <c r="F3908" s="7" t="s">
        <v>24</v>
      </c>
      <c r="G3908" s="7" t="s">
        <v>172</v>
      </c>
      <c r="H3908" s="54">
        <v>2.0</v>
      </c>
      <c r="I3908" s="54">
        <v>3632.0</v>
      </c>
      <c r="J3908" s="55" t="s">
        <v>27</v>
      </c>
      <c r="K3908" t="str">
        <f>if(and(B3908&gt;='Desc Stats'!$C$56,B3908&lt;='Desc Stats'!$C$57),"Affordable",if(AND(B3908&gt;='Desc Stats'!$C$58,B3908&lt;='Desc Stats'!$C$59),"Luxury","None"))</f>
        <v>Luxury</v>
      </c>
    </row>
    <row r="3909">
      <c r="A3909" s="56" t="s">
        <v>155</v>
      </c>
      <c r="B3909" s="54">
        <v>3190000.0</v>
      </c>
      <c r="C3909" s="7">
        <v>5.0</v>
      </c>
      <c r="D3909" s="7">
        <v>5.0</v>
      </c>
      <c r="E3909" s="7">
        <v>1.0</v>
      </c>
      <c r="F3909" s="7" t="s">
        <v>188</v>
      </c>
      <c r="G3909" s="7" t="s">
        <v>172</v>
      </c>
      <c r="H3909" s="54">
        <v>2.0</v>
      </c>
      <c r="I3909" s="54">
        <v>3660.0</v>
      </c>
      <c r="J3909" s="55" t="s">
        <v>27</v>
      </c>
      <c r="K3909" t="str">
        <f>if(and(B3909&gt;='Desc Stats'!$C$56,B3909&lt;='Desc Stats'!$C$57),"Affordable",if(AND(B3909&gt;='Desc Stats'!$C$58,B3909&lt;='Desc Stats'!$C$59),"Luxury","None"))</f>
        <v>Luxury</v>
      </c>
    </row>
    <row r="3910">
      <c r="A3910" s="56" t="s">
        <v>119</v>
      </c>
      <c r="B3910" s="54">
        <v>3200000.0</v>
      </c>
      <c r="C3910" s="7">
        <v>4.0</v>
      </c>
      <c r="D3910" s="7">
        <v>4.0</v>
      </c>
      <c r="E3910" s="7">
        <v>1.0</v>
      </c>
      <c r="F3910" s="7" t="s">
        <v>24</v>
      </c>
      <c r="G3910" s="7" t="s">
        <v>172</v>
      </c>
      <c r="H3910" s="54">
        <v>2.0</v>
      </c>
      <c r="I3910" s="54">
        <v>3541.0</v>
      </c>
      <c r="J3910" s="55" t="s">
        <v>27</v>
      </c>
      <c r="K3910" t="str">
        <f>if(and(B3910&gt;='Desc Stats'!$C$56,B3910&lt;='Desc Stats'!$C$57),"Affordable",if(AND(B3910&gt;='Desc Stats'!$C$58,B3910&lt;='Desc Stats'!$C$59),"Luxury","None"))</f>
        <v>Luxury</v>
      </c>
    </row>
    <row r="3911">
      <c r="A3911" s="56" t="s">
        <v>138</v>
      </c>
      <c r="B3911" s="54">
        <v>3200000.0</v>
      </c>
      <c r="C3911" s="7">
        <v>5.0</v>
      </c>
      <c r="D3911" s="7">
        <v>5.0</v>
      </c>
      <c r="E3911" s="7">
        <v>4.0</v>
      </c>
      <c r="F3911" s="7" t="s">
        <v>188</v>
      </c>
      <c r="G3911" s="7" t="s">
        <v>179</v>
      </c>
      <c r="H3911" s="54">
        <v>1.0</v>
      </c>
      <c r="I3911" s="54">
        <v>3670.0</v>
      </c>
      <c r="J3911" s="55" t="s">
        <v>27</v>
      </c>
      <c r="K3911" t="str">
        <f>if(and(B3911&gt;='Desc Stats'!$C$56,B3911&lt;='Desc Stats'!$C$57),"Affordable",if(AND(B3911&gt;='Desc Stats'!$C$58,B3911&lt;='Desc Stats'!$C$59),"Luxury","None"))</f>
        <v>Luxury</v>
      </c>
    </row>
    <row r="3912">
      <c r="A3912" s="56" t="s">
        <v>138</v>
      </c>
      <c r="B3912" s="54">
        <v>3200000.0</v>
      </c>
      <c r="C3912" s="7">
        <v>6.0</v>
      </c>
      <c r="D3912" s="7">
        <v>6.0</v>
      </c>
      <c r="E3912" s="7">
        <v>1.0</v>
      </c>
      <c r="F3912" s="7" t="s">
        <v>182</v>
      </c>
      <c r="G3912" s="7" t="s">
        <v>179</v>
      </c>
      <c r="H3912" s="54">
        <v>1.0</v>
      </c>
      <c r="I3912" s="54">
        <v>1782.0</v>
      </c>
      <c r="J3912" s="55" t="s">
        <v>27</v>
      </c>
      <c r="K3912" t="str">
        <f>if(and(B3912&gt;='Desc Stats'!$C$56,B3912&lt;='Desc Stats'!$C$57),"Affordable",if(AND(B3912&gt;='Desc Stats'!$C$58,B3912&lt;='Desc Stats'!$C$59),"Luxury","None"))</f>
        <v>Luxury</v>
      </c>
    </row>
    <row r="3913">
      <c r="A3913" s="57" t="s">
        <v>37</v>
      </c>
      <c r="B3913" s="54">
        <v>3200000.0</v>
      </c>
      <c r="C3913" s="7">
        <v>5.0</v>
      </c>
      <c r="D3913" s="7">
        <v>5.0</v>
      </c>
      <c r="E3913" s="7">
        <v>4.0</v>
      </c>
      <c r="F3913" s="7" t="s">
        <v>38</v>
      </c>
      <c r="G3913" s="7" t="s">
        <v>172</v>
      </c>
      <c r="H3913" s="54">
        <v>2.0</v>
      </c>
      <c r="I3913" s="54">
        <v>4306.0</v>
      </c>
      <c r="J3913" s="55" t="s">
        <v>175</v>
      </c>
      <c r="K3913" t="str">
        <f>if(and(B3913&gt;='Desc Stats'!$C$56,B3913&lt;='Desc Stats'!$C$57),"Affordable",if(AND(B3913&gt;='Desc Stats'!$C$58,B3913&lt;='Desc Stats'!$C$59),"Luxury","None"))</f>
        <v>Luxury</v>
      </c>
    </row>
    <row r="3914">
      <c r="A3914" s="57" t="s">
        <v>37</v>
      </c>
      <c r="B3914" s="54">
        <v>3200000.0</v>
      </c>
      <c r="C3914" s="7">
        <v>5.0</v>
      </c>
      <c r="D3914" s="7">
        <v>6.0</v>
      </c>
      <c r="E3914" s="7">
        <v>2.0</v>
      </c>
      <c r="F3914" s="7" t="s">
        <v>38</v>
      </c>
      <c r="G3914" s="7" t="s">
        <v>179</v>
      </c>
      <c r="H3914" s="54">
        <v>1.0</v>
      </c>
      <c r="I3914" s="54">
        <v>1991.0</v>
      </c>
      <c r="J3914" s="55" t="s">
        <v>27</v>
      </c>
      <c r="K3914" t="str">
        <f>if(and(B3914&gt;='Desc Stats'!$C$56,B3914&lt;='Desc Stats'!$C$57),"Affordable",if(AND(B3914&gt;='Desc Stats'!$C$58,B3914&lt;='Desc Stats'!$C$59),"Luxury","None"))</f>
        <v>Luxury</v>
      </c>
    </row>
    <row r="3915">
      <c r="A3915" s="57" t="s">
        <v>37</v>
      </c>
      <c r="B3915" s="54">
        <v>3200000.0</v>
      </c>
      <c r="C3915" s="7">
        <v>5.0</v>
      </c>
      <c r="D3915" s="7">
        <v>4.0</v>
      </c>
      <c r="E3915" s="7">
        <v>1.0</v>
      </c>
      <c r="F3915" s="7" t="s">
        <v>38</v>
      </c>
      <c r="G3915" s="7" t="s">
        <v>172</v>
      </c>
      <c r="H3915" s="54">
        <v>2.0</v>
      </c>
      <c r="I3915" s="54">
        <v>4300.0</v>
      </c>
      <c r="J3915" s="55" t="s">
        <v>27</v>
      </c>
      <c r="K3915" t="str">
        <f>if(and(B3915&gt;='Desc Stats'!$C$56,B3915&lt;='Desc Stats'!$C$57),"Affordable",if(AND(B3915&gt;='Desc Stats'!$C$58,B3915&lt;='Desc Stats'!$C$59),"Luxury","None"))</f>
        <v>Luxury</v>
      </c>
    </row>
    <row r="3916">
      <c r="A3916" s="56" t="s">
        <v>28</v>
      </c>
      <c r="B3916" s="54">
        <v>3200000.0</v>
      </c>
      <c r="C3916" s="7">
        <v>4.0</v>
      </c>
      <c r="D3916" s="7">
        <v>3.0</v>
      </c>
      <c r="E3916" s="7">
        <v>5.0</v>
      </c>
      <c r="F3916" s="7" t="s">
        <v>36</v>
      </c>
      <c r="G3916" s="7" t="s">
        <v>172</v>
      </c>
      <c r="H3916" s="54">
        <v>2.0</v>
      </c>
      <c r="I3916" s="54">
        <v>3383.0</v>
      </c>
      <c r="J3916" s="55" t="s">
        <v>25</v>
      </c>
      <c r="K3916" t="str">
        <f>if(and(B3916&gt;='Desc Stats'!$C$56,B3916&lt;='Desc Stats'!$C$57),"Affordable",if(AND(B3916&gt;='Desc Stats'!$C$58,B3916&lt;='Desc Stats'!$C$59),"Luxury","None"))</f>
        <v>Luxury</v>
      </c>
    </row>
    <row r="3917">
      <c r="A3917" s="56" t="s">
        <v>28</v>
      </c>
      <c r="B3917" s="54">
        <v>3200000.0</v>
      </c>
      <c r="C3917" s="7">
        <v>2.0</v>
      </c>
      <c r="D3917" s="7">
        <v>2.0</v>
      </c>
      <c r="E3917" s="7">
        <v>3.0</v>
      </c>
      <c r="F3917" s="7" t="s">
        <v>36</v>
      </c>
      <c r="G3917" s="7" t="s">
        <v>172</v>
      </c>
      <c r="H3917" s="54">
        <v>2.0</v>
      </c>
      <c r="I3917" s="54">
        <v>1572.0</v>
      </c>
      <c r="J3917" t="s">
        <v>25</v>
      </c>
      <c r="K3917" t="str">
        <f>if(and(B3917&gt;='Desc Stats'!$C$56,B3917&lt;='Desc Stats'!$C$57),"Affordable",if(AND(B3917&gt;='Desc Stats'!$C$58,B3917&lt;='Desc Stats'!$C$59),"Luxury","None"))</f>
        <v>Luxury</v>
      </c>
    </row>
    <row r="3918">
      <c r="A3918" s="56" t="s">
        <v>23</v>
      </c>
      <c r="B3918" s="54">
        <v>3200000.0</v>
      </c>
      <c r="C3918" s="7">
        <v>5.0</v>
      </c>
      <c r="D3918" s="7">
        <v>5.0</v>
      </c>
      <c r="E3918" s="7">
        <v>2.0</v>
      </c>
      <c r="F3918" s="7" t="s">
        <v>24</v>
      </c>
      <c r="G3918" s="7" t="s">
        <v>172</v>
      </c>
      <c r="H3918" s="54">
        <v>2.0</v>
      </c>
      <c r="I3918" s="54">
        <v>3729.0</v>
      </c>
      <c r="J3918" s="55" t="s">
        <v>27</v>
      </c>
      <c r="K3918" t="str">
        <f>if(and(B3918&gt;='Desc Stats'!$C$56,B3918&lt;='Desc Stats'!$C$57),"Affordable",if(AND(B3918&gt;='Desc Stats'!$C$58,B3918&lt;='Desc Stats'!$C$59),"Luxury","None"))</f>
        <v>Luxury</v>
      </c>
    </row>
    <row r="3919">
      <c r="A3919" s="56" t="s">
        <v>23</v>
      </c>
      <c r="B3919" s="54">
        <v>3200000.0</v>
      </c>
      <c r="C3919" s="7">
        <v>5.0</v>
      </c>
      <c r="D3919" s="7">
        <v>5.0</v>
      </c>
      <c r="E3919" s="7">
        <v>2.0</v>
      </c>
      <c r="F3919" s="7" t="s">
        <v>24</v>
      </c>
      <c r="G3919" s="7" t="s">
        <v>172</v>
      </c>
      <c r="H3919" s="54">
        <v>2.0</v>
      </c>
      <c r="I3919" s="54">
        <v>3668.0</v>
      </c>
      <c r="J3919" s="55" t="s">
        <v>25</v>
      </c>
      <c r="K3919" t="str">
        <f>if(and(B3919&gt;='Desc Stats'!$C$56,B3919&lt;='Desc Stats'!$C$57),"Affordable",if(AND(B3919&gt;='Desc Stats'!$C$58,B3919&lt;='Desc Stats'!$C$59),"Luxury","None"))</f>
        <v>Luxury</v>
      </c>
    </row>
    <row r="3920">
      <c r="A3920" s="56" t="s">
        <v>23</v>
      </c>
      <c r="B3920" s="54">
        <v>3200000.0</v>
      </c>
      <c r="C3920" s="7">
        <v>5.0</v>
      </c>
      <c r="D3920" s="7">
        <v>5.0</v>
      </c>
      <c r="E3920" s="7">
        <v>2.0</v>
      </c>
      <c r="F3920" s="7" t="s">
        <v>24</v>
      </c>
      <c r="G3920" s="7" t="s">
        <v>172</v>
      </c>
      <c r="H3920" s="54">
        <v>2.0</v>
      </c>
      <c r="I3920" s="54">
        <v>3316.0</v>
      </c>
      <c r="J3920" s="55" t="s">
        <v>27</v>
      </c>
      <c r="K3920" t="str">
        <f>if(and(B3920&gt;='Desc Stats'!$C$56,B3920&lt;='Desc Stats'!$C$57),"Affordable",if(AND(B3920&gt;='Desc Stats'!$C$58,B3920&lt;='Desc Stats'!$C$59),"Luxury","None"))</f>
        <v>Luxury</v>
      </c>
    </row>
    <row r="3921">
      <c r="A3921" s="56" t="s">
        <v>140</v>
      </c>
      <c r="B3921" s="54">
        <v>3200000.0</v>
      </c>
      <c r="C3921" s="7">
        <v>6.0</v>
      </c>
      <c r="D3921" s="7">
        <v>6.0</v>
      </c>
      <c r="E3921" s="7">
        <v>2.0</v>
      </c>
      <c r="F3921" s="7" t="s">
        <v>188</v>
      </c>
      <c r="G3921" s="7" t="s">
        <v>179</v>
      </c>
      <c r="H3921" s="54">
        <v>1.0</v>
      </c>
      <c r="I3921" s="54">
        <v>3650.0</v>
      </c>
      <c r="J3921" s="55" t="s">
        <v>27</v>
      </c>
      <c r="K3921" t="str">
        <f>if(and(B3921&gt;='Desc Stats'!$C$56,B3921&lt;='Desc Stats'!$C$57),"Affordable",if(AND(B3921&gt;='Desc Stats'!$C$58,B3921&lt;='Desc Stats'!$C$59),"Luxury","None"))</f>
        <v>Luxury</v>
      </c>
    </row>
    <row r="3922">
      <c r="A3922" s="56" t="s">
        <v>140</v>
      </c>
      <c r="B3922" s="54">
        <v>3200000.0</v>
      </c>
      <c r="C3922" s="7">
        <v>6.0</v>
      </c>
      <c r="D3922" s="7">
        <v>6.0</v>
      </c>
      <c r="E3922" s="7">
        <v>2.0</v>
      </c>
      <c r="F3922" s="7" t="s">
        <v>192</v>
      </c>
      <c r="G3922" s="7" t="s">
        <v>179</v>
      </c>
      <c r="H3922" s="54">
        <v>1.0</v>
      </c>
      <c r="I3922" s="54">
        <v>1507.0</v>
      </c>
      <c r="J3922" s="55" t="s">
        <v>27</v>
      </c>
      <c r="K3922" t="str">
        <f>if(and(B3922&gt;='Desc Stats'!$C$56,B3922&lt;='Desc Stats'!$C$57),"Affordable",if(AND(B3922&gt;='Desc Stats'!$C$58,B3922&lt;='Desc Stats'!$C$59),"Luxury","None"))</f>
        <v>Luxury</v>
      </c>
    </row>
    <row r="3923">
      <c r="A3923" s="56" t="s">
        <v>140</v>
      </c>
      <c r="B3923" s="54">
        <v>3200000.0</v>
      </c>
      <c r="C3923" s="7">
        <v>5.0</v>
      </c>
      <c r="D3923" s="7">
        <v>5.0</v>
      </c>
      <c r="E3923" s="7">
        <v>2.0</v>
      </c>
      <c r="F3923" s="7" t="s">
        <v>188</v>
      </c>
      <c r="G3923" s="7" t="s">
        <v>179</v>
      </c>
      <c r="H3923" s="54">
        <v>1.0</v>
      </c>
      <c r="I3923" s="54">
        <v>2850.0</v>
      </c>
      <c r="J3923" t="s">
        <v>27</v>
      </c>
      <c r="K3923" t="str">
        <f>if(and(B3923&gt;='Desc Stats'!$C$56,B3923&lt;='Desc Stats'!$C$57),"Affordable",if(AND(B3923&gt;='Desc Stats'!$C$58,B3923&lt;='Desc Stats'!$C$59),"Luxury","None"))</f>
        <v>Luxury</v>
      </c>
    </row>
    <row r="3924">
      <c r="A3924" s="56" t="s">
        <v>140</v>
      </c>
      <c r="B3924" s="54">
        <v>3200000.0</v>
      </c>
      <c r="C3924" s="7">
        <v>5.0</v>
      </c>
      <c r="D3924" s="7">
        <v>5.0</v>
      </c>
      <c r="E3924" s="7">
        <v>2.0</v>
      </c>
      <c r="F3924" s="7" t="s">
        <v>38</v>
      </c>
      <c r="G3924" s="7" t="s">
        <v>179</v>
      </c>
      <c r="H3924" s="54">
        <v>1.0</v>
      </c>
      <c r="I3924" s="54">
        <v>1507.0</v>
      </c>
      <c r="J3924" s="55" t="s">
        <v>27</v>
      </c>
      <c r="K3924" t="str">
        <f>if(and(B3924&gt;='Desc Stats'!$C$56,B3924&lt;='Desc Stats'!$C$57),"Affordable",if(AND(B3924&gt;='Desc Stats'!$C$58,B3924&lt;='Desc Stats'!$C$59),"Luxury","None"))</f>
        <v>Luxury</v>
      </c>
    </row>
    <row r="3925">
      <c r="A3925" s="56" t="s">
        <v>140</v>
      </c>
      <c r="B3925" s="54">
        <v>3200000.0</v>
      </c>
      <c r="C3925" s="7">
        <v>5.0</v>
      </c>
      <c r="D3925" s="7">
        <v>6.0</v>
      </c>
      <c r="E3925" s="7">
        <v>1.0</v>
      </c>
      <c r="F3925" s="7" t="s">
        <v>24</v>
      </c>
      <c r="G3925" s="7" t="s">
        <v>172</v>
      </c>
      <c r="H3925" s="54">
        <v>2.0</v>
      </c>
      <c r="I3925" s="54">
        <v>3983.0</v>
      </c>
      <c r="J3925" t="s">
        <v>27</v>
      </c>
      <c r="K3925" t="str">
        <f>if(and(B3925&gt;='Desc Stats'!$C$56,B3925&lt;='Desc Stats'!$C$57),"Affordable",if(AND(B3925&gt;='Desc Stats'!$C$58,B3925&lt;='Desc Stats'!$C$59),"Luxury","None"))</f>
        <v>Luxury</v>
      </c>
    </row>
    <row r="3926">
      <c r="A3926" s="56" t="s">
        <v>140</v>
      </c>
      <c r="B3926" s="54">
        <v>3200000.0</v>
      </c>
      <c r="C3926" s="7">
        <v>5.0</v>
      </c>
      <c r="D3926" s="7">
        <v>6.0</v>
      </c>
      <c r="E3926" s="7">
        <v>1.0</v>
      </c>
      <c r="F3926" s="7" t="s">
        <v>24</v>
      </c>
      <c r="G3926" s="7" t="s">
        <v>172</v>
      </c>
      <c r="H3926" s="54">
        <v>2.0</v>
      </c>
      <c r="I3926" s="54">
        <v>3466.0</v>
      </c>
      <c r="J3926" s="55" t="s">
        <v>27</v>
      </c>
      <c r="K3926" t="str">
        <f>if(and(B3926&gt;='Desc Stats'!$C$56,B3926&lt;='Desc Stats'!$C$57),"Affordable",if(AND(B3926&gt;='Desc Stats'!$C$58,B3926&lt;='Desc Stats'!$C$59),"Luxury","None"))</f>
        <v>Luxury</v>
      </c>
    </row>
    <row r="3927">
      <c r="A3927" s="56" t="s">
        <v>140</v>
      </c>
      <c r="B3927" s="54">
        <v>3200000.0</v>
      </c>
      <c r="C3927" s="7">
        <v>5.0</v>
      </c>
      <c r="D3927" s="7">
        <v>6.0</v>
      </c>
      <c r="E3927" s="7">
        <v>1.0</v>
      </c>
      <c r="F3927" s="7" t="s">
        <v>188</v>
      </c>
      <c r="G3927" s="7" t="s">
        <v>179</v>
      </c>
      <c r="H3927" s="54">
        <v>1.0</v>
      </c>
      <c r="I3927" s="54">
        <v>2850.0</v>
      </c>
      <c r="J3927" s="55" t="s">
        <v>27</v>
      </c>
      <c r="K3927" t="str">
        <f>if(and(B3927&gt;='Desc Stats'!$C$56,B3927&lt;='Desc Stats'!$C$57),"Affordable",if(AND(B3927&gt;='Desc Stats'!$C$58,B3927&lt;='Desc Stats'!$C$59),"Luxury","None"))</f>
        <v>Luxury</v>
      </c>
    </row>
    <row r="3928">
      <c r="A3928" s="56" t="s">
        <v>140</v>
      </c>
      <c r="B3928" s="54">
        <v>3200000.0</v>
      </c>
      <c r="C3928" s="7">
        <v>6.0</v>
      </c>
      <c r="D3928" s="7">
        <v>5.0</v>
      </c>
      <c r="E3928" s="7">
        <v>1.0</v>
      </c>
      <c r="F3928" s="7" t="s">
        <v>188</v>
      </c>
      <c r="G3928" s="7" t="s">
        <v>179</v>
      </c>
      <c r="H3928" s="54">
        <v>1.0</v>
      </c>
      <c r="I3928" s="54">
        <v>3600.0</v>
      </c>
      <c r="J3928" s="55" t="s">
        <v>27</v>
      </c>
      <c r="K3928" t="str">
        <f>if(and(B3928&gt;='Desc Stats'!$C$56,B3928&lt;='Desc Stats'!$C$57),"Affordable",if(AND(B3928&gt;='Desc Stats'!$C$58,B3928&lt;='Desc Stats'!$C$59),"Luxury","None"))</f>
        <v>Luxury</v>
      </c>
    </row>
    <row r="3929">
      <c r="A3929" s="57" t="s">
        <v>37</v>
      </c>
      <c r="B3929" s="54">
        <v>3230000.0</v>
      </c>
      <c r="C3929" s="7">
        <v>5.0</v>
      </c>
      <c r="D3929" s="7">
        <v>6.0</v>
      </c>
      <c r="E3929" s="7">
        <v>2.0</v>
      </c>
      <c r="F3929" s="7" t="s">
        <v>38</v>
      </c>
      <c r="G3929" s="7" t="s">
        <v>172</v>
      </c>
      <c r="H3929" s="54">
        <v>2.0</v>
      </c>
      <c r="I3929" s="54">
        <v>4000.0</v>
      </c>
      <c r="J3929" s="55" t="s">
        <v>27</v>
      </c>
      <c r="K3929" t="str">
        <f>if(and(B3929&gt;='Desc Stats'!$C$56,B3929&lt;='Desc Stats'!$C$57),"Affordable",if(AND(B3929&gt;='Desc Stats'!$C$58,B3929&lt;='Desc Stats'!$C$59),"Luxury","None"))</f>
        <v>Luxury</v>
      </c>
    </row>
    <row r="3930">
      <c r="A3930" s="56" t="s">
        <v>173</v>
      </c>
      <c r="B3930" s="54">
        <v>3230000.0</v>
      </c>
      <c r="C3930" s="7">
        <v>5.0</v>
      </c>
      <c r="D3930" s="7">
        <v>5.0</v>
      </c>
      <c r="E3930" s="7">
        <v>3.0</v>
      </c>
      <c r="F3930" s="7" t="s">
        <v>188</v>
      </c>
      <c r="G3930" s="7" t="s">
        <v>179</v>
      </c>
      <c r="H3930" s="54">
        <v>1.0</v>
      </c>
      <c r="I3930" s="54">
        <v>2550.0</v>
      </c>
      <c r="J3930" s="55" t="s">
        <v>184</v>
      </c>
      <c r="K3930" t="str">
        <f>if(and(B3930&gt;='Desc Stats'!$C$56,B3930&lt;='Desc Stats'!$C$57),"Affordable",if(AND(B3930&gt;='Desc Stats'!$C$58,B3930&lt;='Desc Stats'!$C$59),"Luxury","None"))</f>
        <v>Luxury</v>
      </c>
    </row>
    <row r="3931">
      <c r="A3931" s="56" t="s">
        <v>23</v>
      </c>
      <c r="B3931" s="54">
        <v>3230000.0</v>
      </c>
      <c r="C3931" s="7">
        <v>5.0</v>
      </c>
      <c r="D3931" s="7">
        <v>4.0</v>
      </c>
      <c r="E3931" s="7">
        <v>3.0</v>
      </c>
      <c r="F3931" s="7" t="s">
        <v>24</v>
      </c>
      <c r="G3931" s="7" t="s">
        <v>172</v>
      </c>
      <c r="H3931" s="54">
        <v>2.0</v>
      </c>
      <c r="I3931" s="54">
        <v>3478.0</v>
      </c>
      <c r="J3931" s="55" t="s">
        <v>25</v>
      </c>
      <c r="K3931" t="str">
        <f>if(and(B3931&gt;='Desc Stats'!$C$56,B3931&lt;='Desc Stats'!$C$57),"Affordable",if(AND(B3931&gt;='Desc Stats'!$C$58,B3931&lt;='Desc Stats'!$C$59),"Luxury","None"))</f>
        <v>Luxury</v>
      </c>
    </row>
    <row r="3932">
      <c r="A3932" s="56" t="s">
        <v>28</v>
      </c>
      <c r="B3932" s="54">
        <v>3244000.0</v>
      </c>
      <c r="C3932" s="7">
        <v>2.0</v>
      </c>
      <c r="D3932" s="7">
        <v>2.0</v>
      </c>
      <c r="E3932" s="7">
        <v>2.0</v>
      </c>
      <c r="F3932" s="7" t="s">
        <v>36</v>
      </c>
      <c r="G3932" s="7" t="s">
        <v>172</v>
      </c>
      <c r="H3932" s="54">
        <v>2.0</v>
      </c>
      <c r="I3932" s="54">
        <v>1114.0</v>
      </c>
      <c r="J3932" s="55" t="s">
        <v>27</v>
      </c>
      <c r="K3932" t="str">
        <f>if(and(B3932&gt;='Desc Stats'!$C$56,B3932&lt;='Desc Stats'!$C$57),"Affordable",if(AND(B3932&gt;='Desc Stats'!$C$58,B3932&lt;='Desc Stats'!$C$59),"Luxury","None"))</f>
        <v>Luxury</v>
      </c>
    </row>
    <row r="3933">
      <c r="A3933" s="56" t="s">
        <v>125</v>
      </c>
      <c r="B3933" s="54">
        <v>3250000.0</v>
      </c>
      <c r="C3933" s="7">
        <v>7.0</v>
      </c>
      <c r="D3933" s="7">
        <v>7.0</v>
      </c>
      <c r="E3933" s="7">
        <v>1.0</v>
      </c>
      <c r="F3933" s="7" t="s">
        <v>192</v>
      </c>
      <c r="G3933" s="7" t="s">
        <v>179</v>
      </c>
      <c r="H3933" s="54">
        <v>1.0</v>
      </c>
      <c r="I3933" s="54">
        <v>5000.0</v>
      </c>
      <c r="J3933" s="55" t="s">
        <v>175</v>
      </c>
      <c r="K3933" t="str">
        <f>if(and(B3933&gt;='Desc Stats'!$C$56,B3933&lt;='Desc Stats'!$C$57),"Affordable",if(AND(B3933&gt;='Desc Stats'!$C$58,B3933&lt;='Desc Stats'!$C$59),"Luxury","None"))</f>
        <v>Luxury</v>
      </c>
    </row>
    <row r="3934">
      <c r="A3934" s="56" t="s">
        <v>28</v>
      </c>
      <c r="B3934" s="54">
        <v>3250000.0</v>
      </c>
      <c r="C3934" s="7">
        <v>3.0</v>
      </c>
      <c r="D3934" s="7">
        <v>3.0</v>
      </c>
      <c r="E3934" s="7">
        <v>1.0</v>
      </c>
      <c r="F3934" s="7" t="s">
        <v>36</v>
      </c>
      <c r="G3934" s="7" t="s">
        <v>172</v>
      </c>
      <c r="H3934" s="54">
        <v>2.0</v>
      </c>
      <c r="I3934" s="54">
        <v>1786.0</v>
      </c>
      <c r="J3934" s="55" t="s">
        <v>27</v>
      </c>
      <c r="K3934" t="str">
        <f>if(and(B3934&gt;='Desc Stats'!$C$56,B3934&lt;='Desc Stats'!$C$57),"Affordable",if(AND(B3934&gt;='Desc Stats'!$C$58,B3934&lt;='Desc Stats'!$C$59),"Luxury","None"))</f>
        <v>Luxury</v>
      </c>
    </row>
    <row r="3935">
      <c r="A3935" s="56" t="s">
        <v>28</v>
      </c>
      <c r="B3935" s="54">
        <v>3252600.0</v>
      </c>
      <c r="C3935" s="7">
        <v>3.0</v>
      </c>
      <c r="D3935" s="7">
        <v>3.0</v>
      </c>
      <c r="E3935" s="7">
        <v>3.0</v>
      </c>
      <c r="F3935" s="7" t="s">
        <v>36</v>
      </c>
      <c r="G3935" s="7" t="s">
        <v>172</v>
      </c>
      <c r="H3935" s="54">
        <v>2.0</v>
      </c>
      <c r="I3935" s="54">
        <v>1668.0</v>
      </c>
      <c r="J3935" s="55" t="s">
        <v>27</v>
      </c>
      <c r="K3935" t="str">
        <f>if(and(B3935&gt;='Desc Stats'!$C$56,B3935&lt;='Desc Stats'!$C$57),"Affordable",if(AND(B3935&gt;='Desc Stats'!$C$58,B3935&lt;='Desc Stats'!$C$59),"Luxury","None"))</f>
        <v>Luxury</v>
      </c>
    </row>
    <row r="3936">
      <c r="A3936" s="56" t="s">
        <v>121</v>
      </c>
      <c r="B3936" s="54">
        <v>3259200.0</v>
      </c>
      <c r="C3936" s="7">
        <v>4.0</v>
      </c>
      <c r="D3936" s="7">
        <v>5.0</v>
      </c>
      <c r="E3936" s="7">
        <v>1.0</v>
      </c>
      <c r="F3936" s="7" t="s">
        <v>24</v>
      </c>
      <c r="G3936" s="7" t="s">
        <v>172</v>
      </c>
      <c r="H3936" s="54">
        <v>2.0</v>
      </c>
      <c r="I3936" s="54">
        <v>4074.0</v>
      </c>
      <c r="J3936" s="55" t="s">
        <v>27</v>
      </c>
      <c r="K3936" t="str">
        <f>if(and(B3936&gt;='Desc Stats'!$C$56,B3936&lt;='Desc Stats'!$C$57),"Affordable",if(AND(B3936&gt;='Desc Stats'!$C$58,B3936&lt;='Desc Stats'!$C$59),"Luxury","None"))</f>
        <v>Luxury</v>
      </c>
    </row>
    <row r="3937">
      <c r="A3937" s="56" t="s">
        <v>28</v>
      </c>
      <c r="B3937" s="54">
        <v>3261000.0</v>
      </c>
      <c r="C3937" s="7">
        <v>2.0</v>
      </c>
      <c r="D3937" s="7">
        <v>2.0</v>
      </c>
      <c r="E3937" s="7">
        <v>1.0</v>
      </c>
      <c r="F3937" s="7" t="s">
        <v>36</v>
      </c>
      <c r="G3937" s="7" t="s">
        <v>172</v>
      </c>
      <c r="H3937" s="54">
        <v>2.0</v>
      </c>
      <c r="I3937" s="54">
        <v>1087.0</v>
      </c>
      <c r="J3937" s="55" t="s">
        <v>27</v>
      </c>
      <c r="K3937" t="str">
        <f>if(and(B3937&gt;='Desc Stats'!$C$56,B3937&lt;='Desc Stats'!$C$57),"Affordable",if(AND(B3937&gt;='Desc Stats'!$C$58,B3937&lt;='Desc Stats'!$C$59),"Luxury","None"))</f>
        <v>Luxury</v>
      </c>
    </row>
    <row r="3938">
      <c r="A3938" s="56" t="s">
        <v>28</v>
      </c>
      <c r="B3938" s="54">
        <v>3264000.0</v>
      </c>
      <c r="C3938" s="7">
        <v>2.0</v>
      </c>
      <c r="D3938" s="7">
        <v>2.0</v>
      </c>
      <c r="E3938" s="7">
        <v>2.0</v>
      </c>
      <c r="F3938" s="7" t="s">
        <v>36</v>
      </c>
      <c r="G3938" s="7" t="s">
        <v>172</v>
      </c>
      <c r="H3938" s="54">
        <v>2.0</v>
      </c>
      <c r="I3938" s="54">
        <v>1114.0</v>
      </c>
      <c r="J3938" s="55" t="s">
        <v>27</v>
      </c>
      <c r="K3938" t="str">
        <f>if(and(B3938&gt;='Desc Stats'!$C$56,B3938&lt;='Desc Stats'!$C$57),"Affordable",if(AND(B3938&gt;='Desc Stats'!$C$58,B3938&lt;='Desc Stats'!$C$59),"Luxury","None"))</f>
        <v>Luxury</v>
      </c>
    </row>
    <row r="3939">
      <c r="A3939" s="56" t="s">
        <v>23</v>
      </c>
      <c r="B3939" s="54">
        <v>3270600.0</v>
      </c>
      <c r="C3939" s="7">
        <v>6.0</v>
      </c>
      <c r="D3939" s="7">
        <v>6.0</v>
      </c>
      <c r="E3939" s="7">
        <v>2.0</v>
      </c>
      <c r="F3939" s="7" t="s">
        <v>24</v>
      </c>
      <c r="G3939" s="7" t="s">
        <v>172</v>
      </c>
      <c r="H3939" s="54">
        <v>2.0</v>
      </c>
      <c r="I3939" s="54">
        <v>3671.0</v>
      </c>
      <c r="J3939" s="55" t="s">
        <v>27</v>
      </c>
      <c r="K3939" t="str">
        <f>if(and(B3939&gt;='Desc Stats'!$C$56,B3939&lt;='Desc Stats'!$C$57),"Affordable",if(AND(B3939&gt;='Desc Stats'!$C$58,B3939&lt;='Desc Stats'!$C$59),"Luxury","None"))</f>
        <v>Luxury</v>
      </c>
    </row>
    <row r="3940">
      <c r="A3940" s="57" t="s">
        <v>37</v>
      </c>
      <c r="B3940" s="54">
        <v>3280000.0</v>
      </c>
      <c r="C3940" s="7">
        <v>5.0</v>
      </c>
      <c r="D3940" s="7">
        <v>4.0</v>
      </c>
      <c r="E3940" s="7">
        <v>1.0</v>
      </c>
      <c r="F3940" s="7" t="s">
        <v>192</v>
      </c>
      <c r="G3940" s="7" t="s">
        <v>179</v>
      </c>
      <c r="H3940" s="54">
        <v>1.0</v>
      </c>
      <c r="I3940" s="54">
        <v>3200.0</v>
      </c>
      <c r="J3940" s="55" t="s">
        <v>27</v>
      </c>
      <c r="K3940" t="str">
        <f>if(and(B3940&gt;='Desc Stats'!$C$56,B3940&lt;='Desc Stats'!$C$57),"Affordable",if(AND(B3940&gt;='Desc Stats'!$C$58,B3940&lt;='Desc Stats'!$C$59),"Luxury","None"))</f>
        <v>Luxury</v>
      </c>
    </row>
    <row r="3941">
      <c r="A3941" s="56" t="s">
        <v>127</v>
      </c>
      <c r="B3941" s="54">
        <v>3280000.0</v>
      </c>
      <c r="C3941" s="7">
        <v>6.0</v>
      </c>
      <c r="D3941" s="7">
        <v>6.0</v>
      </c>
      <c r="E3941" s="7">
        <v>2.0</v>
      </c>
      <c r="F3941" s="7" t="s">
        <v>188</v>
      </c>
      <c r="G3941" s="7" t="s">
        <v>179</v>
      </c>
      <c r="H3941" s="54">
        <v>1.0</v>
      </c>
      <c r="I3941" s="54">
        <v>4047.0</v>
      </c>
      <c r="J3941" s="55" t="s">
        <v>27</v>
      </c>
      <c r="K3941" t="str">
        <f>if(and(B3941&gt;='Desc Stats'!$C$56,B3941&lt;='Desc Stats'!$C$57),"Affordable",if(AND(B3941&gt;='Desc Stats'!$C$58,B3941&lt;='Desc Stats'!$C$59),"Luxury","None"))</f>
        <v>Luxury</v>
      </c>
    </row>
    <row r="3942">
      <c r="A3942" s="56" t="s">
        <v>23</v>
      </c>
      <c r="B3942" s="54">
        <v>3280000.0</v>
      </c>
      <c r="C3942" s="7">
        <v>6.0</v>
      </c>
      <c r="D3942" s="7">
        <v>6.0</v>
      </c>
      <c r="E3942" s="7">
        <v>2.0</v>
      </c>
      <c r="F3942" s="7" t="s">
        <v>24</v>
      </c>
      <c r="G3942" s="7" t="s">
        <v>172</v>
      </c>
      <c r="H3942" s="54">
        <v>2.0</v>
      </c>
      <c r="I3942" s="54">
        <v>3729.0</v>
      </c>
      <c r="J3942" s="55" t="s">
        <v>27</v>
      </c>
      <c r="K3942" t="str">
        <f>if(and(B3942&gt;='Desc Stats'!$C$56,B3942&lt;='Desc Stats'!$C$57),"Affordable",if(AND(B3942&gt;='Desc Stats'!$C$58,B3942&lt;='Desc Stats'!$C$59),"Luxury","None"))</f>
        <v>Luxury</v>
      </c>
    </row>
    <row r="3943">
      <c r="A3943" s="56" t="s">
        <v>125</v>
      </c>
      <c r="B3943" s="54">
        <v>3288888.0</v>
      </c>
      <c r="C3943" s="7">
        <v>6.0</v>
      </c>
      <c r="D3943" s="7">
        <v>6.0</v>
      </c>
      <c r="E3943" s="7">
        <v>2.0</v>
      </c>
      <c r="F3943" s="7" t="s">
        <v>188</v>
      </c>
      <c r="G3943" s="7" t="s">
        <v>179</v>
      </c>
      <c r="H3943" s="54">
        <v>1.0</v>
      </c>
      <c r="I3943" s="54">
        <v>4400.0</v>
      </c>
      <c r="J3943" s="55" t="s">
        <v>175</v>
      </c>
      <c r="K3943" t="str">
        <f>if(and(B3943&gt;='Desc Stats'!$C$56,B3943&lt;='Desc Stats'!$C$57),"Affordable",if(AND(B3943&gt;='Desc Stats'!$C$58,B3943&lt;='Desc Stats'!$C$59),"Luxury","None"))</f>
        <v>Luxury</v>
      </c>
    </row>
    <row r="3944">
      <c r="A3944" s="56" t="s">
        <v>28</v>
      </c>
      <c r="B3944" s="54">
        <v>3291600.0</v>
      </c>
      <c r="C3944" s="7">
        <v>3.0</v>
      </c>
      <c r="D3944" s="7">
        <v>3.0</v>
      </c>
      <c r="E3944" s="7">
        <v>2.0</v>
      </c>
      <c r="F3944" s="7" t="s">
        <v>36</v>
      </c>
      <c r="G3944" s="7" t="s">
        <v>172</v>
      </c>
      <c r="H3944" s="54">
        <v>2.0</v>
      </c>
      <c r="I3944" s="54">
        <v>1688.0</v>
      </c>
      <c r="J3944" s="55" t="s">
        <v>27</v>
      </c>
      <c r="K3944" t="str">
        <f>if(and(B3944&gt;='Desc Stats'!$C$56,B3944&lt;='Desc Stats'!$C$57),"Affordable",if(AND(B3944&gt;='Desc Stats'!$C$58,B3944&lt;='Desc Stats'!$C$59),"Luxury","None"))</f>
        <v>Luxury</v>
      </c>
    </row>
    <row r="3945">
      <c r="A3945" s="56" t="s">
        <v>121</v>
      </c>
      <c r="B3945" s="54">
        <v>3300000.0</v>
      </c>
      <c r="C3945" s="7">
        <v>5.0</v>
      </c>
      <c r="D3945" s="7">
        <v>4.0</v>
      </c>
      <c r="E3945" s="7">
        <v>3.0</v>
      </c>
      <c r="F3945" s="7" t="s">
        <v>24</v>
      </c>
      <c r="G3945" s="7" t="s">
        <v>172</v>
      </c>
      <c r="H3945" s="54">
        <v>2.0</v>
      </c>
      <c r="I3945" s="54">
        <v>3536.0</v>
      </c>
      <c r="J3945" s="55" t="s">
        <v>175</v>
      </c>
      <c r="K3945" t="str">
        <f>if(and(B3945&gt;='Desc Stats'!$C$56,B3945&lt;='Desc Stats'!$C$57),"Affordable",if(AND(B3945&gt;='Desc Stats'!$C$58,B3945&lt;='Desc Stats'!$C$59),"Luxury","None"))</f>
        <v>Luxury</v>
      </c>
    </row>
    <row r="3946">
      <c r="A3946" s="56" t="s">
        <v>121</v>
      </c>
      <c r="B3946" s="54">
        <v>3300000.0</v>
      </c>
      <c r="C3946" s="7">
        <v>5.0</v>
      </c>
      <c r="D3946" s="7">
        <v>4.0</v>
      </c>
      <c r="E3946" s="7">
        <v>2.0</v>
      </c>
      <c r="F3946" s="7" t="s">
        <v>24</v>
      </c>
      <c r="G3946" s="7" t="s">
        <v>172</v>
      </c>
      <c r="H3946" s="54">
        <v>2.0</v>
      </c>
      <c r="I3946" s="54">
        <v>3563.0</v>
      </c>
      <c r="J3946" s="55" t="s">
        <v>27</v>
      </c>
      <c r="K3946" t="str">
        <f>if(and(B3946&gt;='Desc Stats'!$C$56,B3946&lt;='Desc Stats'!$C$57),"Affordable",if(AND(B3946&gt;='Desc Stats'!$C$58,B3946&lt;='Desc Stats'!$C$59),"Luxury","None"))</f>
        <v>Luxury</v>
      </c>
    </row>
    <row r="3947">
      <c r="A3947" s="56" t="s">
        <v>123</v>
      </c>
      <c r="B3947" s="54">
        <v>3300000.0</v>
      </c>
      <c r="C3947" s="7">
        <v>6.0</v>
      </c>
      <c r="D3947" s="7">
        <v>5.0</v>
      </c>
      <c r="E3947" s="7">
        <v>2.0</v>
      </c>
      <c r="F3947" s="7" t="s">
        <v>188</v>
      </c>
      <c r="G3947" s="7" t="s">
        <v>179</v>
      </c>
      <c r="H3947" s="54">
        <v>1.0</v>
      </c>
      <c r="I3947" s="54">
        <v>4050.0</v>
      </c>
      <c r="J3947" s="55" t="s">
        <v>27</v>
      </c>
      <c r="K3947" t="str">
        <f>if(and(B3947&gt;='Desc Stats'!$C$56,B3947&lt;='Desc Stats'!$C$57),"Affordable",if(AND(B3947&gt;='Desc Stats'!$C$58,B3947&lt;='Desc Stats'!$C$59),"Luxury","None"))</f>
        <v>Luxury</v>
      </c>
    </row>
    <row r="3948">
      <c r="A3948" s="56" t="s">
        <v>26</v>
      </c>
      <c r="B3948" s="54">
        <v>3300000.0</v>
      </c>
      <c r="C3948" s="7">
        <v>7.0</v>
      </c>
      <c r="D3948" s="7">
        <v>6.0</v>
      </c>
      <c r="E3948" s="7">
        <v>2.0</v>
      </c>
      <c r="F3948" s="7" t="s">
        <v>188</v>
      </c>
      <c r="G3948" s="7" t="s">
        <v>179</v>
      </c>
      <c r="H3948" s="54">
        <v>1.0</v>
      </c>
      <c r="I3948" s="54">
        <v>4700.0</v>
      </c>
      <c r="J3948" s="55" t="s">
        <v>175</v>
      </c>
      <c r="K3948" t="str">
        <f>if(and(B3948&gt;='Desc Stats'!$C$56,B3948&lt;='Desc Stats'!$C$57),"Affordable",if(AND(B3948&gt;='Desc Stats'!$C$58,B3948&lt;='Desc Stats'!$C$59),"Luxury","None"))</f>
        <v>Luxury</v>
      </c>
    </row>
    <row r="3949">
      <c r="A3949" s="57" t="s">
        <v>37</v>
      </c>
      <c r="B3949" s="54">
        <v>3300000.0</v>
      </c>
      <c r="C3949" s="7">
        <v>5.0</v>
      </c>
      <c r="D3949" s="7">
        <v>5.0</v>
      </c>
      <c r="E3949" s="7">
        <v>2.0</v>
      </c>
      <c r="F3949" s="7" t="s">
        <v>181</v>
      </c>
      <c r="G3949" s="7" t="s">
        <v>172</v>
      </c>
      <c r="H3949" s="54">
        <v>2.0</v>
      </c>
      <c r="I3949" s="54">
        <v>3200.0</v>
      </c>
      <c r="J3949" s="55" t="s">
        <v>27</v>
      </c>
      <c r="K3949" t="str">
        <f>if(and(B3949&gt;='Desc Stats'!$C$56,B3949&lt;='Desc Stats'!$C$57),"Affordable",if(AND(B3949&gt;='Desc Stats'!$C$58,B3949&lt;='Desc Stats'!$C$59),"Luxury","None"))</f>
        <v>Luxury</v>
      </c>
    </row>
    <row r="3950">
      <c r="A3950" s="57" t="s">
        <v>37</v>
      </c>
      <c r="B3950" s="54">
        <v>3300000.0</v>
      </c>
      <c r="C3950" s="7">
        <v>5.0</v>
      </c>
      <c r="D3950" s="7">
        <v>5.0</v>
      </c>
      <c r="E3950" s="7">
        <v>2.0</v>
      </c>
      <c r="F3950" s="7" t="s">
        <v>192</v>
      </c>
      <c r="G3950" s="7" t="s">
        <v>179</v>
      </c>
      <c r="H3950" s="54">
        <v>1.0</v>
      </c>
      <c r="I3950" s="54">
        <v>3200.0</v>
      </c>
      <c r="J3950" s="55" t="s">
        <v>27</v>
      </c>
      <c r="K3950" t="str">
        <f>if(and(B3950&gt;='Desc Stats'!$C$56,B3950&lt;='Desc Stats'!$C$57),"Affordable",if(AND(B3950&gt;='Desc Stats'!$C$58,B3950&lt;='Desc Stats'!$C$59),"Luxury","None"))</f>
        <v>Luxury</v>
      </c>
    </row>
    <row r="3951">
      <c r="A3951" s="56" t="s">
        <v>196</v>
      </c>
      <c r="B3951" s="54">
        <v>3300000.0</v>
      </c>
      <c r="C3951" s="7">
        <v>5.0</v>
      </c>
      <c r="D3951" s="7">
        <v>6.0</v>
      </c>
      <c r="E3951" s="7">
        <v>1.0</v>
      </c>
      <c r="F3951" s="7" t="s">
        <v>180</v>
      </c>
      <c r="G3951" s="7" t="s">
        <v>179</v>
      </c>
      <c r="H3951" s="54">
        <v>1.0</v>
      </c>
      <c r="I3951" s="54">
        <v>3300.0</v>
      </c>
      <c r="J3951" s="55" t="s">
        <v>27</v>
      </c>
      <c r="K3951" t="str">
        <f>if(and(B3951&gt;='Desc Stats'!$C$56,B3951&lt;='Desc Stats'!$C$57),"Affordable",if(AND(B3951&gt;='Desc Stats'!$C$58,B3951&lt;='Desc Stats'!$C$59),"Luxury","None"))</f>
        <v>Luxury</v>
      </c>
    </row>
    <row r="3952">
      <c r="A3952" s="56" t="s">
        <v>28</v>
      </c>
      <c r="B3952" s="54">
        <v>3300000.0</v>
      </c>
      <c r="C3952" s="7">
        <v>4.0</v>
      </c>
      <c r="D3952" s="7">
        <v>5.0</v>
      </c>
      <c r="E3952" s="7">
        <v>2.0</v>
      </c>
      <c r="F3952" s="7" t="s">
        <v>24</v>
      </c>
      <c r="G3952" s="7" t="s">
        <v>172</v>
      </c>
      <c r="H3952" s="54">
        <v>2.0</v>
      </c>
      <c r="I3952" s="54">
        <v>3800.0</v>
      </c>
      <c r="J3952" s="55" t="s">
        <v>27</v>
      </c>
      <c r="K3952" t="str">
        <f>if(and(B3952&gt;='Desc Stats'!$C$56,B3952&lt;='Desc Stats'!$C$57),"Affordable",if(AND(B3952&gt;='Desc Stats'!$C$58,B3952&lt;='Desc Stats'!$C$59),"Luxury","None"))</f>
        <v>Luxury</v>
      </c>
    </row>
    <row r="3953">
      <c r="A3953" s="56" t="s">
        <v>28</v>
      </c>
      <c r="B3953" s="54">
        <v>3300000.0</v>
      </c>
      <c r="C3953" s="7">
        <v>4.0</v>
      </c>
      <c r="D3953" s="7">
        <v>4.0</v>
      </c>
      <c r="E3953" s="7">
        <v>1.0</v>
      </c>
      <c r="F3953" s="7" t="s">
        <v>36</v>
      </c>
      <c r="G3953" s="7" t="s">
        <v>172</v>
      </c>
      <c r="H3953" s="54">
        <v>2.0</v>
      </c>
      <c r="I3953" s="54">
        <v>2739.0</v>
      </c>
      <c r="J3953" s="55" t="s">
        <v>25</v>
      </c>
      <c r="K3953" t="str">
        <f>if(and(B3953&gt;='Desc Stats'!$C$56,B3953&lt;='Desc Stats'!$C$57),"Affordable",if(AND(B3953&gt;='Desc Stats'!$C$58,B3953&lt;='Desc Stats'!$C$59),"Luxury","None"))</f>
        <v>Luxury</v>
      </c>
    </row>
    <row r="3954">
      <c r="A3954" s="56" t="s">
        <v>23</v>
      </c>
      <c r="B3954" s="54">
        <v>3300000.0</v>
      </c>
      <c r="C3954" s="7">
        <v>5.0</v>
      </c>
      <c r="D3954" s="7">
        <v>5.0</v>
      </c>
      <c r="E3954" s="7">
        <v>3.0</v>
      </c>
      <c r="F3954" s="7" t="s">
        <v>24</v>
      </c>
      <c r="G3954" s="7" t="s">
        <v>172</v>
      </c>
      <c r="H3954" s="54">
        <v>2.0</v>
      </c>
      <c r="I3954" s="54">
        <v>3720.0</v>
      </c>
      <c r="J3954" s="55" t="s">
        <v>27</v>
      </c>
      <c r="K3954" t="str">
        <f>if(and(B3954&gt;='Desc Stats'!$C$56,B3954&lt;='Desc Stats'!$C$57),"Affordable",if(AND(B3954&gt;='Desc Stats'!$C$58,B3954&lt;='Desc Stats'!$C$59),"Luxury","None"))</f>
        <v>Luxury</v>
      </c>
    </row>
    <row r="3955">
      <c r="A3955" s="56" t="s">
        <v>23</v>
      </c>
      <c r="B3955" s="54">
        <v>3300000.0</v>
      </c>
      <c r="C3955" s="7">
        <v>5.0</v>
      </c>
      <c r="D3955" s="7">
        <v>5.0</v>
      </c>
      <c r="E3955" s="7">
        <v>3.0</v>
      </c>
      <c r="F3955" s="7" t="s">
        <v>24</v>
      </c>
      <c r="G3955" s="7" t="s">
        <v>172</v>
      </c>
      <c r="H3955" s="54">
        <v>2.0</v>
      </c>
      <c r="I3955" s="54">
        <v>3317.0</v>
      </c>
      <c r="J3955" s="55" t="s">
        <v>27</v>
      </c>
      <c r="K3955" t="str">
        <f>if(and(B3955&gt;='Desc Stats'!$C$56,B3955&lt;='Desc Stats'!$C$57),"Affordable",if(AND(B3955&gt;='Desc Stats'!$C$58,B3955&lt;='Desc Stats'!$C$59),"Luxury","None"))</f>
        <v>Luxury</v>
      </c>
    </row>
    <row r="3956">
      <c r="A3956" s="56" t="s">
        <v>23</v>
      </c>
      <c r="B3956" s="54">
        <v>3300000.0</v>
      </c>
      <c r="C3956" s="7">
        <v>6.0</v>
      </c>
      <c r="D3956" s="7">
        <v>8.0</v>
      </c>
      <c r="E3956" s="7">
        <v>2.0</v>
      </c>
      <c r="F3956" s="7" t="s">
        <v>24</v>
      </c>
      <c r="G3956" s="7" t="s">
        <v>172</v>
      </c>
      <c r="H3956" s="54">
        <v>2.0</v>
      </c>
      <c r="I3956" s="54">
        <v>4660.0</v>
      </c>
      <c r="J3956" s="55" t="s">
        <v>27</v>
      </c>
      <c r="K3956" t="str">
        <f>if(and(B3956&gt;='Desc Stats'!$C$56,B3956&lt;='Desc Stats'!$C$57),"Affordable",if(AND(B3956&gt;='Desc Stats'!$C$58,B3956&lt;='Desc Stats'!$C$59),"Luxury","None"))</f>
        <v>Luxury</v>
      </c>
    </row>
    <row r="3957">
      <c r="A3957" s="56" t="s">
        <v>23</v>
      </c>
      <c r="B3957" s="54">
        <v>3300000.0</v>
      </c>
      <c r="C3957" s="7">
        <v>6.0</v>
      </c>
      <c r="D3957" s="7">
        <v>6.0</v>
      </c>
      <c r="E3957" s="7">
        <v>2.0</v>
      </c>
      <c r="F3957" s="7" t="s">
        <v>24</v>
      </c>
      <c r="G3957" s="7" t="s">
        <v>172</v>
      </c>
      <c r="H3957" s="54">
        <v>2.0</v>
      </c>
      <c r="I3957" s="54">
        <v>3632.0</v>
      </c>
      <c r="J3957" s="55" t="s">
        <v>27</v>
      </c>
      <c r="K3957" t="str">
        <f>if(and(B3957&gt;='Desc Stats'!$C$56,B3957&lt;='Desc Stats'!$C$57),"Affordable",if(AND(B3957&gt;='Desc Stats'!$C$58,B3957&lt;='Desc Stats'!$C$59),"Luxury","None"))</f>
        <v>Luxury</v>
      </c>
    </row>
    <row r="3958">
      <c r="A3958" s="56" t="s">
        <v>23</v>
      </c>
      <c r="B3958" s="54">
        <v>3300000.0</v>
      </c>
      <c r="C3958" s="7">
        <v>5.0</v>
      </c>
      <c r="D3958" s="7">
        <v>5.0</v>
      </c>
      <c r="E3958" s="7">
        <v>2.0</v>
      </c>
      <c r="F3958" s="7" t="s">
        <v>24</v>
      </c>
      <c r="G3958" s="7" t="s">
        <v>172</v>
      </c>
      <c r="H3958" s="54">
        <v>2.0</v>
      </c>
      <c r="I3958" s="54">
        <v>4450.0</v>
      </c>
      <c r="J3958" s="55" t="s">
        <v>25</v>
      </c>
      <c r="K3958" t="str">
        <f>if(and(B3958&gt;='Desc Stats'!$C$56,B3958&lt;='Desc Stats'!$C$57),"Affordable",if(AND(B3958&gt;='Desc Stats'!$C$58,B3958&lt;='Desc Stats'!$C$59),"Luxury","None"))</f>
        <v>Luxury</v>
      </c>
    </row>
    <row r="3959">
      <c r="A3959" s="56" t="s">
        <v>140</v>
      </c>
      <c r="B3959" s="54">
        <v>3300000.0</v>
      </c>
      <c r="C3959" s="7">
        <v>6.0</v>
      </c>
      <c r="D3959" s="7">
        <v>6.0</v>
      </c>
      <c r="E3959" s="7">
        <v>2.0</v>
      </c>
      <c r="F3959" s="7" t="s">
        <v>188</v>
      </c>
      <c r="G3959" s="7" t="s">
        <v>179</v>
      </c>
      <c r="H3959" s="54">
        <v>1.0</v>
      </c>
      <c r="I3959" s="54">
        <v>3700.0</v>
      </c>
      <c r="J3959" s="55" t="s">
        <v>27</v>
      </c>
      <c r="K3959" t="str">
        <f>if(and(B3959&gt;='Desc Stats'!$C$56,B3959&lt;='Desc Stats'!$C$57),"Affordable",if(AND(B3959&gt;='Desc Stats'!$C$58,B3959&lt;='Desc Stats'!$C$59),"Luxury","None"))</f>
        <v>Luxury</v>
      </c>
    </row>
    <row r="3960">
      <c r="A3960" s="56" t="s">
        <v>140</v>
      </c>
      <c r="B3960" s="54">
        <v>3300000.0</v>
      </c>
      <c r="C3960" s="7">
        <v>5.0</v>
      </c>
      <c r="D3960" s="7">
        <v>6.0</v>
      </c>
      <c r="E3960" s="7">
        <v>2.0</v>
      </c>
      <c r="F3960" s="7" t="s">
        <v>24</v>
      </c>
      <c r="G3960" s="7" t="s">
        <v>172</v>
      </c>
      <c r="H3960" s="54">
        <v>2.0</v>
      </c>
      <c r="I3960" s="54">
        <v>3983.0</v>
      </c>
      <c r="J3960" s="55" t="s">
        <v>25</v>
      </c>
      <c r="K3960" t="str">
        <f>if(and(B3960&gt;='Desc Stats'!$C$56,B3960&lt;='Desc Stats'!$C$57),"Affordable",if(AND(B3960&gt;='Desc Stats'!$C$58,B3960&lt;='Desc Stats'!$C$59),"Luxury","None"))</f>
        <v>Luxury</v>
      </c>
    </row>
    <row r="3961">
      <c r="A3961" s="56" t="s">
        <v>140</v>
      </c>
      <c r="B3961" s="54">
        <v>3300000.0</v>
      </c>
      <c r="C3961" s="7">
        <v>5.0</v>
      </c>
      <c r="D3961" s="7">
        <v>4.0</v>
      </c>
      <c r="E3961" s="7">
        <v>2.0</v>
      </c>
      <c r="F3961" s="7" t="s">
        <v>24</v>
      </c>
      <c r="G3961" s="7" t="s">
        <v>172</v>
      </c>
      <c r="H3961" s="54">
        <v>2.0</v>
      </c>
      <c r="I3961" s="54">
        <v>3600.0</v>
      </c>
      <c r="J3961" s="55" t="s">
        <v>25</v>
      </c>
      <c r="K3961" t="str">
        <f>if(and(B3961&gt;='Desc Stats'!$C$56,B3961&lt;='Desc Stats'!$C$57),"Affordable",if(AND(B3961&gt;='Desc Stats'!$C$58,B3961&lt;='Desc Stats'!$C$59),"Luxury","None"))</f>
        <v>Luxury</v>
      </c>
    </row>
    <row r="3962">
      <c r="A3962" s="56" t="s">
        <v>140</v>
      </c>
      <c r="B3962" s="54">
        <v>3300000.0</v>
      </c>
      <c r="C3962" s="7">
        <v>5.0</v>
      </c>
      <c r="D3962" s="7">
        <v>5.0</v>
      </c>
      <c r="E3962" s="7">
        <v>1.0</v>
      </c>
      <c r="F3962" s="7" t="s">
        <v>24</v>
      </c>
      <c r="G3962" s="7" t="s">
        <v>172</v>
      </c>
      <c r="H3962" s="54">
        <v>2.0</v>
      </c>
      <c r="I3962" s="54">
        <v>3983.0</v>
      </c>
      <c r="J3962" s="55" t="s">
        <v>27</v>
      </c>
      <c r="K3962" t="str">
        <f>if(and(B3962&gt;='Desc Stats'!$C$56,B3962&lt;='Desc Stats'!$C$57),"Affordable",if(AND(B3962&gt;='Desc Stats'!$C$58,B3962&lt;='Desc Stats'!$C$59),"Luxury","None"))</f>
        <v>Luxury</v>
      </c>
    </row>
    <row r="3963">
      <c r="A3963" s="56" t="s">
        <v>23</v>
      </c>
      <c r="B3963" s="54">
        <v>3317400.0</v>
      </c>
      <c r="C3963" s="7">
        <v>6.0</v>
      </c>
      <c r="D3963" s="7">
        <v>5.0</v>
      </c>
      <c r="E3963" s="7">
        <v>2.0</v>
      </c>
      <c r="F3963" s="7" t="s">
        <v>24</v>
      </c>
      <c r="G3963" s="7" t="s">
        <v>172</v>
      </c>
      <c r="H3963" s="54">
        <v>2.0</v>
      </c>
      <c r="I3963" s="54">
        <v>3671.0</v>
      </c>
      <c r="J3963" s="55" t="s">
        <v>27</v>
      </c>
      <c r="K3963" t="str">
        <f>if(and(B3963&gt;='Desc Stats'!$C$56,B3963&lt;='Desc Stats'!$C$57),"Affordable",if(AND(B3963&gt;='Desc Stats'!$C$58,B3963&lt;='Desc Stats'!$C$59),"Luxury","None"))</f>
        <v>Luxury</v>
      </c>
    </row>
    <row r="3964">
      <c r="A3964" s="56" t="s">
        <v>28</v>
      </c>
      <c r="B3964" s="54">
        <v>3320000.0</v>
      </c>
      <c r="C3964" s="7">
        <v>4.0</v>
      </c>
      <c r="D3964" s="7">
        <v>4.0</v>
      </c>
      <c r="E3964" s="7">
        <v>2.0</v>
      </c>
      <c r="F3964" s="7" t="s">
        <v>36</v>
      </c>
      <c r="G3964" s="7" t="s">
        <v>172</v>
      </c>
      <c r="H3964" s="54">
        <v>2.0</v>
      </c>
      <c r="I3964" s="54">
        <v>3282.0</v>
      </c>
      <c r="J3964" s="55" t="s">
        <v>25</v>
      </c>
      <c r="K3964" t="str">
        <f>if(and(B3964&gt;='Desc Stats'!$C$56,B3964&lt;='Desc Stats'!$C$57),"Affordable",if(AND(B3964&gt;='Desc Stats'!$C$58,B3964&lt;='Desc Stats'!$C$59),"Luxury","None"))</f>
        <v>Luxury</v>
      </c>
    </row>
    <row r="3965">
      <c r="A3965" s="56" t="s">
        <v>28</v>
      </c>
      <c r="B3965" s="54">
        <v>3330000.0</v>
      </c>
      <c r="C3965" s="7">
        <v>3.0</v>
      </c>
      <c r="D3965" s="7">
        <v>3.0</v>
      </c>
      <c r="E3965" s="7">
        <v>3.0</v>
      </c>
      <c r="F3965" s="7" t="s">
        <v>36</v>
      </c>
      <c r="G3965" s="7" t="s">
        <v>172</v>
      </c>
      <c r="H3965" s="54">
        <v>2.0</v>
      </c>
      <c r="I3965" s="54">
        <v>2789.0</v>
      </c>
      <c r="J3965" s="55" t="s">
        <v>27</v>
      </c>
      <c r="K3965" t="str">
        <f>if(and(B3965&gt;='Desc Stats'!$C$56,B3965&lt;='Desc Stats'!$C$57),"Affordable",if(AND(B3965&gt;='Desc Stats'!$C$58,B3965&lt;='Desc Stats'!$C$59),"Luxury","None"))</f>
        <v>Luxury</v>
      </c>
    </row>
    <row r="3966">
      <c r="A3966" s="56" t="s">
        <v>28</v>
      </c>
      <c r="B3966" s="54">
        <v>3330000.0</v>
      </c>
      <c r="C3966" s="7">
        <v>4.0</v>
      </c>
      <c r="D3966" s="7">
        <v>5.0</v>
      </c>
      <c r="E3966" s="7">
        <v>2.0</v>
      </c>
      <c r="F3966" s="7" t="s">
        <v>24</v>
      </c>
      <c r="G3966" s="7" t="s">
        <v>172</v>
      </c>
      <c r="H3966" s="54">
        <v>2.0</v>
      </c>
      <c r="I3966" s="54">
        <v>2550.0</v>
      </c>
      <c r="J3966" s="55" t="s">
        <v>27</v>
      </c>
      <c r="K3966" t="str">
        <f>if(and(B3966&gt;='Desc Stats'!$C$56,B3966&lt;='Desc Stats'!$C$57),"Affordable",if(AND(B3966&gt;='Desc Stats'!$C$58,B3966&lt;='Desc Stats'!$C$59),"Luxury","None"))</f>
        <v>Luxury</v>
      </c>
    </row>
    <row r="3967">
      <c r="A3967" s="56" t="s">
        <v>28</v>
      </c>
      <c r="B3967" s="54">
        <v>3330000.0</v>
      </c>
      <c r="C3967" s="7">
        <v>4.0</v>
      </c>
      <c r="D3967" s="7">
        <v>3.0</v>
      </c>
      <c r="E3967" s="7">
        <v>2.0</v>
      </c>
      <c r="F3967" s="7" t="s">
        <v>36</v>
      </c>
      <c r="G3967" s="7" t="s">
        <v>172</v>
      </c>
      <c r="H3967" s="54">
        <v>2.0</v>
      </c>
      <c r="I3967" s="54">
        <v>3282.0</v>
      </c>
      <c r="J3967" s="55" t="s">
        <v>27</v>
      </c>
      <c r="K3967" t="str">
        <f>if(and(B3967&gt;='Desc Stats'!$C$56,B3967&lt;='Desc Stats'!$C$57),"Affordable",if(AND(B3967&gt;='Desc Stats'!$C$58,B3967&lt;='Desc Stats'!$C$59),"Luxury","None"))</f>
        <v>Luxury</v>
      </c>
    </row>
    <row r="3968">
      <c r="A3968" s="56" t="s">
        <v>28</v>
      </c>
      <c r="B3968" s="54">
        <v>3330000.0</v>
      </c>
      <c r="C3968" s="7">
        <v>3.0</v>
      </c>
      <c r="D3968" s="7">
        <v>3.0</v>
      </c>
      <c r="E3968" s="7">
        <v>2.0</v>
      </c>
      <c r="F3968" s="7" t="s">
        <v>36</v>
      </c>
      <c r="G3968" s="7" t="s">
        <v>172</v>
      </c>
      <c r="H3968" s="54">
        <v>2.0</v>
      </c>
      <c r="I3968" s="54">
        <v>2789.0</v>
      </c>
      <c r="J3968" s="55" t="s">
        <v>25</v>
      </c>
      <c r="K3968" t="str">
        <f>if(and(B3968&gt;='Desc Stats'!$C$56,B3968&lt;='Desc Stats'!$C$57),"Affordable",if(AND(B3968&gt;='Desc Stats'!$C$58,B3968&lt;='Desc Stats'!$C$59),"Luxury","None"))</f>
        <v>Luxury</v>
      </c>
    </row>
    <row r="3969">
      <c r="A3969" s="56" t="s">
        <v>158</v>
      </c>
      <c r="B3969" s="54">
        <v>3350000.0</v>
      </c>
      <c r="C3969" s="7">
        <v>5.0</v>
      </c>
      <c r="D3969" s="7">
        <v>5.0</v>
      </c>
      <c r="E3969" s="7">
        <v>2.0</v>
      </c>
      <c r="F3969" s="7" t="s">
        <v>188</v>
      </c>
      <c r="G3969" s="7" t="s">
        <v>179</v>
      </c>
      <c r="H3969" s="54">
        <v>1.0</v>
      </c>
      <c r="I3969" s="54">
        <v>4065.0</v>
      </c>
      <c r="J3969" s="55" t="s">
        <v>27</v>
      </c>
      <c r="K3969" t="str">
        <f>if(and(B3969&gt;='Desc Stats'!$C$56,B3969&lt;='Desc Stats'!$C$57),"Affordable",if(AND(B3969&gt;='Desc Stats'!$C$58,B3969&lt;='Desc Stats'!$C$59),"Luxury","None"))</f>
        <v>Luxury</v>
      </c>
    </row>
    <row r="3970">
      <c r="A3970" s="56" t="s">
        <v>28</v>
      </c>
      <c r="B3970" s="54">
        <v>3354000.0</v>
      </c>
      <c r="C3970" s="7">
        <v>2.0</v>
      </c>
      <c r="D3970" s="7">
        <v>2.0</v>
      </c>
      <c r="E3970" s="7">
        <v>2.0</v>
      </c>
      <c r="F3970" s="7" t="s">
        <v>36</v>
      </c>
      <c r="G3970" s="7" t="s">
        <v>172</v>
      </c>
      <c r="H3970" s="54">
        <v>2.0</v>
      </c>
      <c r="I3970" s="54">
        <v>1006.0</v>
      </c>
      <c r="J3970" s="55" t="s">
        <v>27</v>
      </c>
      <c r="K3970" t="str">
        <f>if(and(B3970&gt;='Desc Stats'!$C$56,B3970&lt;='Desc Stats'!$C$57),"Affordable",if(AND(B3970&gt;='Desc Stats'!$C$58,B3970&lt;='Desc Stats'!$C$59),"Luxury","None"))</f>
        <v>Luxury</v>
      </c>
    </row>
    <row r="3971">
      <c r="A3971" s="56" t="s">
        <v>28</v>
      </c>
      <c r="B3971" s="54">
        <v>3360000.0</v>
      </c>
      <c r="C3971" s="7">
        <v>2.0</v>
      </c>
      <c r="D3971" s="7">
        <v>2.0</v>
      </c>
      <c r="E3971" s="7">
        <v>1.0</v>
      </c>
      <c r="F3971" s="7" t="s">
        <v>36</v>
      </c>
      <c r="G3971" s="7" t="s">
        <v>172</v>
      </c>
      <c r="H3971" s="54">
        <v>2.0</v>
      </c>
      <c r="I3971" s="54">
        <v>1572.0</v>
      </c>
      <c r="J3971" s="55" t="s">
        <v>25</v>
      </c>
      <c r="K3971" t="str">
        <f>if(and(B3971&gt;='Desc Stats'!$C$56,B3971&lt;='Desc Stats'!$C$57),"Affordable",if(AND(B3971&gt;='Desc Stats'!$C$58,B3971&lt;='Desc Stats'!$C$59),"Luxury","None"))</f>
        <v>Luxury</v>
      </c>
    </row>
    <row r="3972">
      <c r="A3972" s="56" t="s">
        <v>28</v>
      </c>
      <c r="B3972" s="54">
        <v>3360000.0</v>
      </c>
      <c r="C3972" s="7">
        <v>2.0</v>
      </c>
      <c r="D3972" s="7">
        <v>2.0</v>
      </c>
      <c r="E3972" s="7">
        <v>1.0</v>
      </c>
      <c r="F3972" s="7" t="s">
        <v>36</v>
      </c>
      <c r="G3972" s="7" t="s">
        <v>172</v>
      </c>
      <c r="H3972" s="54">
        <v>2.0</v>
      </c>
      <c r="I3972" s="54">
        <v>1421.0</v>
      </c>
      <c r="J3972" s="55" t="s">
        <v>25</v>
      </c>
      <c r="K3972" t="str">
        <f>if(and(B3972&gt;='Desc Stats'!$C$56,B3972&lt;='Desc Stats'!$C$57),"Affordable",if(AND(B3972&gt;='Desc Stats'!$C$58,B3972&lt;='Desc Stats'!$C$59),"Luxury","None"))</f>
        <v>Luxury</v>
      </c>
    </row>
    <row r="3973">
      <c r="A3973" s="56" t="s">
        <v>23</v>
      </c>
      <c r="B3973" s="54">
        <v>3360000.0</v>
      </c>
      <c r="C3973" s="7">
        <v>5.0</v>
      </c>
      <c r="D3973" s="7">
        <v>5.0</v>
      </c>
      <c r="E3973" s="7">
        <v>2.0</v>
      </c>
      <c r="F3973" s="7" t="s">
        <v>24</v>
      </c>
      <c r="G3973" s="7" t="s">
        <v>172</v>
      </c>
      <c r="H3973" s="54">
        <v>2.0</v>
      </c>
      <c r="I3973" s="54">
        <v>3729.0</v>
      </c>
      <c r="J3973" s="55" t="s">
        <v>25</v>
      </c>
      <c r="K3973" t="str">
        <f>if(and(B3973&gt;='Desc Stats'!$C$56,B3973&lt;='Desc Stats'!$C$57),"Affordable",if(AND(B3973&gt;='Desc Stats'!$C$58,B3973&lt;='Desc Stats'!$C$59),"Luxury","None"))</f>
        <v>Luxury</v>
      </c>
    </row>
    <row r="3974">
      <c r="A3974" s="56" t="s">
        <v>28</v>
      </c>
      <c r="B3974" s="54">
        <v>3364000.0</v>
      </c>
      <c r="C3974" s="7">
        <v>3.0</v>
      </c>
      <c r="D3974" s="7">
        <v>2.0</v>
      </c>
      <c r="E3974" s="7">
        <v>2.0</v>
      </c>
      <c r="F3974" s="7" t="s">
        <v>36</v>
      </c>
      <c r="G3974" s="7" t="s">
        <v>172</v>
      </c>
      <c r="H3974" s="54">
        <v>2.0</v>
      </c>
      <c r="I3974" s="54">
        <v>1399.0</v>
      </c>
      <c r="J3974" s="55" t="s">
        <v>25</v>
      </c>
      <c r="K3974" t="str">
        <f>if(and(B3974&gt;='Desc Stats'!$C$56,B3974&lt;='Desc Stats'!$C$57),"Affordable",if(AND(B3974&gt;='Desc Stats'!$C$58,B3974&lt;='Desc Stats'!$C$59),"Luxury","None"))</f>
        <v>Luxury</v>
      </c>
    </row>
    <row r="3975">
      <c r="A3975" s="56" t="s">
        <v>28</v>
      </c>
      <c r="B3975" s="54">
        <v>3364000.0</v>
      </c>
      <c r="C3975" s="7">
        <v>3.0</v>
      </c>
      <c r="D3975" s="7">
        <v>2.0</v>
      </c>
      <c r="E3975" s="7">
        <v>2.0</v>
      </c>
      <c r="F3975" s="7" t="s">
        <v>36</v>
      </c>
      <c r="G3975" s="7" t="s">
        <v>172</v>
      </c>
      <c r="H3975" s="54">
        <v>2.0</v>
      </c>
      <c r="I3975" s="54">
        <v>1399.0</v>
      </c>
      <c r="J3975" s="55" t="s">
        <v>27</v>
      </c>
      <c r="K3975" t="str">
        <f>if(and(B3975&gt;='Desc Stats'!$C$56,B3975&lt;='Desc Stats'!$C$57),"Affordable",if(AND(B3975&gt;='Desc Stats'!$C$58,B3975&lt;='Desc Stats'!$C$59),"Luxury","None"))</f>
        <v>Luxury</v>
      </c>
    </row>
    <row r="3976">
      <c r="A3976" s="56" t="s">
        <v>28</v>
      </c>
      <c r="B3976" s="54">
        <v>3368000.0</v>
      </c>
      <c r="C3976" s="7">
        <v>4.0</v>
      </c>
      <c r="D3976" s="7">
        <v>3.0</v>
      </c>
      <c r="E3976" s="7">
        <v>2.0</v>
      </c>
      <c r="F3976" s="7" t="s">
        <v>36</v>
      </c>
      <c r="G3976" s="7" t="s">
        <v>172</v>
      </c>
      <c r="H3976" s="54">
        <v>2.0</v>
      </c>
      <c r="I3976" s="54">
        <v>3303.0</v>
      </c>
      <c r="J3976" s="55" t="s">
        <v>27</v>
      </c>
      <c r="K3976" t="str">
        <f>if(and(B3976&gt;='Desc Stats'!$C$56,B3976&lt;='Desc Stats'!$C$57),"Affordable",if(AND(B3976&gt;='Desc Stats'!$C$58,B3976&lt;='Desc Stats'!$C$59),"Luxury","None"))</f>
        <v>Luxury</v>
      </c>
    </row>
    <row r="3977">
      <c r="A3977" s="56" t="s">
        <v>124</v>
      </c>
      <c r="B3977" s="54">
        <v>3380000.0</v>
      </c>
      <c r="C3977" s="7">
        <v>5.0</v>
      </c>
      <c r="D3977" s="7">
        <v>5.0</v>
      </c>
      <c r="E3977" s="7">
        <v>2.0</v>
      </c>
      <c r="F3977" s="7" t="s">
        <v>194</v>
      </c>
      <c r="G3977" s="7" t="s">
        <v>179</v>
      </c>
      <c r="H3977" s="54">
        <v>1.0</v>
      </c>
      <c r="I3977" s="54">
        <v>2000.0</v>
      </c>
      <c r="J3977" s="55" t="s">
        <v>27</v>
      </c>
      <c r="K3977" t="str">
        <f>if(and(B3977&gt;='Desc Stats'!$C$56,B3977&lt;='Desc Stats'!$C$57),"Affordable",if(AND(B3977&gt;='Desc Stats'!$C$58,B3977&lt;='Desc Stats'!$C$59),"Luxury","None"))</f>
        <v>Luxury</v>
      </c>
    </row>
    <row r="3978">
      <c r="A3978" s="57" t="s">
        <v>37</v>
      </c>
      <c r="B3978" s="54">
        <v>3380000.0</v>
      </c>
      <c r="C3978" s="7">
        <v>5.0</v>
      </c>
      <c r="D3978" s="7">
        <v>5.0</v>
      </c>
      <c r="E3978" s="7">
        <v>2.0</v>
      </c>
      <c r="F3978" s="7" t="s">
        <v>192</v>
      </c>
      <c r="G3978" s="7" t="s">
        <v>179</v>
      </c>
      <c r="H3978" s="54">
        <v>1.0</v>
      </c>
      <c r="I3978" s="54">
        <v>3200.0</v>
      </c>
      <c r="J3978" s="55" t="s">
        <v>27</v>
      </c>
      <c r="K3978" t="str">
        <f>if(and(B3978&gt;='Desc Stats'!$C$56,B3978&lt;='Desc Stats'!$C$57),"Affordable",if(AND(B3978&gt;='Desc Stats'!$C$58,B3978&lt;='Desc Stats'!$C$59),"Luxury","None"))</f>
        <v>Luxury</v>
      </c>
    </row>
    <row r="3979">
      <c r="A3979" s="56" t="s">
        <v>131</v>
      </c>
      <c r="B3979" s="54">
        <v>3380000.0</v>
      </c>
      <c r="C3979" s="7">
        <v>5.0</v>
      </c>
      <c r="D3979" s="7">
        <v>4.0</v>
      </c>
      <c r="E3979" s="7">
        <v>4.0</v>
      </c>
      <c r="F3979" s="7" t="s">
        <v>188</v>
      </c>
      <c r="G3979" s="7" t="s">
        <v>179</v>
      </c>
      <c r="H3979" s="54">
        <v>1.0</v>
      </c>
      <c r="I3979" s="54">
        <v>4050.0</v>
      </c>
      <c r="J3979" s="55" t="s">
        <v>27</v>
      </c>
      <c r="K3979" t="str">
        <f>if(and(B3979&gt;='Desc Stats'!$C$56,B3979&lt;='Desc Stats'!$C$57),"Affordable",if(AND(B3979&gt;='Desc Stats'!$C$58,B3979&lt;='Desc Stats'!$C$59),"Luxury","None"))</f>
        <v>Luxury</v>
      </c>
    </row>
    <row r="3980">
      <c r="A3980" s="56" t="s">
        <v>23</v>
      </c>
      <c r="B3980" s="54">
        <v>3380000.0</v>
      </c>
      <c r="C3980" s="7">
        <v>7.0</v>
      </c>
      <c r="D3980" s="7">
        <v>7.0</v>
      </c>
      <c r="E3980" s="7">
        <v>4.0</v>
      </c>
      <c r="F3980" s="7" t="s">
        <v>24</v>
      </c>
      <c r="G3980" s="7" t="s">
        <v>172</v>
      </c>
      <c r="H3980" s="54">
        <v>2.0</v>
      </c>
      <c r="I3980" s="54">
        <v>3671.0</v>
      </c>
      <c r="J3980" s="55" t="s">
        <v>27</v>
      </c>
      <c r="K3980" t="str">
        <f>if(and(B3980&gt;='Desc Stats'!$C$56,B3980&lt;='Desc Stats'!$C$57),"Affordable",if(AND(B3980&gt;='Desc Stats'!$C$58,B3980&lt;='Desc Stats'!$C$59),"Luxury","None"))</f>
        <v>Luxury</v>
      </c>
    </row>
    <row r="3981">
      <c r="A3981" s="56" t="s">
        <v>23</v>
      </c>
      <c r="B3981" s="54">
        <v>3380000.0</v>
      </c>
      <c r="C3981" s="7">
        <v>5.0</v>
      </c>
      <c r="D3981" s="7">
        <v>6.0</v>
      </c>
      <c r="E3981" s="7">
        <v>2.0</v>
      </c>
      <c r="F3981" s="7" t="s">
        <v>24</v>
      </c>
      <c r="G3981" s="7" t="s">
        <v>172</v>
      </c>
      <c r="H3981" s="54">
        <v>2.0</v>
      </c>
      <c r="I3981" s="54">
        <v>3317.0</v>
      </c>
      <c r="J3981" s="55" t="s">
        <v>25</v>
      </c>
      <c r="K3981" t="str">
        <f>if(and(B3981&gt;='Desc Stats'!$C$56,B3981&lt;='Desc Stats'!$C$57),"Affordable",if(AND(B3981&gt;='Desc Stats'!$C$58,B3981&lt;='Desc Stats'!$C$59),"Luxury","None"))</f>
        <v>Luxury</v>
      </c>
    </row>
    <row r="3982">
      <c r="A3982" s="56" t="s">
        <v>23</v>
      </c>
      <c r="B3982" s="54">
        <v>3380000.0</v>
      </c>
      <c r="C3982" s="7">
        <v>6.0</v>
      </c>
      <c r="D3982" s="7">
        <v>5.0</v>
      </c>
      <c r="E3982" s="7">
        <v>2.0</v>
      </c>
      <c r="F3982" s="7" t="s">
        <v>188</v>
      </c>
      <c r="G3982" s="7" t="s">
        <v>179</v>
      </c>
      <c r="H3982" s="54">
        <v>1.0</v>
      </c>
      <c r="I3982" s="54">
        <v>4860.0</v>
      </c>
      <c r="J3982" s="55" t="s">
        <v>27</v>
      </c>
      <c r="K3982" t="str">
        <f>if(and(B3982&gt;='Desc Stats'!$C$56,B3982&lt;='Desc Stats'!$C$57),"Affordable",if(AND(B3982&gt;='Desc Stats'!$C$58,B3982&lt;='Desc Stats'!$C$59),"Luxury","None"))</f>
        <v>Luxury</v>
      </c>
    </row>
    <row r="3983">
      <c r="A3983" s="56" t="s">
        <v>136</v>
      </c>
      <c r="B3983" s="54">
        <v>3400000.0</v>
      </c>
      <c r="C3983" s="7">
        <v>4.0</v>
      </c>
      <c r="D3983" s="7">
        <v>4.0</v>
      </c>
      <c r="E3983" s="7">
        <v>2.0</v>
      </c>
      <c r="F3983" s="7" t="s">
        <v>24</v>
      </c>
      <c r="G3983" s="7" t="s">
        <v>172</v>
      </c>
      <c r="H3983" s="54">
        <v>2.0</v>
      </c>
      <c r="I3983" s="54">
        <v>3285.0</v>
      </c>
      <c r="J3983" s="55" t="s">
        <v>27</v>
      </c>
      <c r="K3983" t="str">
        <f>if(and(B3983&gt;='Desc Stats'!$C$56,B3983&lt;='Desc Stats'!$C$57),"Affordable",if(AND(B3983&gt;='Desc Stats'!$C$58,B3983&lt;='Desc Stats'!$C$59),"Luxury","None"))</f>
        <v>Luxury</v>
      </c>
    </row>
    <row r="3984">
      <c r="A3984" s="57" t="s">
        <v>37</v>
      </c>
      <c r="B3984" s="54">
        <v>3400000.0</v>
      </c>
      <c r="C3984" s="7">
        <v>5.0</v>
      </c>
      <c r="D3984" s="7">
        <v>6.0</v>
      </c>
      <c r="E3984" s="7">
        <v>2.0</v>
      </c>
      <c r="F3984" s="7" t="s">
        <v>38</v>
      </c>
      <c r="G3984" s="7" t="s">
        <v>172</v>
      </c>
      <c r="H3984" s="54">
        <v>2.0</v>
      </c>
      <c r="I3984" s="54">
        <v>4400.0</v>
      </c>
      <c r="J3984" s="55" t="s">
        <v>27</v>
      </c>
      <c r="K3984" t="str">
        <f>if(and(B3984&gt;='Desc Stats'!$C$56,B3984&lt;='Desc Stats'!$C$57),"Affordable",if(AND(B3984&gt;='Desc Stats'!$C$58,B3984&lt;='Desc Stats'!$C$59),"Luxury","None"))</f>
        <v>Luxury</v>
      </c>
    </row>
    <row r="3985">
      <c r="A3985" s="56" t="s">
        <v>28</v>
      </c>
      <c r="B3985" s="54">
        <v>3400000.0</v>
      </c>
      <c r="C3985" s="7">
        <v>5.0</v>
      </c>
      <c r="D3985" s="7">
        <v>5.0</v>
      </c>
      <c r="E3985" s="7">
        <v>2.0</v>
      </c>
      <c r="F3985" s="7" t="s">
        <v>24</v>
      </c>
      <c r="G3985" s="7" t="s">
        <v>179</v>
      </c>
      <c r="H3985" s="54">
        <v>1.0</v>
      </c>
      <c r="I3985" s="54">
        <v>3800.0</v>
      </c>
      <c r="J3985" s="55" t="s">
        <v>27</v>
      </c>
      <c r="K3985" t="str">
        <f>if(and(B3985&gt;='Desc Stats'!$C$56,B3985&lt;='Desc Stats'!$C$57),"Affordable",if(AND(B3985&gt;='Desc Stats'!$C$58,B3985&lt;='Desc Stats'!$C$59),"Luxury","None"))</f>
        <v>Luxury</v>
      </c>
    </row>
    <row r="3986">
      <c r="A3986" s="56" t="s">
        <v>23</v>
      </c>
      <c r="B3986" s="54">
        <v>3400000.0</v>
      </c>
      <c r="C3986" s="7">
        <v>5.0</v>
      </c>
      <c r="D3986" s="7">
        <v>6.0</v>
      </c>
      <c r="E3986" s="7">
        <v>2.0</v>
      </c>
      <c r="F3986" s="7" t="s">
        <v>24</v>
      </c>
      <c r="G3986" s="7" t="s">
        <v>172</v>
      </c>
      <c r="H3986" s="54">
        <v>2.0</v>
      </c>
      <c r="I3986" s="54">
        <v>3732.0</v>
      </c>
      <c r="J3986" s="55" t="s">
        <v>27</v>
      </c>
      <c r="K3986" t="str">
        <f>if(and(B3986&gt;='Desc Stats'!$C$56,B3986&lt;='Desc Stats'!$C$57),"Affordable",if(AND(B3986&gt;='Desc Stats'!$C$58,B3986&lt;='Desc Stats'!$C$59),"Luxury","None"))</f>
        <v>Luxury</v>
      </c>
    </row>
    <row r="3987">
      <c r="A3987" s="56" t="s">
        <v>157</v>
      </c>
      <c r="B3987" s="54">
        <v>3400000.0</v>
      </c>
      <c r="C3987" s="7">
        <v>7.0</v>
      </c>
      <c r="D3987" s="7">
        <v>7.0</v>
      </c>
      <c r="E3987" s="7">
        <v>2.0</v>
      </c>
      <c r="F3987" s="7" t="s">
        <v>188</v>
      </c>
      <c r="G3987" s="7" t="s">
        <v>179</v>
      </c>
      <c r="H3987" s="54">
        <v>1.0</v>
      </c>
      <c r="I3987" s="54">
        <f>40*120</f>
        <v>4800</v>
      </c>
      <c r="J3987" s="55" t="s">
        <v>25</v>
      </c>
      <c r="K3987" t="str">
        <f>if(and(B3987&gt;='Desc Stats'!$C$56,B3987&lt;='Desc Stats'!$C$57),"Affordable",if(AND(B3987&gt;='Desc Stats'!$C$58,B3987&lt;='Desc Stats'!$C$59),"Luxury","None"))</f>
        <v>Luxury</v>
      </c>
    </row>
    <row r="3988">
      <c r="A3988" s="57" t="s">
        <v>37</v>
      </c>
      <c r="B3988" s="54">
        <v>3450000.0</v>
      </c>
      <c r="C3988" s="7">
        <v>7.0</v>
      </c>
      <c r="D3988" s="7">
        <v>6.0</v>
      </c>
      <c r="E3988" s="7">
        <v>2.0</v>
      </c>
      <c r="F3988" s="7" t="s">
        <v>188</v>
      </c>
      <c r="G3988" s="7" t="s">
        <v>179</v>
      </c>
      <c r="H3988" s="54">
        <v>1.0</v>
      </c>
      <c r="I3988" s="54">
        <v>3200.0</v>
      </c>
      <c r="J3988" s="55" t="s">
        <v>27</v>
      </c>
      <c r="K3988" t="str">
        <f>if(and(B3988&gt;='Desc Stats'!$C$56,B3988&lt;='Desc Stats'!$C$57),"Affordable",if(AND(B3988&gt;='Desc Stats'!$C$58,B3988&lt;='Desc Stats'!$C$59),"Luxury","None"))</f>
        <v>Luxury</v>
      </c>
    </row>
    <row r="3989">
      <c r="A3989" s="56" t="s">
        <v>23</v>
      </c>
      <c r="B3989" s="54">
        <v>3450000.0</v>
      </c>
      <c r="C3989" s="7">
        <v>5.0</v>
      </c>
      <c r="D3989" s="7">
        <v>6.0</v>
      </c>
      <c r="E3989" s="7">
        <v>2.0</v>
      </c>
      <c r="F3989" s="7" t="s">
        <v>24</v>
      </c>
      <c r="G3989" s="7" t="s">
        <v>172</v>
      </c>
      <c r="H3989" s="54">
        <v>2.0</v>
      </c>
      <c r="I3989" s="54">
        <v>3720.0</v>
      </c>
      <c r="J3989" s="55" t="s">
        <v>25</v>
      </c>
      <c r="K3989" t="str">
        <f>if(and(B3989&gt;='Desc Stats'!$C$56,B3989&lt;='Desc Stats'!$C$57),"Affordable",if(AND(B3989&gt;='Desc Stats'!$C$58,B3989&lt;='Desc Stats'!$C$59),"Luxury","None"))</f>
        <v>Luxury</v>
      </c>
    </row>
    <row r="3990">
      <c r="A3990" s="56" t="s">
        <v>23</v>
      </c>
      <c r="B3990" s="54">
        <v>3450000.0</v>
      </c>
      <c r="C3990" s="7">
        <v>5.0</v>
      </c>
      <c r="D3990" s="7">
        <v>6.0</v>
      </c>
      <c r="E3990" s="7">
        <v>2.0</v>
      </c>
      <c r="F3990" s="7" t="s">
        <v>24</v>
      </c>
      <c r="G3990" s="7" t="s">
        <v>172</v>
      </c>
      <c r="H3990" s="54">
        <v>2.0</v>
      </c>
      <c r="I3990" s="54">
        <v>3720.0</v>
      </c>
      <c r="J3990" s="55" t="s">
        <v>25</v>
      </c>
      <c r="K3990" t="str">
        <f>if(and(B3990&gt;='Desc Stats'!$C$56,B3990&lt;='Desc Stats'!$C$57),"Affordable",if(AND(B3990&gt;='Desc Stats'!$C$58,B3990&lt;='Desc Stats'!$C$59),"Luxury","None"))</f>
        <v>Luxury</v>
      </c>
    </row>
    <row r="3991">
      <c r="A3991" s="56" t="s">
        <v>23</v>
      </c>
      <c r="B3991" s="54">
        <v>3450000.0</v>
      </c>
      <c r="C3991" s="7">
        <v>5.0</v>
      </c>
      <c r="D3991" s="7">
        <v>5.0</v>
      </c>
      <c r="E3991" s="7">
        <v>2.0</v>
      </c>
      <c r="F3991" s="7" t="s">
        <v>24</v>
      </c>
      <c r="G3991" s="7" t="s">
        <v>172</v>
      </c>
      <c r="H3991" s="54">
        <v>2.0</v>
      </c>
      <c r="I3991" s="54">
        <v>3720.0</v>
      </c>
      <c r="J3991" s="55" t="s">
        <v>25</v>
      </c>
      <c r="K3991" t="str">
        <f>if(and(B3991&gt;='Desc Stats'!$C$56,B3991&lt;='Desc Stats'!$C$57),"Affordable",if(AND(B3991&gt;='Desc Stats'!$C$58,B3991&lt;='Desc Stats'!$C$59),"Luxury","None"))</f>
        <v>Luxury</v>
      </c>
    </row>
    <row r="3992">
      <c r="A3992" s="56" t="s">
        <v>23</v>
      </c>
      <c r="B3992" s="54">
        <v>3450000.0</v>
      </c>
      <c r="C3992" s="7">
        <v>5.0</v>
      </c>
      <c r="D3992" s="7">
        <v>3.0</v>
      </c>
      <c r="E3992" s="7">
        <v>1.0</v>
      </c>
      <c r="F3992" s="7" t="s">
        <v>24</v>
      </c>
      <c r="G3992" s="7" t="s">
        <v>172</v>
      </c>
      <c r="H3992" s="54">
        <v>2.0</v>
      </c>
      <c r="I3992" s="54">
        <v>3720.0</v>
      </c>
      <c r="J3992" t="s">
        <v>27</v>
      </c>
      <c r="K3992" t="str">
        <f>if(and(B3992&gt;='Desc Stats'!$C$56,B3992&lt;='Desc Stats'!$C$57),"Affordable",if(AND(B3992&gt;='Desc Stats'!$C$58,B3992&lt;='Desc Stats'!$C$59),"Luxury","None"))</f>
        <v>Luxury</v>
      </c>
    </row>
    <row r="3993">
      <c r="A3993" s="56" t="s">
        <v>140</v>
      </c>
      <c r="B3993" s="54">
        <v>3450000.0</v>
      </c>
      <c r="C3993" s="7">
        <v>5.0</v>
      </c>
      <c r="D3993" s="7">
        <v>5.0</v>
      </c>
      <c r="E3993" s="7">
        <v>5.0</v>
      </c>
      <c r="F3993" s="7" t="s">
        <v>192</v>
      </c>
      <c r="G3993" s="7" t="s">
        <v>179</v>
      </c>
      <c r="H3993" s="54">
        <v>1.0</v>
      </c>
      <c r="I3993" s="54">
        <v>5200.0</v>
      </c>
      <c r="J3993" s="55" t="s">
        <v>27</v>
      </c>
      <c r="K3993" t="str">
        <f>if(and(B3993&gt;='Desc Stats'!$C$56,B3993&lt;='Desc Stats'!$C$57),"Affordable",if(AND(B3993&gt;='Desc Stats'!$C$58,B3993&lt;='Desc Stats'!$C$59),"Luxury","None"))</f>
        <v>Luxury</v>
      </c>
    </row>
    <row r="3994">
      <c r="A3994" s="56" t="s">
        <v>159</v>
      </c>
      <c r="B3994" s="54">
        <v>3450000.0</v>
      </c>
      <c r="C3994" s="7">
        <v>6.0</v>
      </c>
      <c r="D3994" s="7">
        <v>5.0</v>
      </c>
      <c r="E3994" s="7">
        <v>6.0</v>
      </c>
      <c r="F3994" s="7" t="s">
        <v>188</v>
      </c>
      <c r="G3994" s="7" t="s">
        <v>179</v>
      </c>
      <c r="H3994" s="54">
        <v>1.0</v>
      </c>
      <c r="I3994" s="54">
        <v>4050.0</v>
      </c>
      <c r="J3994" s="55" t="s">
        <v>27</v>
      </c>
      <c r="K3994" t="str">
        <f>if(and(B3994&gt;='Desc Stats'!$C$56,B3994&lt;='Desc Stats'!$C$57),"Affordable",if(AND(B3994&gt;='Desc Stats'!$C$58,B3994&lt;='Desc Stats'!$C$59),"Luxury","None"))</f>
        <v>Luxury</v>
      </c>
    </row>
    <row r="3995">
      <c r="A3995" s="57" t="s">
        <v>37</v>
      </c>
      <c r="B3995" s="54">
        <v>3468000.0</v>
      </c>
      <c r="C3995" s="7">
        <v>4.0</v>
      </c>
      <c r="D3995" s="7">
        <v>5.0</v>
      </c>
      <c r="E3995" s="7">
        <v>2.0</v>
      </c>
      <c r="F3995" s="7" t="s">
        <v>181</v>
      </c>
      <c r="G3995" s="7" t="s">
        <v>172</v>
      </c>
      <c r="H3995" s="54">
        <v>2.0</v>
      </c>
      <c r="I3995" s="54">
        <v>3000.0</v>
      </c>
      <c r="J3995" s="55" t="s">
        <v>27</v>
      </c>
      <c r="K3995" t="str">
        <f>if(and(B3995&gt;='Desc Stats'!$C$56,B3995&lt;='Desc Stats'!$C$57),"Affordable",if(AND(B3995&gt;='Desc Stats'!$C$58,B3995&lt;='Desc Stats'!$C$59),"Luxury","None"))</f>
        <v>Luxury</v>
      </c>
    </row>
    <row r="3996">
      <c r="A3996" s="57" t="s">
        <v>37</v>
      </c>
      <c r="B3996" s="54">
        <v>3480000.0</v>
      </c>
      <c r="C3996" s="7">
        <v>5.0</v>
      </c>
      <c r="D3996" s="7">
        <v>3.0</v>
      </c>
      <c r="E3996" s="7">
        <v>3.0</v>
      </c>
      <c r="F3996" s="7" t="s">
        <v>181</v>
      </c>
      <c r="G3996" s="7" t="s">
        <v>179</v>
      </c>
      <c r="H3996" s="54">
        <v>1.0</v>
      </c>
      <c r="I3996" s="54">
        <v>3450.0</v>
      </c>
      <c r="J3996" s="55" t="s">
        <v>27</v>
      </c>
      <c r="K3996" t="str">
        <f>if(and(B3996&gt;='Desc Stats'!$C$56,B3996&lt;='Desc Stats'!$C$57),"Affordable",if(AND(B3996&gt;='Desc Stats'!$C$58,B3996&lt;='Desc Stats'!$C$59),"Luxury","None"))</f>
        <v>Luxury</v>
      </c>
    </row>
    <row r="3997">
      <c r="A3997" s="57" t="s">
        <v>37</v>
      </c>
      <c r="B3997" s="54">
        <v>3480000.0</v>
      </c>
      <c r="C3997" s="7">
        <v>4.0</v>
      </c>
      <c r="D3997" s="7">
        <v>5.0</v>
      </c>
      <c r="E3997" s="7">
        <v>2.0</v>
      </c>
      <c r="F3997" s="7" t="s">
        <v>181</v>
      </c>
      <c r="G3997" s="7" t="s">
        <v>172</v>
      </c>
      <c r="H3997" s="54">
        <v>2.0</v>
      </c>
      <c r="I3997" s="54">
        <v>3082.0</v>
      </c>
      <c r="J3997" s="55" t="s">
        <v>27</v>
      </c>
      <c r="K3997" t="str">
        <f>if(and(B3997&gt;='Desc Stats'!$C$56,B3997&lt;='Desc Stats'!$C$57),"Affordable",if(AND(B3997&gt;='Desc Stats'!$C$58,B3997&lt;='Desc Stats'!$C$59),"Luxury","None"))</f>
        <v>Luxury</v>
      </c>
    </row>
    <row r="3998">
      <c r="A3998" s="57" t="s">
        <v>37</v>
      </c>
      <c r="B3998" s="54">
        <v>3480000.0</v>
      </c>
      <c r="C3998" s="7">
        <v>5.0</v>
      </c>
      <c r="D3998" s="7">
        <v>5.0</v>
      </c>
      <c r="E3998" s="7">
        <v>1.0</v>
      </c>
      <c r="F3998" s="7" t="s">
        <v>38</v>
      </c>
      <c r="G3998" s="7" t="s">
        <v>179</v>
      </c>
      <c r="H3998" s="54">
        <v>1.0</v>
      </c>
      <c r="I3998" s="54">
        <v>3450.0</v>
      </c>
      <c r="J3998" s="55" t="s">
        <v>27</v>
      </c>
      <c r="K3998" t="str">
        <f>if(and(B3998&gt;='Desc Stats'!$C$56,B3998&lt;='Desc Stats'!$C$57),"Affordable",if(AND(B3998&gt;='Desc Stats'!$C$58,B3998&lt;='Desc Stats'!$C$59),"Luxury","None"))</f>
        <v>Luxury</v>
      </c>
    </row>
    <row r="3999">
      <c r="A3999" s="56" t="s">
        <v>23</v>
      </c>
      <c r="B3999" s="54">
        <v>3484600.0</v>
      </c>
      <c r="C3999" s="7">
        <v>5.0</v>
      </c>
      <c r="D3999" s="7">
        <v>6.0</v>
      </c>
      <c r="E3999" s="7">
        <v>2.0</v>
      </c>
      <c r="F3999" s="7" t="s">
        <v>24</v>
      </c>
      <c r="G3999" s="7" t="s">
        <v>172</v>
      </c>
      <c r="H3999" s="54">
        <v>2.0</v>
      </c>
      <c r="I3999" s="54">
        <v>3668.0</v>
      </c>
      <c r="J3999" s="55" t="s">
        <v>27</v>
      </c>
      <c r="K3999" t="str">
        <f>if(and(B3999&gt;='Desc Stats'!$C$56,B3999&lt;='Desc Stats'!$C$57),"Affordable",if(AND(B3999&gt;='Desc Stats'!$C$58,B3999&lt;='Desc Stats'!$C$59),"Luxury","None"))</f>
        <v>Luxury</v>
      </c>
    </row>
    <row r="4000">
      <c r="A4000" s="57" t="s">
        <v>37</v>
      </c>
      <c r="B4000" s="54">
        <v>3490000.0</v>
      </c>
      <c r="C4000" s="7">
        <v>5.0</v>
      </c>
      <c r="D4000" s="7">
        <v>6.0</v>
      </c>
      <c r="E4000" s="7">
        <v>2.0</v>
      </c>
      <c r="F4000" s="7" t="s">
        <v>38</v>
      </c>
      <c r="G4000" s="7" t="s">
        <v>179</v>
      </c>
      <c r="H4000" s="54">
        <v>1.0</v>
      </c>
      <c r="I4000" s="54">
        <v>2160.0</v>
      </c>
      <c r="J4000" s="55" t="s">
        <v>27</v>
      </c>
      <c r="K4000" t="str">
        <f>if(and(B4000&gt;='Desc Stats'!$C$56,B4000&lt;='Desc Stats'!$C$57),"Affordable",if(AND(B4000&gt;='Desc Stats'!$C$58,B4000&lt;='Desc Stats'!$C$59),"Luxury","None"))</f>
        <v>Luxury</v>
      </c>
    </row>
    <row r="4001">
      <c r="A4001" s="57" t="s">
        <v>37</v>
      </c>
      <c r="B4001" s="54">
        <v>3490000.0</v>
      </c>
      <c r="C4001" s="7">
        <v>5.0</v>
      </c>
      <c r="D4001" s="7">
        <v>5.0</v>
      </c>
      <c r="E4001" s="7">
        <v>1.0</v>
      </c>
      <c r="F4001" s="7" t="s">
        <v>38</v>
      </c>
      <c r="G4001" s="7" t="s">
        <v>179</v>
      </c>
      <c r="H4001" s="54">
        <v>1.0</v>
      </c>
      <c r="I4001" s="54">
        <v>2850.0</v>
      </c>
      <c r="J4001" s="55" t="s">
        <v>27</v>
      </c>
      <c r="K4001" t="str">
        <f>if(and(B4001&gt;='Desc Stats'!$C$56,B4001&lt;='Desc Stats'!$C$57),"Affordable",if(AND(B4001&gt;='Desc Stats'!$C$58,B4001&lt;='Desc Stats'!$C$59),"Luxury","None"))</f>
        <v>Luxury</v>
      </c>
    </row>
    <row r="4002">
      <c r="A4002" s="56" t="s">
        <v>23</v>
      </c>
      <c r="B4002" s="54">
        <v>3490000.0</v>
      </c>
      <c r="C4002" s="7">
        <v>5.0</v>
      </c>
      <c r="D4002" s="7">
        <v>5.0</v>
      </c>
      <c r="E4002" s="7">
        <v>2.0</v>
      </c>
      <c r="F4002" s="7" t="s">
        <v>24</v>
      </c>
      <c r="G4002" s="7" t="s">
        <v>172</v>
      </c>
      <c r="H4002" s="54">
        <v>2.0</v>
      </c>
      <c r="I4002" s="54">
        <v>3720.0</v>
      </c>
      <c r="J4002" s="55" t="s">
        <v>25</v>
      </c>
      <c r="K4002" t="str">
        <f>if(and(B4002&gt;='Desc Stats'!$C$56,B4002&lt;='Desc Stats'!$C$57),"Affordable",if(AND(B4002&gt;='Desc Stats'!$C$58,B4002&lt;='Desc Stats'!$C$59),"Luxury","None"))</f>
        <v>Luxury</v>
      </c>
    </row>
    <row r="4003">
      <c r="A4003" s="56" t="s">
        <v>119</v>
      </c>
      <c r="B4003" s="54">
        <v>3500000.0</v>
      </c>
      <c r="C4003" s="7">
        <v>4.0</v>
      </c>
      <c r="D4003" s="7">
        <v>4.0</v>
      </c>
      <c r="E4003" s="7">
        <v>3.0</v>
      </c>
      <c r="F4003" s="7" t="s">
        <v>24</v>
      </c>
      <c r="G4003" s="7" t="s">
        <v>172</v>
      </c>
      <c r="H4003" s="54">
        <v>2.0</v>
      </c>
      <c r="I4003" s="54">
        <v>3541.0</v>
      </c>
      <c r="J4003" s="55" t="s">
        <v>25</v>
      </c>
      <c r="K4003" t="str">
        <f>if(and(B4003&gt;='Desc Stats'!$C$56,B4003&lt;='Desc Stats'!$C$57),"Affordable",if(AND(B4003&gt;='Desc Stats'!$C$58,B4003&lt;='Desc Stats'!$C$59),"Luxury","None"))</f>
        <v>Luxury</v>
      </c>
    </row>
    <row r="4004">
      <c r="A4004" s="56" t="s">
        <v>124</v>
      </c>
      <c r="B4004" s="54">
        <v>3500000.0</v>
      </c>
      <c r="C4004" s="7">
        <v>4.0</v>
      </c>
      <c r="D4004" s="7">
        <v>4.0</v>
      </c>
      <c r="E4004" s="7">
        <v>2.0</v>
      </c>
      <c r="F4004" s="7" t="s">
        <v>181</v>
      </c>
      <c r="G4004" s="7" t="s">
        <v>179</v>
      </c>
      <c r="H4004" s="54">
        <v>1.0</v>
      </c>
      <c r="I4004" s="54">
        <v>3825.0</v>
      </c>
      <c r="J4004" t="s">
        <v>27</v>
      </c>
      <c r="K4004" t="str">
        <f>if(and(B4004&gt;='Desc Stats'!$C$56,B4004&lt;='Desc Stats'!$C$57),"Affordable",if(AND(B4004&gt;='Desc Stats'!$C$58,B4004&lt;='Desc Stats'!$C$59),"Luxury","None"))</f>
        <v>Luxury</v>
      </c>
    </row>
    <row r="4005">
      <c r="A4005" s="56" t="s">
        <v>136</v>
      </c>
      <c r="B4005" s="54">
        <v>3500000.0</v>
      </c>
      <c r="C4005" s="7">
        <v>4.0</v>
      </c>
      <c r="D4005" s="7">
        <v>4.0</v>
      </c>
      <c r="E4005" s="7">
        <v>2.0</v>
      </c>
      <c r="F4005" s="7" t="s">
        <v>24</v>
      </c>
      <c r="G4005" s="7" t="s">
        <v>172</v>
      </c>
      <c r="H4005" s="54">
        <v>2.0</v>
      </c>
      <c r="I4005" s="54">
        <v>3250.0</v>
      </c>
      <c r="J4005" s="55" t="s">
        <v>27</v>
      </c>
      <c r="K4005" t="str">
        <f>if(and(B4005&gt;='Desc Stats'!$C$56,B4005&lt;='Desc Stats'!$C$57),"Affordable",if(AND(B4005&gt;='Desc Stats'!$C$58,B4005&lt;='Desc Stats'!$C$59),"Luxury","None"))</f>
        <v>Luxury</v>
      </c>
    </row>
    <row r="4006">
      <c r="A4006" s="57" t="s">
        <v>37</v>
      </c>
      <c r="B4006" s="54">
        <v>3500000.0</v>
      </c>
      <c r="C4006" s="7">
        <v>7.0</v>
      </c>
      <c r="D4006" s="7">
        <v>6.0</v>
      </c>
      <c r="E4006" s="7">
        <v>1.0</v>
      </c>
      <c r="F4006" s="7" t="s">
        <v>188</v>
      </c>
      <c r="G4006" s="7" t="s">
        <v>172</v>
      </c>
      <c r="H4006" s="54">
        <v>2.0</v>
      </c>
      <c r="I4006" s="54">
        <v>3200.0</v>
      </c>
      <c r="J4006" s="55" t="s">
        <v>27</v>
      </c>
      <c r="K4006" t="str">
        <f>if(and(B4006&gt;='Desc Stats'!$C$56,B4006&lt;='Desc Stats'!$C$57),"Affordable",if(AND(B4006&gt;='Desc Stats'!$C$58,B4006&lt;='Desc Stats'!$C$59),"Luxury","None"))</f>
        <v>Luxury</v>
      </c>
    </row>
    <row r="4007">
      <c r="A4007" s="57" t="s">
        <v>37</v>
      </c>
      <c r="B4007" s="54">
        <v>3500000.0</v>
      </c>
      <c r="C4007" s="7">
        <v>7.0</v>
      </c>
      <c r="D4007" s="7">
        <v>6.0</v>
      </c>
      <c r="E4007" s="7">
        <v>1.0</v>
      </c>
      <c r="F4007" s="7" t="s">
        <v>188</v>
      </c>
      <c r="G4007" s="7" t="s">
        <v>179</v>
      </c>
      <c r="H4007" s="54">
        <v>1.0</v>
      </c>
      <c r="I4007" s="54">
        <v>3200.0</v>
      </c>
      <c r="J4007" s="55" t="s">
        <v>27</v>
      </c>
      <c r="K4007" t="str">
        <f>if(and(B4007&gt;='Desc Stats'!$C$56,B4007&lt;='Desc Stats'!$C$57),"Affordable",if(AND(B4007&gt;='Desc Stats'!$C$58,B4007&lt;='Desc Stats'!$C$59),"Luxury","None"))</f>
        <v>Luxury</v>
      </c>
    </row>
    <row r="4008">
      <c r="A4008" s="56" t="s">
        <v>147</v>
      </c>
      <c r="B4008" s="54">
        <v>3500000.0</v>
      </c>
      <c r="C4008" s="7">
        <v>1.0</v>
      </c>
      <c r="D4008" s="7">
        <v>1.0</v>
      </c>
      <c r="E4008" s="7">
        <v>2.0</v>
      </c>
      <c r="F4008" s="7" t="s">
        <v>36</v>
      </c>
      <c r="G4008" s="7" t="s">
        <v>172</v>
      </c>
      <c r="H4008" s="54">
        <v>2.0</v>
      </c>
      <c r="I4008" s="54">
        <v>1648.0</v>
      </c>
      <c r="J4008" s="55" t="s">
        <v>25</v>
      </c>
      <c r="K4008" t="str">
        <f>if(and(B4008&gt;='Desc Stats'!$C$56,B4008&lt;='Desc Stats'!$C$57),"Affordable",if(AND(B4008&gt;='Desc Stats'!$C$58,B4008&lt;='Desc Stats'!$C$59),"Luxury","None"))</f>
        <v>Luxury</v>
      </c>
    </row>
    <row r="4009">
      <c r="A4009" s="56" t="s">
        <v>28</v>
      </c>
      <c r="B4009" s="54">
        <v>3500000.0</v>
      </c>
      <c r="C4009" s="7">
        <v>4.0</v>
      </c>
      <c r="D4009" s="7">
        <v>5.0</v>
      </c>
      <c r="E4009" s="7">
        <v>2.0</v>
      </c>
      <c r="F4009" s="7" t="s">
        <v>24</v>
      </c>
      <c r="G4009" s="7" t="s">
        <v>172</v>
      </c>
      <c r="H4009" s="54">
        <v>2.0</v>
      </c>
      <c r="I4009" s="54">
        <v>3070.0</v>
      </c>
      <c r="J4009" s="55" t="s">
        <v>27</v>
      </c>
      <c r="K4009" t="str">
        <f>if(and(B4009&gt;='Desc Stats'!$C$56,B4009&lt;='Desc Stats'!$C$57),"Affordable",if(AND(B4009&gt;='Desc Stats'!$C$58,B4009&lt;='Desc Stats'!$C$59),"Luxury","None"))</f>
        <v>Luxury</v>
      </c>
    </row>
    <row r="4010">
      <c r="A4010" s="56" t="s">
        <v>28</v>
      </c>
      <c r="B4010" s="54">
        <v>3500000.0</v>
      </c>
      <c r="C4010" s="7">
        <v>5.0</v>
      </c>
      <c r="D4010" s="7">
        <v>4.0</v>
      </c>
      <c r="E4010" s="7">
        <v>2.0</v>
      </c>
      <c r="F4010" s="7" t="s">
        <v>24</v>
      </c>
      <c r="G4010" s="7" t="s">
        <v>172</v>
      </c>
      <c r="H4010" s="54">
        <v>2.0</v>
      </c>
      <c r="I4010" s="54">
        <v>3800.0</v>
      </c>
      <c r="J4010" s="55" t="s">
        <v>27</v>
      </c>
      <c r="K4010" t="str">
        <f>if(and(B4010&gt;='Desc Stats'!$C$56,B4010&lt;='Desc Stats'!$C$57),"Affordable",if(AND(B4010&gt;='Desc Stats'!$C$58,B4010&lt;='Desc Stats'!$C$59),"Luxury","None"))</f>
        <v>Luxury</v>
      </c>
    </row>
    <row r="4011">
      <c r="A4011" s="56" t="s">
        <v>28</v>
      </c>
      <c r="B4011" s="54">
        <v>3500000.0</v>
      </c>
      <c r="C4011" s="7">
        <v>4.0</v>
      </c>
      <c r="D4011" s="7">
        <v>4.0</v>
      </c>
      <c r="E4011" s="7">
        <v>2.0</v>
      </c>
      <c r="F4011" s="7" t="s">
        <v>24</v>
      </c>
      <c r="G4011" s="7" t="s">
        <v>179</v>
      </c>
      <c r="H4011" s="54">
        <v>1.0</v>
      </c>
      <c r="I4011" s="54">
        <v>2906.0</v>
      </c>
      <c r="J4011" s="55" t="s">
        <v>175</v>
      </c>
      <c r="K4011" t="str">
        <f>if(and(B4011&gt;='Desc Stats'!$C$56,B4011&lt;='Desc Stats'!$C$57),"Affordable",if(AND(B4011&gt;='Desc Stats'!$C$58,B4011&lt;='Desc Stats'!$C$59),"Luxury","None"))</f>
        <v>Luxury</v>
      </c>
    </row>
    <row r="4012">
      <c r="A4012" s="56" t="s">
        <v>28</v>
      </c>
      <c r="B4012" s="54">
        <v>3500000.0</v>
      </c>
      <c r="C4012" s="7">
        <v>3.0</v>
      </c>
      <c r="D4012" s="7">
        <v>3.0</v>
      </c>
      <c r="E4012" s="7">
        <v>2.0</v>
      </c>
      <c r="F4012" s="7" t="s">
        <v>36</v>
      </c>
      <c r="G4012" s="7" t="s">
        <v>172</v>
      </c>
      <c r="H4012" s="54">
        <v>2.0</v>
      </c>
      <c r="I4012" s="54">
        <v>1560.0</v>
      </c>
      <c r="J4012" s="55" t="s">
        <v>25</v>
      </c>
      <c r="K4012" t="str">
        <f>if(and(B4012&gt;='Desc Stats'!$C$56,B4012&lt;='Desc Stats'!$C$57),"Affordable",if(AND(B4012&gt;='Desc Stats'!$C$58,B4012&lt;='Desc Stats'!$C$59),"Luxury","None"))</f>
        <v>Luxury</v>
      </c>
    </row>
    <row r="4013">
      <c r="A4013" s="56" t="s">
        <v>23</v>
      </c>
      <c r="B4013" s="54">
        <v>3500000.0</v>
      </c>
      <c r="C4013" s="7">
        <v>6.0</v>
      </c>
      <c r="D4013" s="7">
        <v>7.0</v>
      </c>
      <c r="E4013" s="7">
        <v>3.0</v>
      </c>
      <c r="F4013" s="7" t="s">
        <v>188</v>
      </c>
      <c r="G4013" s="7" t="s">
        <v>179</v>
      </c>
      <c r="H4013" s="54">
        <v>1.0</v>
      </c>
      <c r="I4013" s="54">
        <v>4941.0</v>
      </c>
      <c r="J4013" s="55" t="s">
        <v>27</v>
      </c>
      <c r="K4013" t="str">
        <f>if(and(B4013&gt;='Desc Stats'!$C$56,B4013&lt;='Desc Stats'!$C$57),"Affordable",if(AND(B4013&gt;='Desc Stats'!$C$58,B4013&lt;='Desc Stats'!$C$59),"Luxury","None"))</f>
        <v>Luxury</v>
      </c>
    </row>
    <row r="4014">
      <c r="A4014" s="56" t="s">
        <v>23</v>
      </c>
      <c r="B4014" s="54">
        <v>3500000.0</v>
      </c>
      <c r="C4014" s="7">
        <v>6.0</v>
      </c>
      <c r="D4014" s="7">
        <v>5.0</v>
      </c>
      <c r="E4014" s="7">
        <v>3.0</v>
      </c>
      <c r="F4014" s="7" t="s">
        <v>24</v>
      </c>
      <c r="G4014" s="7" t="s">
        <v>172</v>
      </c>
      <c r="H4014" s="54">
        <v>2.0</v>
      </c>
      <c r="I4014" s="54">
        <v>4090.0</v>
      </c>
      <c r="J4014" s="55" t="s">
        <v>27</v>
      </c>
      <c r="K4014" t="str">
        <f>if(and(B4014&gt;='Desc Stats'!$C$56,B4014&lt;='Desc Stats'!$C$57),"Affordable",if(AND(B4014&gt;='Desc Stats'!$C$58,B4014&lt;='Desc Stats'!$C$59),"Luxury","None"))</f>
        <v>Luxury</v>
      </c>
    </row>
    <row r="4015">
      <c r="A4015" s="56" t="s">
        <v>23</v>
      </c>
      <c r="B4015" s="54">
        <v>3500000.0</v>
      </c>
      <c r="C4015" s="7">
        <v>5.0</v>
      </c>
      <c r="D4015" s="7">
        <v>6.0</v>
      </c>
      <c r="E4015" s="7">
        <v>2.0</v>
      </c>
      <c r="F4015" s="7" t="s">
        <v>24</v>
      </c>
      <c r="G4015" s="7" t="s">
        <v>172</v>
      </c>
      <c r="H4015" s="54">
        <v>2.0</v>
      </c>
      <c r="I4015" s="54">
        <v>3720.0</v>
      </c>
      <c r="J4015" s="55" t="s">
        <v>25</v>
      </c>
      <c r="K4015" t="str">
        <f>if(and(B4015&gt;='Desc Stats'!$C$56,B4015&lt;='Desc Stats'!$C$57),"Affordable",if(AND(B4015&gt;='Desc Stats'!$C$58,B4015&lt;='Desc Stats'!$C$59),"Luxury","None"))</f>
        <v>Luxury</v>
      </c>
    </row>
    <row r="4016">
      <c r="A4016" s="56" t="s">
        <v>23</v>
      </c>
      <c r="B4016" s="54">
        <v>3500000.0</v>
      </c>
      <c r="C4016" s="7">
        <v>5.0</v>
      </c>
      <c r="D4016" s="7">
        <v>6.0</v>
      </c>
      <c r="E4016" s="7">
        <v>2.0</v>
      </c>
      <c r="F4016" s="7" t="s">
        <v>24</v>
      </c>
      <c r="G4016" s="7" t="s">
        <v>172</v>
      </c>
      <c r="H4016" s="54">
        <v>2.0</v>
      </c>
      <c r="I4016" s="54">
        <v>3632.0</v>
      </c>
      <c r="J4016" s="55" t="s">
        <v>27</v>
      </c>
      <c r="K4016" t="str">
        <f>if(and(B4016&gt;='Desc Stats'!$C$56,B4016&lt;='Desc Stats'!$C$57),"Affordable",if(AND(B4016&gt;='Desc Stats'!$C$58,B4016&lt;='Desc Stats'!$C$59),"Luxury","None"))</f>
        <v>Luxury</v>
      </c>
    </row>
    <row r="4017">
      <c r="A4017" s="56" t="s">
        <v>23</v>
      </c>
      <c r="B4017" s="54">
        <v>3500000.0</v>
      </c>
      <c r="C4017" s="7">
        <v>5.0</v>
      </c>
      <c r="D4017" s="7">
        <v>5.0</v>
      </c>
      <c r="E4017" s="7">
        <v>1.0</v>
      </c>
      <c r="F4017" s="7" t="s">
        <v>24</v>
      </c>
      <c r="G4017" s="7" t="s">
        <v>172</v>
      </c>
      <c r="H4017" s="54">
        <v>2.0</v>
      </c>
      <c r="I4017" s="54">
        <v>3720.0</v>
      </c>
      <c r="J4017" s="55" t="s">
        <v>27</v>
      </c>
      <c r="K4017" t="str">
        <f>if(and(B4017&gt;='Desc Stats'!$C$56,B4017&lt;='Desc Stats'!$C$57),"Affordable",if(AND(B4017&gt;='Desc Stats'!$C$58,B4017&lt;='Desc Stats'!$C$59),"Luxury","None"))</f>
        <v>Luxury</v>
      </c>
    </row>
    <row r="4018">
      <c r="A4018" s="56" t="s">
        <v>140</v>
      </c>
      <c r="B4018" s="54">
        <v>3500000.0</v>
      </c>
      <c r="C4018" s="7">
        <v>4.0</v>
      </c>
      <c r="D4018" s="7">
        <v>4.0</v>
      </c>
      <c r="E4018" s="7">
        <v>2.0</v>
      </c>
      <c r="F4018" s="7" t="s">
        <v>192</v>
      </c>
      <c r="G4018" s="7" t="s">
        <v>179</v>
      </c>
      <c r="H4018" s="54">
        <v>1.0</v>
      </c>
      <c r="I4018" s="54">
        <v>1980.0</v>
      </c>
      <c r="J4018" s="55" t="s">
        <v>25</v>
      </c>
      <c r="K4018" t="str">
        <f>if(and(B4018&gt;='Desc Stats'!$C$56,B4018&lt;='Desc Stats'!$C$57),"Affordable",if(AND(B4018&gt;='Desc Stats'!$C$58,B4018&lt;='Desc Stats'!$C$59),"Luxury","None"))</f>
        <v>Luxury</v>
      </c>
    </row>
    <row r="4019">
      <c r="A4019" s="56" t="s">
        <v>140</v>
      </c>
      <c r="B4019" s="54">
        <v>3500000.0</v>
      </c>
      <c r="C4019" s="7">
        <v>5.0</v>
      </c>
      <c r="D4019" s="7">
        <v>5.0</v>
      </c>
      <c r="E4019" s="7">
        <v>1.0</v>
      </c>
      <c r="F4019" s="7" t="s">
        <v>188</v>
      </c>
      <c r="G4019" s="7" t="s">
        <v>179</v>
      </c>
      <c r="H4019" s="54">
        <v>1.0</v>
      </c>
      <c r="I4019" s="54">
        <v>3874.0</v>
      </c>
      <c r="J4019" s="55" t="s">
        <v>27</v>
      </c>
      <c r="K4019" t="str">
        <f>if(and(B4019&gt;='Desc Stats'!$C$56,B4019&lt;='Desc Stats'!$C$57),"Affordable",if(AND(B4019&gt;='Desc Stats'!$C$58,B4019&lt;='Desc Stats'!$C$59),"Luxury","None"))</f>
        <v>Luxury</v>
      </c>
    </row>
    <row r="4020">
      <c r="A4020" s="56" t="s">
        <v>140</v>
      </c>
      <c r="B4020" s="54">
        <v>3500000.0</v>
      </c>
      <c r="C4020" s="7">
        <v>5.0</v>
      </c>
      <c r="D4020" s="7">
        <v>5.0</v>
      </c>
      <c r="E4020" s="7">
        <v>1.0</v>
      </c>
      <c r="F4020" s="7" t="s">
        <v>193</v>
      </c>
      <c r="G4020" s="7" t="s">
        <v>179</v>
      </c>
      <c r="H4020" s="54">
        <v>1.0</v>
      </c>
      <c r="I4020" s="54">
        <v>2500.0</v>
      </c>
      <c r="J4020" s="55" t="s">
        <v>175</v>
      </c>
      <c r="K4020" t="str">
        <f>if(and(B4020&gt;='Desc Stats'!$C$56,B4020&lt;='Desc Stats'!$C$57),"Affordable",if(AND(B4020&gt;='Desc Stats'!$C$58,B4020&lt;='Desc Stats'!$C$59),"Luxury","None"))</f>
        <v>Luxury</v>
      </c>
    </row>
    <row r="4021">
      <c r="A4021" s="56" t="s">
        <v>157</v>
      </c>
      <c r="B4021" s="54">
        <v>3500000.0</v>
      </c>
      <c r="C4021" s="7">
        <v>7.0</v>
      </c>
      <c r="D4021" s="7">
        <v>7.0</v>
      </c>
      <c r="E4021" s="7">
        <v>2.0</v>
      </c>
      <c r="F4021" s="7" t="s">
        <v>192</v>
      </c>
      <c r="G4021" s="7" t="s">
        <v>179</v>
      </c>
      <c r="H4021" s="54">
        <v>1.0</v>
      </c>
      <c r="I4021" s="54">
        <v>4200.0</v>
      </c>
      <c r="J4021" s="55" t="s">
        <v>25</v>
      </c>
      <c r="K4021" t="str">
        <f>if(and(B4021&gt;='Desc Stats'!$C$56,B4021&lt;='Desc Stats'!$C$57),"Affordable",if(AND(B4021&gt;='Desc Stats'!$C$58,B4021&lt;='Desc Stats'!$C$59),"Luxury","None"))</f>
        <v>Luxury</v>
      </c>
    </row>
    <row r="4022">
      <c r="A4022" s="56" t="s">
        <v>28</v>
      </c>
      <c r="B4022" s="54">
        <v>3513000.0</v>
      </c>
      <c r="C4022" s="7">
        <v>4.0</v>
      </c>
      <c r="D4022" s="7">
        <v>5.0</v>
      </c>
      <c r="E4022" s="7">
        <v>1.0</v>
      </c>
      <c r="F4022" s="7" t="s">
        <v>36</v>
      </c>
      <c r="G4022" s="7" t="s">
        <v>172</v>
      </c>
      <c r="H4022" s="54">
        <v>2.0</v>
      </c>
      <c r="I4022" s="54">
        <v>3513.0</v>
      </c>
      <c r="J4022" s="55" t="s">
        <v>27</v>
      </c>
      <c r="K4022" t="str">
        <f>if(and(B4022&gt;='Desc Stats'!$C$56,B4022&lt;='Desc Stats'!$C$57),"Affordable",if(AND(B4022&gt;='Desc Stats'!$C$58,B4022&lt;='Desc Stats'!$C$59),"Luxury","None"))</f>
        <v>Luxury</v>
      </c>
    </row>
    <row r="4023">
      <c r="A4023" s="57" t="s">
        <v>37</v>
      </c>
      <c r="B4023" s="54">
        <v>3550000.0</v>
      </c>
      <c r="C4023" s="7">
        <v>5.0</v>
      </c>
      <c r="D4023" s="7">
        <v>5.0</v>
      </c>
      <c r="E4023" s="7">
        <v>2.0</v>
      </c>
      <c r="F4023" s="7" t="s">
        <v>38</v>
      </c>
      <c r="G4023" s="7" t="s">
        <v>172</v>
      </c>
      <c r="H4023" s="54">
        <v>2.0</v>
      </c>
      <c r="I4023" s="54">
        <v>4306.0</v>
      </c>
      <c r="J4023" s="55" t="s">
        <v>175</v>
      </c>
      <c r="K4023" t="str">
        <f>if(and(B4023&gt;='Desc Stats'!$C$56,B4023&lt;='Desc Stats'!$C$57),"Affordable",if(AND(B4023&gt;='Desc Stats'!$C$58,B4023&lt;='Desc Stats'!$C$59),"Luxury","None"))</f>
        <v>Luxury</v>
      </c>
    </row>
    <row r="4024">
      <c r="A4024" s="56" t="s">
        <v>162</v>
      </c>
      <c r="B4024" s="54">
        <v>3550000.0</v>
      </c>
      <c r="C4024" s="7">
        <v>4.0</v>
      </c>
      <c r="D4024" s="7">
        <v>5.0</v>
      </c>
      <c r="E4024" s="7">
        <v>2.0</v>
      </c>
      <c r="F4024" s="7" t="s">
        <v>36</v>
      </c>
      <c r="G4024" s="7" t="s">
        <v>172</v>
      </c>
      <c r="H4024" s="54">
        <v>2.0</v>
      </c>
      <c r="I4024" s="54">
        <v>2954.0</v>
      </c>
      <c r="J4024" s="55" t="s">
        <v>25</v>
      </c>
      <c r="K4024" t="str">
        <f>if(and(B4024&gt;='Desc Stats'!$C$56,B4024&lt;='Desc Stats'!$C$57),"Affordable",if(AND(B4024&gt;='Desc Stats'!$C$58,B4024&lt;='Desc Stats'!$C$59),"Luxury","None"))</f>
        <v>Luxury</v>
      </c>
    </row>
    <row r="4025">
      <c r="A4025" s="56" t="s">
        <v>124</v>
      </c>
      <c r="B4025" s="54">
        <v>3560000.0</v>
      </c>
      <c r="C4025" s="7">
        <v>4.0</v>
      </c>
      <c r="D4025" s="7">
        <v>4.0</v>
      </c>
      <c r="E4025" s="7">
        <v>1.0</v>
      </c>
      <c r="F4025" s="7" t="s">
        <v>181</v>
      </c>
      <c r="G4025" s="7" t="s">
        <v>179</v>
      </c>
      <c r="H4025" s="54">
        <v>1.0</v>
      </c>
      <c r="I4025" s="54">
        <v>4825.0</v>
      </c>
      <c r="J4025" s="55" t="s">
        <v>25</v>
      </c>
      <c r="K4025" t="str">
        <f>if(and(B4025&gt;='Desc Stats'!$C$56,B4025&lt;='Desc Stats'!$C$57),"Affordable",if(AND(B4025&gt;='Desc Stats'!$C$58,B4025&lt;='Desc Stats'!$C$59),"Luxury","None"))</f>
        <v>Luxury</v>
      </c>
    </row>
    <row r="4026">
      <c r="A4026" s="57" t="s">
        <v>37</v>
      </c>
      <c r="B4026" s="54">
        <v>3560000.0</v>
      </c>
      <c r="C4026" s="7">
        <v>4.0</v>
      </c>
      <c r="D4026" s="7">
        <v>5.0</v>
      </c>
      <c r="E4026" s="7">
        <v>2.0</v>
      </c>
      <c r="F4026" s="7" t="s">
        <v>181</v>
      </c>
      <c r="G4026" s="7" t="s">
        <v>179</v>
      </c>
      <c r="H4026" s="54">
        <v>1.0</v>
      </c>
      <c r="I4026" s="54">
        <v>3690.0</v>
      </c>
      <c r="J4026" s="55" t="s">
        <v>27</v>
      </c>
      <c r="K4026" t="str">
        <f>if(and(B4026&gt;='Desc Stats'!$C$56,B4026&lt;='Desc Stats'!$C$57),"Affordable",if(AND(B4026&gt;='Desc Stats'!$C$58,B4026&lt;='Desc Stats'!$C$59),"Luxury","None"))</f>
        <v>Luxury</v>
      </c>
    </row>
    <row r="4027">
      <c r="A4027" s="57" t="s">
        <v>37</v>
      </c>
      <c r="B4027" s="54">
        <v>3580000.0</v>
      </c>
      <c r="C4027" s="7">
        <v>5.0</v>
      </c>
      <c r="D4027" s="7">
        <v>6.0</v>
      </c>
      <c r="E4027" s="7">
        <v>3.0</v>
      </c>
      <c r="F4027" s="7" t="s">
        <v>38</v>
      </c>
      <c r="G4027" s="7" t="s">
        <v>172</v>
      </c>
      <c r="H4027" s="54">
        <v>2.0</v>
      </c>
      <c r="I4027" s="54">
        <v>4600.0</v>
      </c>
      <c r="J4027" s="55" t="s">
        <v>27</v>
      </c>
      <c r="K4027" t="str">
        <f>if(and(B4027&gt;='Desc Stats'!$C$56,B4027&lt;='Desc Stats'!$C$57),"Affordable",if(AND(B4027&gt;='Desc Stats'!$C$58,B4027&lt;='Desc Stats'!$C$59),"Luxury","None"))</f>
        <v>Luxury</v>
      </c>
    </row>
    <row r="4028">
      <c r="A4028" s="56" t="s">
        <v>28</v>
      </c>
      <c r="B4028" s="54">
        <v>3580000.0</v>
      </c>
      <c r="C4028" s="7">
        <v>5.0</v>
      </c>
      <c r="D4028" s="7">
        <v>5.0</v>
      </c>
      <c r="E4028" s="7">
        <v>2.0</v>
      </c>
      <c r="F4028" s="7" t="s">
        <v>36</v>
      </c>
      <c r="G4028" s="7" t="s">
        <v>172</v>
      </c>
      <c r="H4028" s="54">
        <v>2.0</v>
      </c>
      <c r="I4028" s="54">
        <v>3897.0</v>
      </c>
      <c r="J4028" s="55" t="s">
        <v>27</v>
      </c>
      <c r="K4028" t="str">
        <f>if(and(B4028&gt;='Desc Stats'!$C$56,B4028&lt;='Desc Stats'!$C$57),"Affordable",if(AND(B4028&gt;='Desc Stats'!$C$58,B4028&lt;='Desc Stats'!$C$59),"Luxury","None"))</f>
        <v>Luxury</v>
      </c>
    </row>
    <row r="4029">
      <c r="A4029" s="56" t="s">
        <v>23</v>
      </c>
      <c r="B4029" s="54">
        <v>3580000.0</v>
      </c>
      <c r="C4029" s="7">
        <v>6.0</v>
      </c>
      <c r="D4029" s="7">
        <v>5.0</v>
      </c>
      <c r="E4029" s="7">
        <v>1.0</v>
      </c>
      <c r="F4029" s="7" t="s">
        <v>188</v>
      </c>
      <c r="G4029" s="7" t="s">
        <v>179</v>
      </c>
      <c r="H4029" s="54">
        <v>1.0</v>
      </c>
      <c r="I4029" s="54">
        <v>1300.0</v>
      </c>
      <c r="J4029" t="s">
        <v>27</v>
      </c>
      <c r="K4029" t="str">
        <f>if(and(B4029&gt;='Desc Stats'!$C$56,B4029&lt;='Desc Stats'!$C$57),"Affordable",if(AND(B4029&gt;='Desc Stats'!$C$58,B4029&lt;='Desc Stats'!$C$59),"Luxury","None"))</f>
        <v>Luxury</v>
      </c>
    </row>
    <row r="4030">
      <c r="A4030" s="56" t="s">
        <v>124</v>
      </c>
      <c r="B4030" s="54">
        <v>3600000.0</v>
      </c>
      <c r="C4030" s="7">
        <v>5.0</v>
      </c>
      <c r="D4030" s="7">
        <v>6.0</v>
      </c>
      <c r="E4030" s="7">
        <v>2.0</v>
      </c>
      <c r="F4030" s="7" t="s">
        <v>24</v>
      </c>
      <c r="G4030" s="7" t="s">
        <v>172</v>
      </c>
      <c r="H4030" s="54">
        <v>2.0</v>
      </c>
      <c r="I4030" s="54">
        <v>3891.0</v>
      </c>
      <c r="J4030" s="55" t="s">
        <v>27</v>
      </c>
      <c r="K4030" t="str">
        <f>if(and(B4030&gt;='Desc Stats'!$C$56,B4030&lt;='Desc Stats'!$C$57),"Affordable",if(AND(B4030&gt;='Desc Stats'!$C$58,B4030&lt;='Desc Stats'!$C$59),"Luxury","None"))</f>
        <v>Luxury</v>
      </c>
    </row>
    <row r="4031">
      <c r="A4031" s="56" t="s">
        <v>136</v>
      </c>
      <c r="B4031" s="54">
        <v>3600000.0</v>
      </c>
      <c r="C4031" s="7">
        <v>4.0</v>
      </c>
      <c r="D4031" s="7">
        <v>4.0</v>
      </c>
      <c r="E4031" s="7">
        <v>2.0</v>
      </c>
      <c r="F4031" s="7" t="s">
        <v>24</v>
      </c>
      <c r="G4031" s="7" t="s">
        <v>172</v>
      </c>
      <c r="H4031" s="54">
        <v>2.0</v>
      </c>
      <c r="I4031" s="54">
        <v>3664.0</v>
      </c>
      <c r="J4031" s="55" t="s">
        <v>27</v>
      </c>
      <c r="K4031" t="str">
        <f>if(and(B4031&gt;='Desc Stats'!$C$56,B4031&lt;='Desc Stats'!$C$57),"Affordable",if(AND(B4031&gt;='Desc Stats'!$C$58,B4031&lt;='Desc Stats'!$C$59),"Luxury","None"))</f>
        <v>Luxury</v>
      </c>
    </row>
    <row r="4032">
      <c r="A4032" s="56" t="s">
        <v>138</v>
      </c>
      <c r="B4032" s="54">
        <v>3600000.0</v>
      </c>
      <c r="C4032" s="7">
        <v>4.0</v>
      </c>
      <c r="D4032" s="7">
        <v>4.0</v>
      </c>
      <c r="E4032" s="7">
        <v>2.0</v>
      </c>
      <c r="F4032" s="7" t="s">
        <v>36</v>
      </c>
      <c r="G4032" s="7" t="s">
        <v>172</v>
      </c>
      <c r="H4032" s="54">
        <v>2.0</v>
      </c>
      <c r="I4032" s="54">
        <v>2702.0</v>
      </c>
      <c r="J4032" s="55" t="s">
        <v>25</v>
      </c>
      <c r="K4032" t="str">
        <f>if(and(B4032&gt;='Desc Stats'!$C$56,B4032&lt;='Desc Stats'!$C$57),"Affordable",if(AND(B4032&gt;='Desc Stats'!$C$58,B4032&lt;='Desc Stats'!$C$59),"Luxury","None"))</f>
        <v>Luxury</v>
      </c>
    </row>
    <row r="4033">
      <c r="A4033" s="56" t="s">
        <v>138</v>
      </c>
      <c r="B4033" s="54">
        <v>3600000.0</v>
      </c>
      <c r="C4033" s="7">
        <v>7.0</v>
      </c>
      <c r="D4033" s="7">
        <v>7.0</v>
      </c>
      <c r="E4033" s="7">
        <v>1.0</v>
      </c>
      <c r="F4033" s="7" t="s">
        <v>192</v>
      </c>
      <c r="G4033" s="7" t="s">
        <v>179</v>
      </c>
      <c r="H4033" s="54">
        <v>1.0</v>
      </c>
      <c r="I4033" s="54">
        <v>5000.0</v>
      </c>
      <c r="J4033" s="55" t="s">
        <v>175</v>
      </c>
      <c r="K4033" t="str">
        <f>if(and(B4033&gt;='Desc Stats'!$C$56,B4033&lt;='Desc Stats'!$C$57),"Affordable",if(AND(B4033&gt;='Desc Stats'!$C$58,B4033&lt;='Desc Stats'!$C$59),"Luxury","None"))</f>
        <v>Luxury</v>
      </c>
    </row>
    <row r="4034">
      <c r="A4034" s="56" t="s">
        <v>138</v>
      </c>
      <c r="B4034" s="54">
        <v>3600000.0</v>
      </c>
      <c r="C4034" s="7">
        <v>5.0</v>
      </c>
      <c r="D4034" s="7">
        <v>5.0</v>
      </c>
      <c r="E4034" s="7">
        <v>1.0</v>
      </c>
      <c r="F4034" s="7" t="s">
        <v>188</v>
      </c>
      <c r="G4034" s="7" t="s">
        <v>179</v>
      </c>
      <c r="H4034" s="54">
        <v>1.0</v>
      </c>
      <c r="I4034" s="54">
        <v>5000.0</v>
      </c>
      <c r="J4034" t="s">
        <v>27</v>
      </c>
      <c r="K4034" t="str">
        <f>if(and(B4034&gt;='Desc Stats'!$C$56,B4034&lt;='Desc Stats'!$C$57),"Affordable",if(AND(B4034&gt;='Desc Stats'!$C$58,B4034&lt;='Desc Stats'!$C$59),"Luxury","None"))</f>
        <v>Luxury</v>
      </c>
    </row>
    <row r="4035">
      <c r="A4035" s="57" t="s">
        <v>37</v>
      </c>
      <c r="B4035" s="54">
        <v>3600000.0</v>
      </c>
      <c r="C4035" s="7">
        <v>4.0</v>
      </c>
      <c r="D4035" s="7">
        <v>5.0</v>
      </c>
      <c r="E4035" s="7">
        <v>2.0</v>
      </c>
      <c r="F4035" s="7" t="s">
        <v>181</v>
      </c>
      <c r="G4035" s="7" t="s">
        <v>179</v>
      </c>
      <c r="H4035" s="54">
        <v>1.0</v>
      </c>
      <c r="I4035" s="54">
        <v>5000.0</v>
      </c>
      <c r="J4035" s="55" t="s">
        <v>27</v>
      </c>
      <c r="K4035" t="str">
        <f>if(and(B4035&gt;='Desc Stats'!$C$56,B4035&lt;='Desc Stats'!$C$57),"Affordable",if(AND(B4035&gt;='Desc Stats'!$C$58,B4035&lt;='Desc Stats'!$C$59),"Luxury","None"))</f>
        <v>Luxury</v>
      </c>
    </row>
    <row r="4036">
      <c r="A4036" s="56" t="s">
        <v>131</v>
      </c>
      <c r="B4036" s="54">
        <v>3600000.0</v>
      </c>
      <c r="C4036" s="7">
        <v>6.0</v>
      </c>
      <c r="D4036" s="7">
        <v>6.0</v>
      </c>
      <c r="E4036" s="7">
        <v>2.0</v>
      </c>
      <c r="F4036" s="7" t="s">
        <v>188</v>
      </c>
      <c r="G4036" s="7" t="s">
        <v>179</v>
      </c>
      <c r="H4036" s="54">
        <v>1.0</v>
      </c>
      <c r="I4036" s="54">
        <v>4500.0</v>
      </c>
      <c r="J4036" s="55" t="s">
        <v>27</v>
      </c>
      <c r="K4036" t="str">
        <f>if(and(B4036&gt;='Desc Stats'!$C$56,B4036&lt;='Desc Stats'!$C$57),"Affordable",if(AND(B4036&gt;='Desc Stats'!$C$58,B4036&lt;='Desc Stats'!$C$59),"Luxury","None"))</f>
        <v>Luxury</v>
      </c>
    </row>
    <row r="4037">
      <c r="A4037" s="56" t="s">
        <v>28</v>
      </c>
      <c r="B4037" s="54">
        <v>3600000.0</v>
      </c>
      <c r="C4037" s="7">
        <v>5.0</v>
      </c>
      <c r="D4037" s="7">
        <v>5.0</v>
      </c>
      <c r="E4037" s="7">
        <v>4.0</v>
      </c>
      <c r="F4037" s="7" t="s">
        <v>24</v>
      </c>
      <c r="G4037" s="7" t="s">
        <v>172</v>
      </c>
      <c r="H4037" s="54">
        <v>2.0</v>
      </c>
      <c r="I4037" s="54">
        <v>3800.0</v>
      </c>
      <c r="J4037" s="55" t="s">
        <v>27</v>
      </c>
      <c r="K4037" t="str">
        <f>if(and(B4037&gt;='Desc Stats'!$C$56,B4037&lt;='Desc Stats'!$C$57),"Affordable",if(AND(B4037&gt;='Desc Stats'!$C$58,B4037&lt;='Desc Stats'!$C$59),"Luxury","None"))</f>
        <v>Luxury</v>
      </c>
    </row>
    <row r="4038">
      <c r="A4038" s="56" t="s">
        <v>28</v>
      </c>
      <c r="B4038" s="54">
        <v>3600000.0</v>
      </c>
      <c r="C4038" s="7">
        <v>4.0</v>
      </c>
      <c r="D4038" s="7">
        <v>5.0</v>
      </c>
      <c r="E4038" s="7">
        <v>4.0</v>
      </c>
      <c r="F4038" s="7" t="s">
        <v>36</v>
      </c>
      <c r="G4038" s="7" t="s">
        <v>172</v>
      </c>
      <c r="H4038" s="54">
        <v>2.0</v>
      </c>
      <c r="I4038" s="54">
        <v>3897.0</v>
      </c>
      <c r="J4038" s="55" t="s">
        <v>27</v>
      </c>
      <c r="K4038" t="str">
        <f>if(and(B4038&gt;='Desc Stats'!$C$56,B4038&lt;='Desc Stats'!$C$57),"Affordable",if(AND(B4038&gt;='Desc Stats'!$C$58,B4038&lt;='Desc Stats'!$C$59),"Luxury","None"))</f>
        <v>Luxury</v>
      </c>
    </row>
    <row r="4039">
      <c r="A4039" s="56" t="s">
        <v>28</v>
      </c>
      <c r="B4039" s="54">
        <v>3600000.0</v>
      </c>
      <c r="C4039" s="7">
        <v>5.0</v>
      </c>
      <c r="D4039" s="7">
        <v>5.0</v>
      </c>
      <c r="E4039" s="7">
        <v>3.0</v>
      </c>
      <c r="F4039" s="7" t="s">
        <v>36</v>
      </c>
      <c r="G4039" s="7" t="s">
        <v>172</v>
      </c>
      <c r="H4039" s="54">
        <v>2.0</v>
      </c>
      <c r="I4039" s="54">
        <v>3897.0</v>
      </c>
      <c r="J4039" s="55" t="s">
        <v>25</v>
      </c>
      <c r="K4039" t="str">
        <f>if(and(B4039&gt;='Desc Stats'!$C$56,B4039&lt;='Desc Stats'!$C$57),"Affordable",if(AND(B4039&gt;='Desc Stats'!$C$58,B4039&lt;='Desc Stats'!$C$59),"Luxury","None"))</f>
        <v>Luxury</v>
      </c>
    </row>
    <row r="4040">
      <c r="A4040" s="56" t="s">
        <v>28</v>
      </c>
      <c r="B4040" s="54">
        <v>3600000.0</v>
      </c>
      <c r="C4040" s="7">
        <v>4.0</v>
      </c>
      <c r="D4040" s="7">
        <v>5.0</v>
      </c>
      <c r="E4040" s="7">
        <v>3.0</v>
      </c>
      <c r="F4040" s="7" t="s">
        <v>36</v>
      </c>
      <c r="G4040" s="7" t="s">
        <v>172</v>
      </c>
      <c r="H4040" s="54">
        <v>2.0</v>
      </c>
      <c r="I4040" s="54">
        <v>3897.0</v>
      </c>
      <c r="J4040" s="55" t="s">
        <v>27</v>
      </c>
      <c r="K4040" t="str">
        <f>if(and(B4040&gt;='Desc Stats'!$C$56,B4040&lt;='Desc Stats'!$C$57),"Affordable",if(AND(B4040&gt;='Desc Stats'!$C$58,B4040&lt;='Desc Stats'!$C$59),"Luxury","None"))</f>
        <v>Luxury</v>
      </c>
    </row>
    <row r="4041">
      <c r="A4041" s="56" t="s">
        <v>28</v>
      </c>
      <c r="B4041" s="54">
        <v>3600000.0</v>
      </c>
      <c r="C4041" s="7">
        <v>3.0</v>
      </c>
      <c r="D4041" s="7">
        <v>3.0</v>
      </c>
      <c r="E4041" s="7">
        <v>3.0</v>
      </c>
      <c r="F4041" s="7" t="s">
        <v>36</v>
      </c>
      <c r="G4041" s="7" t="s">
        <v>172</v>
      </c>
      <c r="H4041" s="54">
        <v>2.0</v>
      </c>
      <c r="I4041" s="54">
        <v>1668.0</v>
      </c>
      <c r="J4041" s="55" t="s">
        <v>27</v>
      </c>
      <c r="K4041" t="str">
        <f>if(and(B4041&gt;='Desc Stats'!$C$56,B4041&lt;='Desc Stats'!$C$57),"Affordable",if(AND(B4041&gt;='Desc Stats'!$C$58,B4041&lt;='Desc Stats'!$C$59),"Luxury","None"))</f>
        <v>Luxury</v>
      </c>
    </row>
    <row r="4042">
      <c r="A4042" s="56" t="s">
        <v>28</v>
      </c>
      <c r="B4042" s="54">
        <v>3600000.0</v>
      </c>
      <c r="C4042" s="7">
        <v>5.0</v>
      </c>
      <c r="D4042" s="7">
        <v>5.0</v>
      </c>
      <c r="E4042" s="7">
        <v>2.0</v>
      </c>
      <c r="F4042" s="7" t="s">
        <v>24</v>
      </c>
      <c r="G4042" s="7" t="s">
        <v>172</v>
      </c>
      <c r="H4042" s="54">
        <v>2.0</v>
      </c>
      <c r="I4042" s="54">
        <v>3358.0</v>
      </c>
      <c r="J4042" s="55" t="s">
        <v>27</v>
      </c>
      <c r="K4042" t="str">
        <f>if(and(B4042&gt;='Desc Stats'!$C$56,B4042&lt;='Desc Stats'!$C$57),"Affordable",if(AND(B4042&gt;='Desc Stats'!$C$58,B4042&lt;='Desc Stats'!$C$59),"Luxury","None"))</f>
        <v>Luxury</v>
      </c>
    </row>
    <row r="4043">
      <c r="A4043" s="56" t="s">
        <v>28</v>
      </c>
      <c r="B4043" s="54">
        <v>3600000.0</v>
      </c>
      <c r="C4043" s="7">
        <v>4.0</v>
      </c>
      <c r="D4043" s="7">
        <v>5.0</v>
      </c>
      <c r="E4043" s="7">
        <v>2.0</v>
      </c>
      <c r="F4043" s="7" t="s">
        <v>36</v>
      </c>
      <c r="G4043" s="7" t="s">
        <v>172</v>
      </c>
      <c r="H4043" s="54">
        <v>2.0</v>
      </c>
      <c r="I4043" s="54">
        <v>3897.0</v>
      </c>
      <c r="J4043" s="55" t="s">
        <v>175</v>
      </c>
      <c r="K4043" t="str">
        <f>if(and(B4043&gt;='Desc Stats'!$C$56,B4043&lt;='Desc Stats'!$C$57),"Affordable",if(AND(B4043&gt;='Desc Stats'!$C$58,B4043&lt;='Desc Stats'!$C$59),"Luxury","None"))</f>
        <v>Luxury</v>
      </c>
    </row>
    <row r="4044">
      <c r="A4044" s="56" t="s">
        <v>28</v>
      </c>
      <c r="B4044" s="54">
        <v>3600000.0</v>
      </c>
      <c r="C4044" s="7">
        <v>4.0</v>
      </c>
      <c r="D4044" s="7">
        <v>4.0</v>
      </c>
      <c r="E4044" s="7">
        <v>2.0</v>
      </c>
      <c r="F4044" s="7" t="s">
        <v>36</v>
      </c>
      <c r="G4044" s="7" t="s">
        <v>172</v>
      </c>
      <c r="H4044" s="54">
        <v>2.0</v>
      </c>
      <c r="I4044" s="54">
        <v>3897.0</v>
      </c>
      <c r="J4044" s="55" t="s">
        <v>25</v>
      </c>
      <c r="K4044" t="str">
        <f>if(and(B4044&gt;='Desc Stats'!$C$56,B4044&lt;='Desc Stats'!$C$57),"Affordable",if(AND(B4044&gt;='Desc Stats'!$C$58,B4044&lt;='Desc Stats'!$C$59),"Luxury","None"))</f>
        <v>Luxury</v>
      </c>
    </row>
    <row r="4045">
      <c r="A4045" s="56" t="s">
        <v>28</v>
      </c>
      <c r="B4045" s="54">
        <v>3600000.0</v>
      </c>
      <c r="C4045" s="7">
        <v>4.0</v>
      </c>
      <c r="D4045" s="7">
        <v>4.0</v>
      </c>
      <c r="E4045" s="7">
        <v>2.0</v>
      </c>
      <c r="F4045" s="7" t="s">
        <v>36</v>
      </c>
      <c r="G4045" s="7" t="s">
        <v>172</v>
      </c>
      <c r="H4045" s="54">
        <v>2.0</v>
      </c>
      <c r="I4045" s="54">
        <v>3897.0</v>
      </c>
      <c r="J4045" s="55" t="s">
        <v>27</v>
      </c>
      <c r="K4045" t="str">
        <f>if(and(B4045&gt;='Desc Stats'!$C$56,B4045&lt;='Desc Stats'!$C$57),"Affordable",if(AND(B4045&gt;='Desc Stats'!$C$58,B4045&lt;='Desc Stats'!$C$59),"Luxury","None"))</f>
        <v>Luxury</v>
      </c>
    </row>
    <row r="4046">
      <c r="A4046" s="56" t="s">
        <v>28</v>
      </c>
      <c r="B4046" s="54">
        <v>3600000.0</v>
      </c>
      <c r="C4046" s="7">
        <v>4.0</v>
      </c>
      <c r="D4046" s="7">
        <v>4.0</v>
      </c>
      <c r="E4046" s="7">
        <v>2.0</v>
      </c>
      <c r="F4046" s="7" t="s">
        <v>36</v>
      </c>
      <c r="G4046" s="7" t="s">
        <v>172</v>
      </c>
      <c r="H4046" s="54">
        <v>2.0</v>
      </c>
      <c r="I4046" s="54">
        <v>3897.0</v>
      </c>
      <c r="J4046" s="55" t="s">
        <v>27</v>
      </c>
      <c r="K4046" t="str">
        <f>if(and(B4046&gt;='Desc Stats'!$C$56,B4046&lt;='Desc Stats'!$C$57),"Affordable",if(AND(B4046&gt;='Desc Stats'!$C$58,B4046&lt;='Desc Stats'!$C$59),"Luxury","None"))</f>
        <v>Luxury</v>
      </c>
    </row>
    <row r="4047">
      <c r="A4047" s="56" t="s">
        <v>28</v>
      </c>
      <c r="B4047" s="54">
        <v>3600000.0</v>
      </c>
      <c r="C4047" s="7">
        <v>3.0</v>
      </c>
      <c r="D4047" s="7">
        <v>4.0</v>
      </c>
      <c r="E4047" s="7">
        <v>2.0</v>
      </c>
      <c r="F4047" s="7" t="s">
        <v>36</v>
      </c>
      <c r="G4047" s="7" t="s">
        <v>172</v>
      </c>
      <c r="H4047" s="54">
        <v>2.0</v>
      </c>
      <c r="I4047" s="54">
        <v>3897.0</v>
      </c>
      <c r="J4047" s="55" t="s">
        <v>27</v>
      </c>
      <c r="K4047" t="str">
        <f>if(and(B4047&gt;='Desc Stats'!$C$56,B4047&lt;='Desc Stats'!$C$57),"Affordable",if(AND(B4047&gt;='Desc Stats'!$C$58,B4047&lt;='Desc Stats'!$C$59),"Luxury","None"))</f>
        <v>Luxury</v>
      </c>
    </row>
    <row r="4048">
      <c r="A4048" s="56" t="s">
        <v>28</v>
      </c>
      <c r="B4048" s="54">
        <v>3600000.0</v>
      </c>
      <c r="C4048" s="7">
        <v>5.0</v>
      </c>
      <c r="D4048" s="7">
        <v>5.0</v>
      </c>
      <c r="E4048" s="7">
        <v>1.0</v>
      </c>
      <c r="F4048" s="7" t="s">
        <v>36</v>
      </c>
      <c r="G4048" s="7" t="s">
        <v>179</v>
      </c>
      <c r="H4048" s="54">
        <v>1.0</v>
      </c>
      <c r="I4048" s="54">
        <v>3897.0</v>
      </c>
      <c r="J4048" s="55" t="s">
        <v>27</v>
      </c>
      <c r="K4048" t="str">
        <f>if(and(B4048&gt;='Desc Stats'!$C$56,B4048&lt;='Desc Stats'!$C$57),"Affordable",if(AND(B4048&gt;='Desc Stats'!$C$58,B4048&lt;='Desc Stats'!$C$59),"Luxury","None"))</f>
        <v>Luxury</v>
      </c>
    </row>
    <row r="4049">
      <c r="A4049" s="56" t="s">
        <v>28</v>
      </c>
      <c r="B4049" s="54">
        <v>3600000.0</v>
      </c>
      <c r="C4049" s="7">
        <v>4.0</v>
      </c>
      <c r="D4049" s="7">
        <v>5.0</v>
      </c>
      <c r="E4049" s="7">
        <v>1.0</v>
      </c>
      <c r="F4049" s="7" t="s">
        <v>36</v>
      </c>
      <c r="G4049" s="7" t="s">
        <v>172</v>
      </c>
      <c r="H4049" s="54">
        <v>2.0</v>
      </c>
      <c r="I4049" s="54">
        <v>3897.0</v>
      </c>
      <c r="J4049" s="55" t="s">
        <v>25</v>
      </c>
      <c r="K4049" t="str">
        <f>if(and(B4049&gt;='Desc Stats'!$C$56,B4049&lt;='Desc Stats'!$C$57),"Affordable",if(AND(B4049&gt;='Desc Stats'!$C$58,B4049&lt;='Desc Stats'!$C$59),"Luxury","None"))</f>
        <v>Luxury</v>
      </c>
    </row>
    <row r="4050">
      <c r="A4050" s="56" t="s">
        <v>28</v>
      </c>
      <c r="B4050" s="54">
        <v>3600000.0</v>
      </c>
      <c r="C4050" s="7">
        <v>4.0</v>
      </c>
      <c r="D4050" s="7">
        <v>5.0</v>
      </c>
      <c r="E4050" s="7">
        <v>1.0</v>
      </c>
      <c r="F4050" s="7" t="s">
        <v>36</v>
      </c>
      <c r="G4050" s="7" t="s">
        <v>172</v>
      </c>
      <c r="H4050" s="54">
        <v>2.0</v>
      </c>
      <c r="I4050" s="54">
        <v>3897.0</v>
      </c>
      <c r="J4050" s="55" t="s">
        <v>25</v>
      </c>
      <c r="K4050" t="str">
        <f>if(and(B4050&gt;='Desc Stats'!$C$56,B4050&lt;='Desc Stats'!$C$57),"Affordable",if(AND(B4050&gt;='Desc Stats'!$C$58,B4050&lt;='Desc Stats'!$C$59),"Luxury","None"))</f>
        <v>Luxury</v>
      </c>
    </row>
    <row r="4051">
      <c r="A4051" s="56" t="s">
        <v>28</v>
      </c>
      <c r="B4051" s="54">
        <v>3600000.0</v>
      </c>
      <c r="C4051" s="7">
        <v>4.0</v>
      </c>
      <c r="D4051" s="7">
        <v>4.0</v>
      </c>
      <c r="E4051" s="7">
        <v>1.0</v>
      </c>
      <c r="F4051" s="7" t="s">
        <v>36</v>
      </c>
      <c r="G4051" s="7" t="s">
        <v>172</v>
      </c>
      <c r="H4051" s="54">
        <v>2.0</v>
      </c>
      <c r="I4051" s="54">
        <v>3897.0</v>
      </c>
      <c r="J4051" s="55" t="s">
        <v>27</v>
      </c>
      <c r="K4051" t="str">
        <f>if(and(B4051&gt;='Desc Stats'!$C$56,B4051&lt;='Desc Stats'!$C$57),"Affordable",if(AND(B4051&gt;='Desc Stats'!$C$58,B4051&lt;='Desc Stats'!$C$59),"Luxury","None"))</f>
        <v>Luxury</v>
      </c>
    </row>
    <row r="4052">
      <c r="A4052" s="56" t="s">
        <v>28</v>
      </c>
      <c r="B4052" s="54">
        <v>3600000.0</v>
      </c>
      <c r="C4052" s="7">
        <v>5.0</v>
      </c>
      <c r="D4052" s="7">
        <v>3.0</v>
      </c>
      <c r="E4052" s="7">
        <v>1.0</v>
      </c>
      <c r="F4052" s="7" t="s">
        <v>36</v>
      </c>
      <c r="G4052" s="7" t="s">
        <v>172</v>
      </c>
      <c r="H4052" s="54">
        <v>2.0</v>
      </c>
      <c r="I4052" s="54">
        <v>3897.0</v>
      </c>
      <c r="J4052" s="55" t="s">
        <v>27</v>
      </c>
      <c r="K4052" t="str">
        <f>if(and(B4052&gt;='Desc Stats'!$C$56,B4052&lt;='Desc Stats'!$C$57),"Affordable",if(AND(B4052&gt;='Desc Stats'!$C$58,B4052&lt;='Desc Stats'!$C$59),"Luxury","None"))</f>
        <v>Luxury</v>
      </c>
    </row>
    <row r="4053">
      <c r="A4053" s="56" t="s">
        <v>23</v>
      </c>
      <c r="B4053" s="54">
        <v>3600000.0</v>
      </c>
      <c r="C4053" s="7">
        <v>5.0</v>
      </c>
      <c r="D4053" s="7">
        <v>5.0</v>
      </c>
      <c r="E4053" s="7">
        <v>5.0</v>
      </c>
      <c r="F4053" s="7" t="s">
        <v>24</v>
      </c>
      <c r="G4053" s="7" t="s">
        <v>172</v>
      </c>
      <c r="H4053" s="54">
        <v>2.0</v>
      </c>
      <c r="I4053" s="54">
        <v>3720.0</v>
      </c>
      <c r="J4053" s="55" t="s">
        <v>25</v>
      </c>
      <c r="K4053" t="str">
        <f>if(and(B4053&gt;='Desc Stats'!$C$56,B4053&lt;='Desc Stats'!$C$57),"Affordable",if(AND(B4053&gt;='Desc Stats'!$C$58,B4053&lt;='Desc Stats'!$C$59),"Luxury","None"))</f>
        <v>Luxury</v>
      </c>
    </row>
    <row r="4054">
      <c r="A4054" s="56" t="s">
        <v>23</v>
      </c>
      <c r="B4054" s="54">
        <v>3600000.0</v>
      </c>
      <c r="C4054" s="7">
        <v>5.0</v>
      </c>
      <c r="D4054" s="7">
        <v>5.0</v>
      </c>
      <c r="E4054" s="7">
        <v>4.0</v>
      </c>
      <c r="F4054" s="7" t="s">
        <v>38</v>
      </c>
      <c r="G4054" s="7" t="s">
        <v>179</v>
      </c>
      <c r="H4054" s="54">
        <v>1.0</v>
      </c>
      <c r="I4054" s="54">
        <v>2400.0</v>
      </c>
      <c r="J4054" s="55" t="s">
        <v>27</v>
      </c>
      <c r="K4054" t="str">
        <f>if(and(B4054&gt;='Desc Stats'!$C$56,B4054&lt;='Desc Stats'!$C$57),"Affordable",if(AND(B4054&gt;='Desc Stats'!$C$58,B4054&lt;='Desc Stats'!$C$59),"Luxury","None"))</f>
        <v>Luxury</v>
      </c>
    </row>
    <row r="4055">
      <c r="A4055" s="56" t="s">
        <v>23</v>
      </c>
      <c r="B4055" s="54">
        <v>3600000.0</v>
      </c>
      <c r="C4055" s="7">
        <v>6.0</v>
      </c>
      <c r="D4055" s="7">
        <v>6.0</v>
      </c>
      <c r="E4055" s="7">
        <v>2.0</v>
      </c>
      <c r="F4055" s="7" t="s">
        <v>192</v>
      </c>
      <c r="G4055" s="7" t="s">
        <v>179</v>
      </c>
      <c r="H4055" s="54">
        <v>1.0</v>
      </c>
      <c r="I4055" s="54">
        <v>1920.0</v>
      </c>
      <c r="J4055" s="55" t="s">
        <v>27</v>
      </c>
      <c r="K4055" t="str">
        <f>if(and(B4055&gt;='Desc Stats'!$C$56,B4055&lt;='Desc Stats'!$C$57),"Affordable",if(AND(B4055&gt;='Desc Stats'!$C$58,B4055&lt;='Desc Stats'!$C$59),"Luxury","None"))</f>
        <v>Luxury</v>
      </c>
    </row>
    <row r="4056">
      <c r="A4056" s="56" t="s">
        <v>23</v>
      </c>
      <c r="B4056" s="54">
        <v>3600000.0</v>
      </c>
      <c r="C4056" s="7">
        <v>6.0</v>
      </c>
      <c r="D4056" s="7">
        <v>5.0</v>
      </c>
      <c r="E4056" s="7">
        <v>2.0</v>
      </c>
      <c r="F4056" s="7" t="s">
        <v>24</v>
      </c>
      <c r="G4056" s="7" t="s">
        <v>172</v>
      </c>
      <c r="H4056" s="54">
        <v>2.0</v>
      </c>
      <c r="I4056" s="54">
        <v>4500.0</v>
      </c>
      <c r="J4056" s="55" t="s">
        <v>25</v>
      </c>
      <c r="K4056" t="str">
        <f>if(and(B4056&gt;='Desc Stats'!$C$56,B4056&lt;='Desc Stats'!$C$57),"Affordable",if(AND(B4056&gt;='Desc Stats'!$C$58,B4056&lt;='Desc Stats'!$C$59),"Luxury","None"))</f>
        <v>Luxury</v>
      </c>
    </row>
    <row r="4057">
      <c r="A4057" s="56" t="s">
        <v>23</v>
      </c>
      <c r="B4057" s="54">
        <v>3600000.0</v>
      </c>
      <c r="C4057" s="7">
        <v>5.0</v>
      </c>
      <c r="D4057" s="7">
        <v>5.0</v>
      </c>
      <c r="E4057" s="7">
        <v>2.0</v>
      </c>
      <c r="F4057" s="7" t="s">
        <v>188</v>
      </c>
      <c r="G4057" s="7" t="s">
        <v>179</v>
      </c>
      <c r="H4057" s="54">
        <v>1.0</v>
      </c>
      <c r="I4057" s="54">
        <v>2400.0</v>
      </c>
      <c r="J4057" s="55" t="s">
        <v>27</v>
      </c>
      <c r="K4057" t="str">
        <f>if(and(B4057&gt;='Desc Stats'!$C$56,B4057&lt;='Desc Stats'!$C$57),"Affordable",if(AND(B4057&gt;='Desc Stats'!$C$58,B4057&lt;='Desc Stats'!$C$59),"Luxury","None"))</f>
        <v>Luxury</v>
      </c>
    </row>
    <row r="4058">
      <c r="A4058" s="56" t="s">
        <v>23</v>
      </c>
      <c r="B4058" s="54">
        <v>3600000.0</v>
      </c>
      <c r="C4058" s="7">
        <v>5.0</v>
      </c>
      <c r="D4058" s="7">
        <v>4.0</v>
      </c>
      <c r="E4058" s="7">
        <v>2.0</v>
      </c>
      <c r="F4058" s="7" t="s">
        <v>24</v>
      </c>
      <c r="G4058" s="7" t="s">
        <v>172</v>
      </c>
      <c r="H4058" s="54">
        <v>2.0</v>
      </c>
      <c r="I4058" s="54">
        <v>4090.0</v>
      </c>
      <c r="J4058" s="55" t="s">
        <v>27</v>
      </c>
      <c r="K4058" t="str">
        <f>if(and(B4058&gt;='Desc Stats'!$C$56,B4058&lt;='Desc Stats'!$C$57),"Affordable",if(AND(B4058&gt;='Desc Stats'!$C$58,B4058&lt;='Desc Stats'!$C$59),"Luxury","None"))</f>
        <v>Luxury</v>
      </c>
    </row>
    <row r="4059">
      <c r="A4059" s="56" t="s">
        <v>23</v>
      </c>
      <c r="B4059" s="54">
        <v>3600000.0</v>
      </c>
      <c r="C4059" s="7">
        <v>5.0</v>
      </c>
      <c r="D4059" s="7">
        <v>4.0</v>
      </c>
      <c r="E4059" s="7">
        <v>2.0</v>
      </c>
      <c r="F4059" s="7" t="s">
        <v>188</v>
      </c>
      <c r="G4059" s="7" t="s">
        <v>179</v>
      </c>
      <c r="H4059" s="54">
        <v>1.0</v>
      </c>
      <c r="I4059" s="54">
        <v>2400.0</v>
      </c>
      <c r="J4059" s="55" t="s">
        <v>27</v>
      </c>
      <c r="K4059" t="str">
        <f>if(and(B4059&gt;='Desc Stats'!$C$56,B4059&lt;='Desc Stats'!$C$57),"Affordable",if(AND(B4059&gt;='Desc Stats'!$C$58,B4059&lt;='Desc Stats'!$C$59),"Luxury","None"))</f>
        <v>Luxury</v>
      </c>
    </row>
    <row r="4060">
      <c r="A4060" s="56" t="s">
        <v>23</v>
      </c>
      <c r="B4060" s="54">
        <v>3600000.0</v>
      </c>
      <c r="C4060" s="7">
        <v>4.0</v>
      </c>
      <c r="D4060" s="7">
        <v>4.0</v>
      </c>
      <c r="E4060" s="7">
        <v>2.0</v>
      </c>
      <c r="F4060" s="7" t="s">
        <v>194</v>
      </c>
      <c r="G4060" s="7" t="s">
        <v>179</v>
      </c>
      <c r="H4060" s="54">
        <v>1.0</v>
      </c>
      <c r="I4060" s="54">
        <v>2000.0</v>
      </c>
      <c r="J4060" s="55" t="s">
        <v>25</v>
      </c>
      <c r="K4060" t="str">
        <f>if(and(B4060&gt;='Desc Stats'!$C$56,B4060&lt;='Desc Stats'!$C$57),"Affordable",if(AND(B4060&gt;='Desc Stats'!$C$58,B4060&lt;='Desc Stats'!$C$59),"Luxury","None"))</f>
        <v>Luxury</v>
      </c>
    </row>
    <row r="4061">
      <c r="A4061" s="56" t="s">
        <v>23</v>
      </c>
      <c r="B4061" s="54">
        <v>3600000.0</v>
      </c>
      <c r="C4061" s="7">
        <v>6.0</v>
      </c>
      <c r="D4061" s="7">
        <v>6.0</v>
      </c>
      <c r="E4061" s="7">
        <v>1.0</v>
      </c>
      <c r="F4061" s="7" t="s">
        <v>24</v>
      </c>
      <c r="G4061" s="7" t="s">
        <v>172</v>
      </c>
      <c r="H4061" s="54">
        <v>2.0</v>
      </c>
      <c r="I4061" s="54">
        <v>4090.0</v>
      </c>
      <c r="J4061" s="55" t="s">
        <v>25</v>
      </c>
      <c r="K4061" t="str">
        <f>if(and(B4061&gt;='Desc Stats'!$C$56,B4061&lt;='Desc Stats'!$C$57),"Affordable",if(AND(B4061&gt;='Desc Stats'!$C$58,B4061&lt;='Desc Stats'!$C$59),"Luxury","None"))</f>
        <v>Luxury</v>
      </c>
    </row>
    <row r="4062">
      <c r="A4062" s="56" t="s">
        <v>149</v>
      </c>
      <c r="B4062" s="54">
        <v>3600000.0</v>
      </c>
      <c r="C4062" s="7">
        <v>7.0</v>
      </c>
      <c r="D4062" s="7">
        <v>6.0</v>
      </c>
      <c r="E4062" s="7">
        <v>2.0</v>
      </c>
      <c r="F4062" s="7" t="s">
        <v>192</v>
      </c>
      <c r="G4062" s="7" t="s">
        <v>179</v>
      </c>
      <c r="H4062" s="54">
        <v>1.0</v>
      </c>
      <c r="I4062" s="54">
        <v>4900.0</v>
      </c>
      <c r="J4062" s="55" t="s">
        <v>27</v>
      </c>
      <c r="K4062" t="str">
        <f>if(and(B4062&gt;='Desc Stats'!$C$56,B4062&lt;='Desc Stats'!$C$57),"Affordable",if(AND(B4062&gt;='Desc Stats'!$C$58,B4062&lt;='Desc Stats'!$C$59),"Luxury","None"))</f>
        <v>Luxury</v>
      </c>
    </row>
    <row r="4063">
      <c r="A4063" s="56" t="s">
        <v>154</v>
      </c>
      <c r="B4063" s="54">
        <v>3600000.0</v>
      </c>
      <c r="C4063" s="7">
        <v>7.0</v>
      </c>
      <c r="D4063" s="7">
        <v>7.0</v>
      </c>
      <c r="E4063" s="7">
        <v>1.0</v>
      </c>
      <c r="F4063" s="7" t="s">
        <v>192</v>
      </c>
      <c r="G4063" s="7" t="s">
        <v>179</v>
      </c>
      <c r="H4063" s="54">
        <v>1.0</v>
      </c>
      <c r="I4063" s="54">
        <v>4556.0</v>
      </c>
      <c r="J4063" s="55" t="s">
        <v>175</v>
      </c>
      <c r="K4063" t="str">
        <f>if(and(B4063&gt;='Desc Stats'!$C$56,B4063&lt;='Desc Stats'!$C$57),"Affordable",if(AND(B4063&gt;='Desc Stats'!$C$58,B4063&lt;='Desc Stats'!$C$59),"Luxury","None"))</f>
        <v>Luxury</v>
      </c>
    </row>
    <row r="4064">
      <c r="A4064" s="56" t="s">
        <v>155</v>
      </c>
      <c r="B4064" s="54">
        <v>3600000.0</v>
      </c>
      <c r="C4064" s="7">
        <v>5.0</v>
      </c>
      <c r="D4064" s="7">
        <v>5.0</v>
      </c>
      <c r="E4064" s="7">
        <v>1.0</v>
      </c>
      <c r="F4064" s="7" t="s">
        <v>188</v>
      </c>
      <c r="G4064" s="7" t="s">
        <v>179</v>
      </c>
      <c r="H4064" s="54">
        <v>1.0</v>
      </c>
      <c r="I4064" s="54">
        <v>3400.0</v>
      </c>
      <c r="J4064" s="55" t="s">
        <v>27</v>
      </c>
      <c r="K4064" t="str">
        <f>if(and(B4064&gt;='Desc Stats'!$C$56,B4064&lt;='Desc Stats'!$C$57),"Affordable",if(AND(B4064&gt;='Desc Stats'!$C$58,B4064&lt;='Desc Stats'!$C$59),"Luxury","None"))</f>
        <v>Luxury</v>
      </c>
    </row>
    <row r="4065">
      <c r="A4065" s="56" t="s">
        <v>140</v>
      </c>
      <c r="B4065" s="54">
        <v>3600000.0</v>
      </c>
      <c r="C4065" s="7">
        <v>6.0</v>
      </c>
      <c r="D4065" s="7">
        <v>6.0</v>
      </c>
      <c r="E4065" s="7">
        <v>2.0</v>
      </c>
      <c r="F4065" s="7" t="s">
        <v>194</v>
      </c>
      <c r="G4065" s="7" t="s">
        <v>179</v>
      </c>
      <c r="H4065" s="54">
        <v>1.0</v>
      </c>
      <c r="I4065" s="54">
        <v>1920.0</v>
      </c>
      <c r="J4065" s="55" t="s">
        <v>27</v>
      </c>
      <c r="K4065" t="str">
        <f>if(and(B4065&gt;='Desc Stats'!$C$56,B4065&lt;='Desc Stats'!$C$57),"Affordable",if(AND(B4065&gt;='Desc Stats'!$C$58,B4065&lt;='Desc Stats'!$C$59),"Luxury","None"))</f>
        <v>Luxury</v>
      </c>
    </row>
    <row r="4066">
      <c r="A4066" s="56" t="s">
        <v>140</v>
      </c>
      <c r="B4066" s="54">
        <v>3600000.0</v>
      </c>
      <c r="C4066" s="7">
        <v>6.0</v>
      </c>
      <c r="D4066" s="7">
        <v>6.0</v>
      </c>
      <c r="E4066" s="7">
        <v>2.0</v>
      </c>
      <c r="F4066" s="7" t="s">
        <v>188</v>
      </c>
      <c r="G4066" s="7" t="s">
        <v>179</v>
      </c>
      <c r="H4066" s="54">
        <v>1.0</v>
      </c>
      <c r="I4066" s="54">
        <v>1920.0</v>
      </c>
      <c r="J4066" s="55" t="s">
        <v>25</v>
      </c>
      <c r="K4066" t="str">
        <f>if(and(B4066&gt;='Desc Stats'!$C$56,B4066&lt;='Desc Stats'!$C$57),"Affordable",if(AND(B4066&gt;='Desc Stats'!$C$58,B4066&lt;='Desc Stats'!$C$59),"Luxury","None"))</f>
        <v>Luxury</v>
      </c>
    </row>
    <row r="4067">
      <c r="A4067" s="56" t="s">
        <v>140</v>
      </c>
      <c r="B4067" s="54">
        <v>3600000.0</v>
      </c>
      <c r="C4067" s="7">
        <v>6.0</v>
      </c>
      <c r="D4067" s="7">
        <v>5.0</v>
      </c>
      <c r="E4067" s="7">
        <v>2.0</v>
      </c>
      <c r="F4067" s="7" t="s">
        <v>194</v>
      </c>
      <c r="G4067" s="7" t="s">
        <v>172</v>
      </c>
      <c r="H4067" s="54">
        <v>2.0</v>
      </c>
      <c r="I4067" s="54">
        <v>4600.0</v>
      </c>
      <c r="J4067" s="55" t="s">
        <v>27</v>
      </c>
      <c r="K4067" t="str">
        <f>if(and(B4067&gt;='Desc Stats'!$C$56,B4067&lt;='Desc Stats'!$C$57),"Affordable",if(AND(B4067&gt;='Desc Stats'!$C$58,B4067&lt;='Desc Stats'!$C$59),"Luxury","None"))</f>
        <v>Luxury</v>
      </c>
    </row>
    <row r="4068">
      <c r="A4068" s="56" t="s">
        <v>140</v>
      </c>
      <c r="B4068" s="54">
        <v>3600000.0</v>
      </c>
      <c r="C4068" s="7">
        <v>5.0</v>
      </c>
      <c r="D4068" s="7">
        <v>5.0</v>
      </c>
      <c r="E4068" s="7">
        <v>2.0</v>
      </c>
      <c r="F4068" s="7" t="s">
        <v>24</v>
      </c>
      <c r="G4068" s="7" t="s">
        <v>172</v>
      </c>
      <c r="H4068" s="54">
        <v>2.0</v>
      </c>
      <c r="I4068" s="54">
        <v>3600.0</v>
      </c>
      <c r="J4068" s="55" t="s">
        <v>25</v>
      </c>
      <c r="K4068" t="str">
        <f>if(and(B4068&gt;='Desc Stats'!$C$56,B4068&lt;='Desc Stats'!$C$57),"Affordable",if(AND(B4068&gt;='Desc Stats'!$C$58,B4068&lt;='Desc Stats'!$C$59),"Luxury","None"))</f>
        <v>Luxury</v>
      </c>
    </row>
    <row r="4069">
      <c r="A4069" s="56" t="s">
        <v>140</v>
      </c>
      <c r="B4069" s="54">
        <v>3600000.0</v>
      </c>
      <c r="C4069" s="7">
        <v>5.0</v>
      </c>
      <c r="D4069" s="7">
        <v>4.0</v>
      </c>
      <c r="E4069" s="7">
        <v>2.0</v>
      </c>
      <c r="F4069" s="7" t="s">
        <v>188</v>
      </c>
      <c r="G4069" s="7" t="s">
        <v>179</v>
      </c>
      <c r="H4069" s="54">
        <v>1.0</v>
      </c>
      <c r="I4069" s="54">
        <v>2400.0</v>
      </c>
      <c r="J4069" s="55" t="s">
        <v>27</v>
      </c>
      <c r="K4069" t="str">
        <f>if(and(B4069&gt;='Desc Stats'!$C$56,B4069&lt;='Desc Stats'!$C$57),"Affordable",if(AND(B4069&gt;='Desc Stats'!$C$58,B4069&lt;='Desc Stats'!$C$59),"Luxury","None"))</f>
        <v>Luxury</v>
      </c>
    </row>
    <row r="4070">
      <c r="A4070" s="56" t="s">
        <v>140</v>
      </c>
      <c r="B4070" s="54">
        <v>3600000.0</v>
      </c>
      <c r="C4070" s="7">
        <v>4.0</v>
      </c>
      <c r="D4070" s="7">
        <v>4.0</v>
      </c>
      <c r="E4070" s="7">
        <v>2.0</v>
      </c>
      <c r="F4070" s="7" t="s">
        <v>194</v>
      </c>
      <c r="G4070" s="7" t="s">
        <v>179</v>
      </c>
      <c r="H4070" s="54">
        <v>1.0</v>
      </c>
      <c r="I4070" s="54">
        <v>2000.0</v>
      </c>
      <c r="J4070" s="55" t="s">
        <v>27</v>
      </c>
      <c r="K4070" t="str">
        <f>if(and(B4070&gt;='Desc Stats'!$C$56,B4070&lt;='Desc Stats'!$C$57),"Affordable",if(AND(B4070&gt;='Desc Stats'!$C$58,B4070&lt;='Desc Stats'!$C$59),"Luxury","None"))</f>
        <v>Luxury</v>
      </c>
    </row>
    <row r="4071">
      <c r="A4071" s="56" t="s">
        <v>140</v>
      </c>
      <c r="B4071" s="54">
        <v>3600000.0</v>
      </c>
      <c r="C4071" s="7">
        <v>5.0</v>
      </c>
      <c r="D4071" s="7">
        <v>5.0</v>
      </c>
      <c r="E4071" s="7">
        <v>1.0</v>
      </c>
      <c r="F4071" s="7" t="s">
        <v>188</v>
      </c>
      <c r="G4071" s="7" t="s">
        <v>172</v>
      </c>
      <c r="H4071" s="54">
        <v>2.0</v>
      </c>
      <c r="I4071" s="54">
        <v>4000.0</v>
      </c>
      <c r="J4071" s="55" t="s">
        <v>27</v>
      </c>
      <c r="K4071" t="str">
        <f>if(and(B4071&gt;='Desc Stats'!$C$56,B4071&lt;='Desc Stats'!$C$57),"Affordable",if(AND(B4071&gt;='Desc Stats'!$C$58,B4071&lt;='Desc Stats'!$C$59),"Luxury","None"))</f>
        <v>Luxury</v>
      </c>
    </row>
    <row r="4072">
      <c r="A4072" s="56" t="s">
        <v>159</v>
      </c>
      <c r="B4072" s="54">
        <v>3600000.0</v>
      </c>
      <c r="C4072" s="7">
        <v>6.0</v>
      </c>
      <c r="D4072" s="7">
        <v>5.0</v>
      </c>
      <c r="E4072" s="7">
        <v>1.0</v>
      </c>
      <c r="F4072" s="7" t="s">
        <v>188</v>
      </c>
      <c r="G4072" s="7" t="s">
        <v>179</v>
      </c>
      <c r="H4072" s="54">
        <v>1.0</v>
      </c>
      <c r="I4072" s="54">
        <v>4635.0</v>
      </c>
      <c r="J4072" s="55" t="s">
        <v>25</v>
      </c>
      <c r="K4072" t="str">
        <f>if(and(B4072&gt;='Desc Stats'!$C$56,B4072&lt;='Desc Stats'!$C$57),"Affordable",if(AND(B4072&gt;='Desc Stats'!$C$58,B4072&lt;='Desc Stats'!$C$59),"Luxury","None"))</f>
        <v>Luxury</v>
      </c>
    </row>
    <row r="4073">
      <c r="A4073" s="56" t="s">
        <v>28</v>
      </c>
      <c r="B4073" s="54">
        <v>3609950.0</v>
      </c>
      <c r="C4073" s="7">
        <v>3.0</v>
      </c>
      <c r="D4073" s="7">
        <v>3.0</v>
      </c>
      <c r="E4073" s="7">
        <v>2.0</v>
      </c>
      <c r="F4073" s="7" t="s">
        <v>36</v>
      </c>
      <c r="G4073" s="7" t="s">
        <v>172</v>
      </c>
      <c r="H4073" s="54">
        <v>2.0</v>
      </c>
      <c r="I4073" s="54">
        <v>1560.0</v>
      </c>
      <c r="J4073" s="55" t="s">
        <v>27</v>
      </c>
      <c r="K4073" t="str">
        <f>if(and(B4073&gt;='Desc Stats'!$C$56,B4073&lt;='Desc Stats'!$C$57),"Affordable",if(AND(B4073&gt;='Desc Stats'!$C$58,B4073&lt;='Desc Stats'!$C$59),"Luxury","None"))</f>
        <v>Luxury</v>
      </c>
    </row>
    <row r="4074">
      <c r="A4074" s="56" t="s">
        <v>136</v>
      </c>
      <c r="B4074" s="54">
        <v>3650000.0</v>
      </c>
      <c r="C4074" s="7">
        <v>4.0</v>
      </c>
      <c r="D4074" s="7">
        <v>5.0</v>
      </c>
      <c r="E4074" s="7">
        <v>2.0</v>
      </c>
      <c r="F4074" s="7" t="s">
        <v>24</v>
      </c>
      <c r="G4074" s="7" t="s">
        <v>172</v>
      </c>
      <c r="H4074" s="54">
        <v>2.0</v>
      </c>
      <c r="I4074" s="54">
        <v>3285.0</v>
      </c>
      <c r="J4074" s="55" t="s">
        <v>27</v>
      </c>
      <c r="K4074" t="str">
        <f>if(and(B4074&gt;='Desc Stats'!$C$56,B4074&lt;='Desc Stats'!$C$57),"Affordable",if(AND(B4074&gt;='Desc Stats'!$C$58,B4074&lt;='Desc Stats'!$C$59),"Luxury","None"))</f>
        <v>Luxury</v>
      </c>
    </row>
    <row r="4075">
      <c r="A4075" s="57" t="s">
        <v>37</v>
      </c>
      <c r="B4075" s="54">
        <v>3650000.0</v>
      </c>
      <c r="C4075" s="7">
        <v>5.0</v>
      </c>
      <c r="D4075" s="7">
        <v>6.0</v>
      </c>
      <c r="E4075" s="7">
        <v>2.0</v>
      </c>
      <c r="F4075" s="7" t="s">
        <v>38</v>
      </c>
      <c r="G4075" s="7" t="s">
        <v>172</v>
      </c>
      <c r="H4075" s="54">
        <v>2.0</v>
      </c>
      <c r="I4075" s="54">
        <v>4000.0</v>
      </c>
      <c r="J4075" s="55" t="s">
        <v>27</v>
      </c>
      <c r="K4075" t="str">
        <f>if(and(B4075&gt;='Desc Stats'!$C$56,B4075&lt;='Desc Stats'!$C$57),"Affordable",if(AND(B4075&gt;='Desc Stats'!$C$58,B4075&lt;='Desc Stats'!$C$59),"Luxury","None"))</f>
        <v>Luxury</v>
      </c>
    </row>
    <row r="4076">
      <c r="A4076" s="57" t="s">
        <v>37</v>
      </c>
      <c r="B4076" s="54">
        <v>3650000.0</v>
      </c>
      <c r="C4076" s="7">
        <v>5.0</v>
      </c>
      <c r="D4076" s="7">
        <v>6.0</v>
      </c>
      <c r="E4076" s="7">
        <v>2.0</v>
      </c>
      <c r="F4076" s="7" t="s">
        <v>38</v>
      </c>
      <c r="G4076" s="7" t="s">
        <v>179</v>
      </c>
      <c r="H4076" s="54">
        <v>1.0</v>
      </c>
      <c r="I4076" s="54">
        <v>1870.0</v>
      </c>
      <c r="J4076" s="55" t="s">
        <v>25</v>
      </c>
      <c r="K4076" t="str">
        <f>if(and(B4076&gt;='Desc Stats'!$C$56,B4076&lt;='Desc Stats'!$C$57),"Affordable",if(AND(B4076&gt;='Desc Stats'!$C$58,B4076&lt;='Desc Stats'!$C$59),"Luxury","None"))</f>
        <v>Luxury</v>
      </c>
    </row>
    <row r="4077">
      <c r="A4077" s="56" t="s">
        <v>28</v>
      </c>
      <c r="B4077" s="54">
        <v>3650000.0</v>
      </c>
      <c r="C4077" s="7">
        <v>4.0</v>
      </c>
      <c r="D4077" s="7">
        <v>4.0</v>
      </c>
      <c r="E4077" s="7">
        <v>2.0</v>
      </c>
      <c r="F4077" s="7" t="s">
        <v>36</v>
      </c>
      <c r="G4077" s="7" t="s">
        <v>172</v>
      </c>
      <c r="H4077" s="54">
        <v>2.0</v>
      </c>
      <c r="I4077" s="54">
        <v>3897.0</v>
      </c>
      <c r="J4077" s="55" t="s">
        <v>27</v>
      </c>
      <c r="K4077" t="str">
        <f>if(and(B4077&gt;='Desc Stats'!$C$56,B4077&lt;='Desc Stats'!$C$57),"Affordable",if(AND(B4077&gt;='Desc Stats'!$C$58,B4077&lt;='Desc Stats'!$C$59),"Luxury","None"))</f>
        <v>Luxury</v>
      </c>
    </row>
    <row r="4078">
      <c r="A4078" s="56" t="s">
        <v>140</v>
      </c>
      <c r="B4078" s="54">
        <v>3650000.0</v>
      </c>
      <c r="C4078" s="7">
        <v>5.0</v>
      </c>
      <c r="D4078" s="7">
        <v>6.0</v>
      </c>
      <c r="E4078" s="7">
        <v>2.0</v>
      </c>
      <c r="F4078" s="7" t="s">
        <v>24</v>
      </c>
      <c r="G4078" s="7" t="s">
        <v>172</v>
      </c>
      <c r="H4078" s="54">
        <v>2.0</v>
      </c>
      <c r="I4078" s="54">
        <v>3983.0</v>
      </c>
      <c r="J4078" t="s">
        <v>27</v>
      </c>
      <c r="K4078" t="str">
        <f>if(and(B4078&gt;='Desc Stats'!$C$56,B4078&lt;='Desc Stats'!$C$57),"Affordable",if(AND(B4078&gt;='Desc Stats'!$C$58,B4078&lt;='Desc Stats'!$C$59),"Luxury","None"))</f>
        <v>Luxury</v>
      </c>
    </row>
    <row r="4079">
      <c r="A4079" s="56" t="s">
        <v>123</v>
      </c>
      <c r="B4079" s="54">
        <v>3680000.0</v>
      </c>
      <c r="C4079" s="7">
        <v>6.0</v>
      </c>
      <c r="D4079" s="7">
        <v>5.0</v>
      </c>
      <c r="E4079" s="7">
        <v>2.0</v>
      </c>
      <c r="F4079" s="7" t="s">
        <v>188</v>
      </c>
      <c r="G4079" s="7" t="s">
        <v>179</v>
      </c>
      <c r="H4079" s="54">
        <v>1.0</v>
      </c>
      <c r="I4079" s="54">
        <v>4905.0</v>
      </c>
      <c r="J4079" s="55" t="s">
        <v>27</v>
      </c>
      <c r="K4079" t="str">
        <f>if(and(B4079&gt;='Desc Stats'!$C$56,B4079&lt;='Desc Stats'!$C$57),"Affordable",if(AND(B4079&gt;='Desc Stats'!$C$58,B4079&lt;='Desc Stats'!$C$59),"Luxury","None"))</f>
        <v>Luxury</v>
      </c>
    </row>
    <row r="4080">
      <c r="A4080" s="56" t="s">
        <v>23</v>
      </c>
      <c r="B4080" s="54">
        <v>3680000.0</v>
      </c>
      <c r="C4080" s="7">
        <v>5.0</v>
      </c>
      <c r="D4080" s="7">
        <v>6.0</v>
      </c>
      <c r="E4080" s="7">
        <v>3.0</v>
      </c>
      <c r="F4080" s="7" t="s">
        <v>24</v>
      </c>
      <c r="G4080" s="7" t="s">
        <v>172</v>
      </c>
      <c r="H4080" s="54">
        <v>2.0</v>
      </c>
      <c r="I4080" s="54">
        <v>4090.0</v>
      </c>
      <c r="J4080" s="55" t="s">
        <v>27</v>
      </c>
      <c r="K4080" t="str">
        <f>if(and(B4080&gt;='Desc Stats'!$C$56,B4080&lt;='Desc Stats'!$C$57),"Affordable",if(AND(B4080&gt;='Desc Stats'!$C$58,B4080&lt;='Desc Stats'!$C$59),"Luxury","None"))</f>
        <v>Luxury</v>
      </c>
    </row>
    <row r="4081">
      <c r="A4081" s="56" t="s">
        <v>160</v>
      </c>
      <c r="B4081" s="54">
        <v>3688000.0</v>
      </c>
      <c r="C4081" s="7">
        <v>5.0</v>
      </c>
      <c r="D4081" s="7">
        <v>5.0</v>
      </c>
      <c r="E4081" s="7">
        <v>1.0</v>
      </c>
      <c r="F4081" s="7" t="s">
        <v>197</v>
      </c>
      <c r="G4081" s="7" t="s">
        <v>179</v>
      </c>
      <c r="H4081" s="54">
        <v>1.0</v>
      </c>
      <c r="I4081" s="54">
        <v>1367.0</v>
      </c>
      <c r="J4081" s="55" t="s">
        <v>27</v>
      </c>
      <c r="K4081" t="str">
        <f>if(and(B4081&gt;='Desc Stats'!$C$56,B4081&lt;='Desc Stats'!$C$57),"Affordable",if(AND(B4081&gt;='Desc Stats'!$C$58,B4081&lt;='Desc Stats'!$C$59),"Luxury","None"))</f>
        <v>Luxury</v>
      </c>
    </row>
    <row r="4082">
      <c r="A4082" s="56" t="s">
        <v>160</v>
      </c>
      <c r="B4082" s="54">
        <v>3690000.0</v>
      </c>
      <c r="C4082" s="7">
        <v>5.0</v>
      </c>
      <c r="D4082" s="7">
        <v>5.0</v>
      </c>
      <c r="E4082" s="7">
        <v>2.0</v>
      </c>
      <c r="F4082" s="7" t="s">
        <v>188</v>
      </c>
      <c r="G4082" s="7" t="s">
        <v>179</v>
      </c>
      <c r="H4082" s="54">
        <v>1.0</v>
      </c>
      <c r="I4082" s="54">
        <v>3658.0</v>
      </c>
      <c r="J4082" s="55" t="s">
        <v>175</v>
      </c>
      <c r="K4082" t="str">
        <f>if(and(B4082&gt;='Desc Stats'!$C$56,B4082&lt;='Desc Stats'!$C$57),"Affordable",if(AND(B4082&gt;='Desc Stats'!$C$58,B4082&lt;='Desc Stats'!$C$59),"Luxury","None"))</f>
        <v>Luxury</v>
      </c>
    </row>
    <row r="4083">
      <c r="A4083" s="56" t="s">
        <v>23</v>
      </c>
      <c r="B4083" s="54">
        <v>3698000.0</v>
      </c>
      <c r="C4083" s="7">
        <v>7.0</v>
      </c>
      <c r="D4083" s="7">
        <v>7.0</v>
      </c>
      <c r="E4083" s="7">
        <v>2.0</v>
      </c>
      <c r="F4083" s="7" t="s">
        <v>192</v>
      </c>
      <c r="G4083" s="7" t="s">
        <v>179</v>
      </c>
      <c r="H4083" s="54">
        <v>1.0</v>
      </c>
      <c r="I4083" s="54">
        <v>4480.0</v>
      </c>
      <c r="J4083" s="55" t="s">
        <v>27</v>
      </c>
      <c r="K4083" t="str">
        <f>if(and(B4083&gt;='Desc Stats'!$C$56,B4083&lt;='Desc Stats'!$C$57),"Affordable",if(AND(B4083&gt;='Desc Stats'!$C$58,B4083&lt;='Desc Stats'!$C$59),"Luxury","None"))</f>
        <v>Luxury</v>
      </c>
    </row>
    <row r="4084">
      <c r="A4084" s="56" t="s">
        <v>121</v>
      </c>
      <c r="B4084" s="54">
        <v>3700000.0</v>
      </c>
      <c r="C4084" s="7">
        <v>5.0</v>
      </c>
      <c r="D4084" s="7">
        <v>5.0</v>
      </c>
      <c r="E4084" s="7">
        <v>2.0</v>
      </c>
      <c r="F4084" s="7" t="s">
        <v>24</v>
      </c>
      <c r="G4084" s="7" t="s">
        <v>172</v>
      </c>
      <c r="H4084" s="54">
        <v>2.0</v>
      </c>
      <c r="I4084" s="54">
        <v>3628.0</v>
      </c>
      <c r="J4084" t="s">
        <v>27</v>
      </c>
      <c r="K4084" t="str">
        <f>if(and(B4084&gt;='Desc Stats'!$C$56,B4084&lt;='Desc Stats'!$C$57),"Affordable",if(AND(B4084&gt;='Desc Stats'!$C$58,B4084&lt;='Desc Stats'!$C$59),"Luxury","None"))</f>
        <v>Luxury</v>
      </c>
    </row>
    <row r="4085">
      <c r="A4085" s="56" t="s">
        <v>136</v>
      </c>
      <c r="B4085" s="54">
        <v>3700000.0</v>
      </c>
      <c r="C4085" s="7">
        <v>4.0</v>
      </c>
      <c r="D4085" s="7">
        <v>5.0</v>
      </c>
      <c r="E4085" s="7">
        <v>3.0</v>
      </c>
      <c r="F4085" s="7" t="s">
        <v>24</v>
      </c>
      <c r="G4085" s="7" t="s">
        <v>172</v>
      </c>
      <c r="H4085" s="54">
        <v>2.0</v>
      </c>
      <c r="I4085" s="54">
        <v>3285.0</v>
      </c>
      <c r="J4085" s="55" t="s">
        <v>27</v>
      </c>
      <c r="K4085" t="str">
        <f>if(and(B4085&gt;='Desc Stats'!$C$56,B4085&lt;='Desc Stats'!$C$57),"Affordable",if(AND(B4085&gt;='Desc Stats'!$C$58,B4085&lt;='Desc Stats'!$C$59),"Luxury","None"))</f>
        <v>Luxury</v>
      </c>
    </row>
    <row r="4086">
      <c r="A4086" s="56" t="s">
        <v>147</v>
      </c>
      <c r="B4086" s="54">
        <v>3700000.0</v>
      </c>
      <c r="C4086" s="7">
        <v>3.0</v>
      </c>
      <c r="D4086" s="7">
        <v>3.0</v>
      </c>
      <c r="E4086" s="7">
        <v>2.0</v>
      </c>
      <c r="F4086" s="7" t="s">
        <v>36</v>
      </c>
      <c r="G4086" s="7" t="s">
        <v>172</v>
      </c>
      <c r="H4086" s="54">
        <v>2.0</v>
      </c>
      <c r="I4086" s="54">
        <v>1738.0</v>
      </c>
      <c r="J4086" s="55" t="s">
        <v>184</v>
      </c>
      <c r="K4086" t="str">
        <f>if(and(B4086&gt;='Desc Stats'!$C$56,B4086&lt;='Desc Stats'!$C$57),"Affordable",if(AND(B4086&gt;='Desc Stats'!$C$58,B4086&lt;='Desc Stats'!$C$59),"Luxury","None"))</f>
        <v>Luxury</v>
      </c>
    </row>
    <row r="4087">
      <c r="A4087" s="56" t="s">
        <v>23</v>
      </c>
      <c r="B4087" s="54">
        <v>3700000.0</v>
      </c>
      <c r="C4087" s="7">
        <v>6.0</v>
      </c>
      <c r="D4087" s="7">
        <v>6.0</v>
      </c>
      <c r="E4087" s="7">
        <v>2.0</v>
      </c>
      <c r="F4087" s="7" t="s">
        <v>24</v>
      </c>
      <c r="G4087" s="7" t="s">
        <v>172</v>
      </c>
      <c r="H4087" s="54">
        <v>2.0</v>
      </c>
      <c r="I4087" s="54">
        <v>3707.0</v>
      </c>
      <c r="J4087" s="55" t="s">
        <v>27</v>
      </c>
      <c r="K4087" t="str">
        <f>if(and(B4087&gt;='Desc Stats'!$C$56,B4087&lt;='Desc Stats'!$C$57),"Affordable",if(AND(B4087&gt;='Desc Stats'!$C$58,B4087&lt;='Desc Stats'!$C$59),"Luxury","None"))</f>
        <v>Luxury</v>
      </c>
    </row>
    <row r="4088">
      <c r="A4088" s="56" t="s">
        <v>23</v>
      </c>
      <c r="B4088" s="54">
        <v>3700000.0</v>
      </c>
      <c r="C4088" s="7">
        <v>5.0</v>
      </c>
      <c r="D4088" s="7">
        <v>5.0</v>
      </c>
      <c r="E4088" s="7">
        <v>2.0</v>
      </c>
      <c r="F4088" s="7" t="s">
        <v>24</v>
      </c>
      <c r="G4088" s="7" t="s">
        <v>172</v>
      </c>
      <c r="H4088" s="54">
        <v>2.0</v>
      </c>
      <c r="I4088" s="54">
        <v>4090.0</v>
      </c>
      <c r="J4088" s="55" t="s">
        <v>27</v>
      </c>
      <c r="K4088" t="str">
        <f>if(and(B4088&gt;='Desc Stats'!$C$56,B4088&lt;='Desc Stats'!$C$57),"Affordable",if(AND(B4088&gt;='Desc Stats'!$C$58,B4088&lt;='Desc Stats'!$C$59),"Luxury","None"))</f>
        <v>Luxury</v>
      </c>
    </row>
    <row r="4089">
      <c r="A4089" s="56" t="s">
        <v>140</v>
      </c>
      <c r="B4089" s="54">
        <v>3700000.0</v>
      </c>
      <c r="C4089" s="7">
        <v>7.0</v>
      </c>
      <c r="D4089" s="7">
        <v>6.0</v>
      </c>
      <c r="E4089" s="7">
        <v>2.0</v>
      </c>
      <c r="F4089" s="7" t="s">
        <v>188</v>
      </c>
      <c r="G4089" s="7" t="s">
        <v>172</v>
      </c>
      <c r="H4089" s="54">
        <v>2.0</v>
      </c>
      <c r="I4089" s="54">
        <v>4900.0</v>
      </c>
      <c r="J4089" t="s">
        <v>27</v>
      </c>
      <c r="K4089" t="str">
        <f>if(and(B4089&gt;='Desc Stats'!$C$56,B4089&lt;='Desc Stats'!$C$57),"Affordable",if(AND(B4089&gt;='Desc Stats'!$C$58,B4089&lt;='Desc Stats'!$C$59),"Luxury","None"))</f>
        <v>Luxury</v>
      </c>
    </row>
    <row r="4090">
      <c r="A4090" s="56" t="s">
        <v>160</v>
      </c>
      <c r="B4090" s="54">
        <v>3700000.0</v>
      </c>
      <c r="C4090" s="7">
        <v>5.0</v>
      </c>
      <c r="D4090" s="7">
        <v>5.0</v>
      </c>
      <c r="E4090" s="7">
        <v>2.0</v>
      </c>
      <c r="F4090" s="7" t="s">
        <v>188</v>
      </c>
      <c r="G4090" s="7" t="s">
        <v>179</v>
      </c>
      <c r="H4090" s="54">
        <v>1.0</v>
      </c>
      <c r="I4090" s="54">
        <v>3040.0</v>
      </c>
      <c r="J4090" s="55" t="s">
        <v>27</v>
      </c>
      <c r="K4090" t="str">
        <f>if(and(B4090&gt;='Desc Stats'!$C$56,B4090&lt;='Desc Stats'!$C$57),"Affordable",if(AND(B4090&gt;='Desc Stats'!$C$58,B4090&lt;='Desc Stats'!$C$59),"Luxury","None"))</f>
        <v>Luxury</v>
      </c>
    </row>
    <row r="4091">
      <c r="A4091" s="56" t="s">
        <v>121</v>
      </c>
      <c r="B4091" s="54">
        <v>3710000.0</v>
      </c>
      <c r="C4091" s="7">
        <v>5.0</v>
      </c>
      <c r="D4091" s="7">
        <v>5.0</v>
      </c>
      <c r="E4091" s="7">
        <v>2.0</v>
      </c>
      <c r="F4091" s="7" t="s">
        <v>24</v>
      </c>
      <c r="G4091" s="7" t="s">
        <v>172</v>
      </c>
      <c r="H4091" s="54">
        <v>2.0</v>
      </c>
      <c r="I4091" s="54">
        <v>3369.0</v>
      </c>
      <c r="J4091" s="55" t="s">
        <v>27</v>
      </c>
      <c r="K4091" t="str">
        <f>if(and(B4091&gt;='Desc Stats'!$C$56,B4091&lt;='Desc Stats'!$C$57),"Affordable",if(AND(B4091&gt;='Desc Stats'!$C$58,B4091&lt;='Desc Stats'!$C$59),"Luxury","None"))</f>
        <v>Luxury</v>
      </c>
    </row>
    <row r="4092">
      <c r="A4092" s="56" t="s">
        <v>28</v>
      </c>
      <c r="B4092" s="54">
        <v>3738000.0</v>
      </c>
      <c r="C4092" s="7">
        <v>3.0</v>
      </c>
      <c r="D4092" s="7">
        <v>2.0</v>
      </c>
      <c r="E4092" s="7">
        <v>1.0</v>
      </c>
      <c r="F4092" s="7" t="s">
        <v>36</v>
      </c>
      <c r="G4092" s="7" t="s">
        <v>172</v>
      </c>
      <c r="H4092" s="54">
        <v>2.0</v>
      </c>
      <c r="I4092" s="54">
        <v>1399.0</v>
      </c>
      <c r="J4092" s="55" t="s">
        <v>27</v>
      </c>
      <c r="K4092" t="str">
        <f>if(and(B4092&gt;='Desc Stats'!$C$56,B4092&lt;='Desc Stats'!$C$57),"Affordable",if(AND(B4092&gt;='Desc Stats'!$C$58,B4092&lt;='Desc Stats'!$C$59),"Luxury","None"))</f>
        <v>Luxury</v>
      </c>
    </row>
    <row r="4093">
      <c r="A4093" s="56" t="s">
        <v>121</v>
      </c>
      <c r="B4093" s="54">
        <v>3748080.0</v>
      </c>
      <c r="C4093" s="7">
        <v>4.0</v>
      </c>
      <c r="D4093" s="7">
        <v>5.0</v>
      </c>
      <c r="E4093" s="7">
        <v>2.0</v>
      </c>
      <c r="F4093" s="7" t="s">
        <v>24</v>
      </c>
      <c r="G4093" s="7" t="s">
        <v>172</v>
      </c>
      <c r="H4093" s="54">
        <v>2.0</v>
      </c>
      <c r="I4093" s="54">
        <v>4074.0</v>
      </c>
      <c r="J4093" s="55" t="s">
        <v>27</v>
      </c>
      <c r="K4093" t="str">
        <f>if(and(B4093&gt;='Desc Stats'!$C$56,B4093&lt;='Desc Stats'!$C$57),"Affordable",if(AND(B4093&gt;='Desc Stats'!$C$58,B4093&lt;='Desc Stats'!$C$59),"Luxury","None"))</f>
        <v>Luxury</v>
      </c>
    </row>
    <row r="4094">
      <c r="A4094" s="56" t="s">
        <v>121</v>
      </c>
      <c r="B4094" s="54">
        <v>3750000.0</v>
      </c>
      <c r="C4094" s="7">
        <v>4.0</v>
      </c>
      <c r="D4094" s="7">
        <v>3.0</v>
      </c>
      <c r="E4094" s="7">
        <v>2.0</v>
      </c>
      <c r="F4094" s="7" t="s">
        <v>24</v>
      </c>
      <c r="G4094" s="7" t="s">
        <v>172</v>
      </c>
      <c r="H4094" s="54">
        <v>2.0</v>
      </c>
      <c r="I4094" s="54">
        <v>3412.0</v>
      </c>
      <c r="J4094" s="55" t="s">
        <v>27</v>
      </c>
      <c r="K4094" t="str">
        <f>if(and(B4094&gt;='Desc Stats'!$C$56,B4094&lt;='Desc Stats'!$C$57),"Affordable",if(AND(B4094&gt;='Desc Stats'!$C$58,B4094&lt;='Desc Stats'!$C$59),"Luxury","None"))</f>
        <v>Luxury</v>
      </c>
    </row>
    <row r="4095">
      <c r="A4095" s="56" t="s">
        <v>124</v>
      </c>
      <c r="B4095" s="54">
        <v>3750000.0</v>
      </c>
      <c r="C4095" s="7">
        <v>6.0</v>
      </c>
      <c r="D4095" s="7">
        <v>6.0</v>
      </c>
      <c r="E4095" s="7">
        <v>2.0</v>
      </c>
      <c r="F4095" s="7" t="s">
        <v>192</v>
      </c>
      <c r="G4095" s="7" t="s">
        <v>172</v>
      </c>
      <c r="H4095" s="54">
        <v>2.0</v>
      </c>
      <c r="I4095" s="54">
        <v>4355.0</v>
      </c>
      <c r="J4095" s="55" t="s">
        <v>27</v>
      </c>
      <c r="K4095" t="str">
        <f>if(and(B4095&gt;='Desc Stats'!$C$56,B4095&lt;='Desc Stats'!$C$57),"Affordable",if(AND(B4095&gt;='Desc Stats'!$C$58,B4095&lt;='Desc Stats'!$C$59),"Luxury","None"))</f>
        <v>Luxury</v>
      </c>
    </row>
    <row r="4096">
      <c r="A4096" s="56" t="s">
        <v>121</v>
      </c>
      <c r="B4096" s="54">
        <v>3780000.0</v>
      </c>
      <c r="C4096" s="7">
        <v>5.0</v>
      </c>
      <c r="D4096" s="7">
        <v>5.0</v>
      </c>
      <c r="E4096" s="7">
        <v>3.0</v>
      </c>
      <c r="F4096" s="7" t="s">
        <v>24</v>
      </c>
      <c r="G4096" s="7" t="s">
        <v>172</v>
      </c>
      <c r="H4096" s="54">
        <v>2.0</v>
      </c>
      <c r="I4096" s="54">
        <v>3628.0</v>
      </c>
      <c r="J4096" s="55" t="s">
        <v>27</v>
      </c>
      <c r="K4096" t="str">
        <f>if(and(B4096&gt;='Desc Stats'!$C$56,B4096&lt;='Desc Stats'!$C$57),"Affordable",if(AND(B4096&gt;='Desc Stats'!$C$58,B4096&lt;='Desc Stats'!$C$59),"Luxury","None"))</f>
        <v>Luxury</v>
      </c>
    </row>
    <row r="4097">
      <c r="A4097" s="56" t="s">
        <v>132</v>
      </c>
      <c r="B4097" s="54">
        <v>3780000.0</v>
      </c>
      <c r="C4097" s="7">
        <v>4.0</v>
      </c>
      <c r="D4097" s="7">
        <v>3.0</v>
      </c>
      <c r="E4097" s="7">
        <v>2.0</v>
      </c>
      <c r="F4097" s="7" t="s">
        <v>36</v>
      </c>
      <c r="G4097" s="7" t="s">
        <v>172</v>
      </c>
      <c r="H4097" s="54">
        <v>2.0</v>
      </c>
      <c r="I4097" s="54">
        <v>2013.0</v>
      </c>
      <c r="J4097" s="55" t="s">
        <v>27</v>
      </c>
      <c r="K4097" t="str">
        <f>if(and(B4097&gt;='Desc Stats'!$C$56,B4097&lt;='Desc Stats'!$C$57),"Affordable",if(AND(B4097&gt;='Desc Stats'!$C$58,B4097&lt;='Desc Stats'!$C$59),"Luxury","None"))</f>
        <v>Luxury</v>
      </c>
    </row>
    <row r="4098">
      <c r="A4098" s="56" t="s">
        <v>23</v>
      </c>
      <c r="B4098" s="54">
        <v>3785400.0</v>
      </c>
      <c r="C4098" s="7">
        <v>6.0</v>
      </c>
      <c r="D4098" s="7">
        <v>5.0</v>
      </c>
      <c r="E4098" s="7">
        <v>2.0</v>
      </c>
      <c r="F4098" s="7" t="s">
        <v>24</v>
      </c>
      <c r="G4098" s="7" t="s">
        <v>172</v>
      </c>
      <c r="H4098" s="54">
        <v>2.0</v>
      </c>
      <c r="I4098" s="54">
        <v>3907.0</v>
      </c>
      <c r="J4098" s="55" t="s">
        <v>27</v>
      </c>
      <c r="K4098" t="str">
        <f>if(and(B4098&gt;='Desc Stats'!$C$56,B4098&lt;='Desc Stats'!$C$57),"Affordable",if(AND(B4098&gt;='Desc Stats'!$C$58,B4098&lt;='Desc Stats'!$C$59),"Luxury","None"))</f>
        <v>Luxury</v>
      </c>
    </row>
    <row r="4099">
      <c r="A4099" s="57" t="s">
        <v>37</v>
      </c>
      <c r="B4099" s="54">
        <v>3790000.0</v>
      </c>
      <c r="C4099" s="7">
        <v>8.0</v>
      </c>
      <c r="D4099" s="7">
        <v>6.0</v>
      </c>
      <c r="E4099" s="7">
        <v>4.0</v>
      </c>
      <c r="F4099" s="7" t="s">
        <v>188</v>
      </c>
      <c r="G4099" s="7" t="s">
        <v>179</v>
      </c>
      <c r="H4099" s="54">
        <v>1.0</v>
      </c>
      <c r="I4099" s="54">
        <v>3500.0</v>
      </c>
      <c r="J4099" s="55" t="s">
        <v>27</v>
      </c>
      <c r="K4099" t="str">
        <f>if(and(B4099&gt;='Desc Stats'!$C$56,B4099&lt;='Desc Stats'!$C$57),"Affordable",if(AND(B4099&gt;='Desc Stats'!$C$58,B4099&lt;='Desc Stats'!$C$59),"Luxury","None"))</f>
        <v>Luxury</v>
      </c>
    </row>
    <row r="4100">
      <c r="A4100" s="56" t="s">
        <v>124</v>
      </c>
      <c r="B4100" s="54">
        <v>3800000.0</v>
      </c>
      <c r="C4100" s="7">
        <v>5.0</v>
      </c>
      <c r="D4100" s="7">
        <v>5.0</v>
      </c>
      <c r="E4100" s="7">
        <v>2.0</v>
      </c>
      <c r="F4100" s="7" t="s">
        <v>192</v>
      </c>
      <c r="G4100" s="7" t="s">
        <v>172</v>
      </c>
      <c r="H4100" s="54">
        <v>2.0</v>
      </c>
      <c r="I4100" s="54">
        <v>4067.0</v>
      </c>
      <c r="J4100" s="55" t="s">
        <v>27</v>
      </c>
      <c r="K4100" t="str">
        <f>if(and(B4100&gt;='Desc Stats'!$C$56,B4100&lt;='Desc Stats'!$C$57),"Affordable",if(AND(B4100&gt;='Desc Stats'!$C$58,B4100&lt;='Desc Stats'!$C$59),"Luxury","None"))</f>
        <v>Luxury</v>
      </c>
    </row>
    <row r="4101">
      <c r="A4101" s="56" t="s">
        <v>124</v>
      </c>
      <c r="B4101" s="54">
        <v>3800000.0</v>
      </c>
      <c r="C4101" s="7">
        <v>5.0</v>
      </c>
      <c r="D4101" s="7">
        <v>5.0</v>
      </c>
      <c r="E4101" s="7">
        <v>2.0</v>
      </c>
      <c r="F4101" s="7" t="s">
        <v>192</v>
      </c>
      <c r="G4101" s="7" t="s">
        <v>172</v>
      </c>
      <c r="H4101" s="54">
        <v>2.0</v>
      </c>
      <c r="I4101" s="54">
        <v>4056.0</v>
      </c>
      <c r="J4101" s="55" t="s">
        <v>27</v>
      </c>
      <c r="K4101" t="str">
        <f>if(and(B4101&gt;='Desc Stats'!$C$56,B4101&lt;='Desc Stats'!$C$57),"Affordable",if(AND(B4101&gt;='Desc Stats'!$C$58,B4101&lt;='Desc Stats'!$C$59),"Luxury","None"))</f>
        <v>Luxury</v>
      </c>
    </row>
    <row r="4102">
      <c r="A4102" s="56" t="s">
        <v>138</v>
      </c>
      <c r="B4102" s="54">
        <v>3800000.0</v>
      </c>
      <c r="C4102" s="7">
        <v>7.0</v>
      </c>
      <c r="D4102" s="7">
        <v>6.0</v>
      </c>
      <c r="E4102" s="7">
        <v>3.0</v>
      </c>
      <c r="F4102" s="7" t="s">
        <v>192</v>
      </c>
      <c r="G4102" s="7" t="s">
        <v>179</v>
      </c>
      <c r="H4102" s="54">
        <v>1.0</v>
      </c>
      <c r="I4102" s="54">
        <v>5000.0</v>
      </c>
      <c r="J4102" s="55" t="s">
        <v>27</v>
      </c>
      <c r="K4102" t="str">
        <f>if(and(B4102&gt;='Desc Stats'!$C$56,B4102&lt;='Desc Stats'!$C$57),"Affordable",if(AND(B4102&gt;='Desc Stats'!$C$58,B4102&lt;='Desc Stats'!$C$59),"Luxury","None"))</f>
        <v>Luxury</v>
      </c>
    </row>
    <row r="4103">
      <c r="A4103" s="56" t="s">
        <v>28</v>
      </c>
      <c r="B4103" s="54">
        <v>3800000.0</v>
      </c>
      <c r="C4103" s="7">
        <v>5.0</v>
      </c>
      <c r="D4103" s="7">
        <v>5.0</v>
      </c>
      <c r="E4103" s="7">
        <v>2.0</v>
      </c>
      <c r="F4103" s="7" t="s">
        <v>24</v>
      </c>
      <c r="G4103" s="7" t="s">
        <v>172</v>
      </c>
      <c r="H4103" s="54">
        <v>2.0</v>
      </c>
      <c r="I4103" s="54">
        <v>3358.0</v>
      </c>
      <c r="J4103" s="55" t="s">
        <v>27</v>
      </c>
      <c r="K4103" t="str">
        <f>if(and(B4103&gt;='Desc Stats'!$C$56,B4103&lt;='Desc Stats'!$C$57),"Affordable",if(AND(B4103&gt;='Desc Stats'!$C$58,B4103&lt;='Desc Stats'!$C$59),"Luxury","None"))</f>
        <v>Luxury</v>
      </c>
    </row>
    <row r="4104">
      <c r="A4104" s="56" t="s">
        <v>28</v>
      </c>
      <c r="B4104" s="54">
        <v>3800000.0</v>
      </c>
      <c r="C4104" s="7">
        <v>5.0</v>
      </c>
      <c r="D4104" s="7">
        <v>5.0</v>
      </c>
      <c r="E4104" s="7">
        <v>2.0</v>
      </c>
      <c r="F4104" s="7" t="s">
        <v>24</v>
      </c>
      <c r="G4104" s="7" t="s">
        <v>172</v>
      </c>
      <c r="H4104" s="54">
        <v>2.0</v>
      </c>
      <c r="I4104" s="54">
        <v>3358.0</v>
      </c>
      <c r="J4104" s="55" t="s">
        <v>27</v>
      </c>
      <c r="K4104" t="str">
        <f>if(and(B4104&gt;='Desc Stats'!$C$56,B4104&lt;='Desc Stats'!$C$57),"Affordable",if(AND(B4104&gt;='Desc Stats'!$C$58,B4104&lt;='Desc Stats'!$C$59),"Luxury","None"))</f>
        <v>Luxury</v>
      </c>
    </row>
    <row r="4105">
      <c r="A4105" s="56" t="s">
        <v>23</v>
      </c>
      <c r="B4105" s="54">
        <v>3800000.0</v>
      </c>
      <c r="C4105" s="7">
        <v>5.0</v>
      </c>
      <c r="D4105" s="7">
        <v>6.0</v>
      </c>
      <c r="E4105" s="7">
        <v>2.0</v>
      </c>
      <c r="F4105" s="7" t="s">
        <v>24</v>
      </c>
      <c r="G4105" s="7" t="s">
        <v>172</v>
      </c>
      <c r="H4105" s="54">
        <v>2.0</v>
      </c>
      <c r="I4105" s="54">
        <v>4090.0</v>
      </c>
      <c r="J4105" s="55" t="s">
        <v>27</v>
      </c>
      <c r="K4105" t="str">
        <f>if(and(B4105&gt;='Desc Stats'!$C$56,B4105&lt;='Desc Stats'!$C$57),"Affordable",if(AND(B4105&gt;='Desc Stats'!$C$58,B4105&lt;='Desc Stats'!$C$59),"Luxury","None"))</f>
        <v>Luxury</v>
      </c>
    </row>
    <row r="4106">
      <c r="A4106" s="56" t="s">
        <v>23</v>
      </c>
      <c r="B4106" s="54">
        <v>3800000.0</v>
      </c>
      <c r="C4106" s="7">
        <v>5.0</v>
      </c>
      <c r="D4106" s="7">
        <v>5.0</v>
      </c>
      <c r="E4106" s="7">
        <v>2.0</v>
      </c>
      <c r="F4106" s="7" t="s">
        <v>24</v>
      </c>
      <c r="G4106" s="7" t="s">
        <v>172</v>
      </c>
      <c r="H4106" s="54">
        <v>2.0</v>
      </c>
      <c r="I4106" s="54">
        <v>4090.0</v>
      </c>
      <c r="J4106" s="55" t="s">
        <v>27</v>
      </c>
      <c r="K4106" t="str">
        <f>if(and(B4106&gt;='Desc Stats'!$C$56,B4106&lt;='Desc Stats'!$C$57),"Affordable",if(AND(B4106&gt;='Desc Stats'!$C$58,B4106&lt;='Desc Stats'!$C$59),"Luxury","None"))</f>
        <v>Luxury</v>
      </c>
    </row>
    <row r="4107">
      <c r="A4107" s="56" t="s">
        <v>23</v>
      </c>
      <c r="B4107" s="54">
        <v>3800000.0</v>
      </c>
      <c r="C4107" s="7">
        <v>5.0</v>
      </c>
      <c r="D4107" s="7">
        <v>4.0</v>
      </c>
      <c r="E4107" s="7">
        <v>2.0</v>
      </c>
      <c r="F4107" s="7" t="s">
        <v>188</v>
      </c>
      <c r="G4107" s="7" t="s">
        <v>179</v>
      </c>
      <c r="H4107" s="54">
        <v>1.0</v>
      </c>
      <c r="I4107" s="54">
        <v>2400.0</v>
      </c>
      <c r="J4107" s="55" t="s">
        <v>27</v>
      </c>
      <c r="K4107" t="str">
        <f>if(and(B4107&gt;='Desc Stats'!$C$56,B4107&lt;='Desc Stats'!$C$57),"Affordable",if(AND(B4107&gt;='Desc Stats'!$C$58,B4107&lt;='Desc Stats'!$C$59),"Luxury","None"))</f>
        <v>Luxury</v>
      </c>
    </row>
    <row r="4108">
      <c r="A4108" s="56" t="s">
        <v>23</v>
      </c>
      <c r="B4108" s="54">
        <v>3800000.0</v>
      </c>
      <c r="C4108" s="7">
        <v>5.0</v>
      </c>
      <c r="D4108" s="7">
        <v>4.0</v>
      </c>
      <c r="E4108" s="7">
        <v>1.0</v>
      </c>
      <c r="F4108" s="7" t="s">
        <v>188</v>
      </c>
      <c r="G4108" s="7" t="s">
        <v>172</v>
      </c>
      <c r="H4108" s="54">
        <v>2.0</v>
      </c>
      <c r="I4108" s="54">
        <v>4000.0</v>
      </c>
      <c r="J4108" s="55" t="s">
        <v>27</v>
      </c>
      <c r="K4108" t="str">
        <f>if(and(B4108&gt;='Desc Stats'!$C$56,B4108&lt;='Desc Stats'!$C$57),"Affordable",if(AND(B4108&gt;='Desc Stats'!$C$58,B4108&lt;='Desc Stats'!$C$59),"Luxury","None"))</f>
        <v>Luxury</v>
      </c>
    </row>
    <row r="4109">
      <c r="A4109" s="56" t="s">
        <v>23</v>
      </c>
      <c r="B4109" s="54">
        <v>3800000.0</v>
      </c>
      <c r="C4109" s="7">
        <v>5.0</v>
      </c>
      <c r="D4109" s="7">
        <v>4.0</v>
      </c>
      <c r="E4109" s="7">
        <v>1.0</v>
      </c>
      <c r="F4109" s="7" t="s">
        <v>188</v>
      </c>
      <c r="G4109" s="7" t="s">
        <v>179</v>
      </c>
      <c r="H4109" s="54">
        <v>1.0</v>
      </c>
      <c r="I4109" s="54">
        <v>2392.0</v>
      </c>
      <c r="J4109" s="55" t="s">
        <v>27</v>
      </c>
      <c r="K4109" t="str">
        <f>if(and(B4109&gt;='Desc Stats'!$C$56,B4109&lt;='Desc Stats'!$C$57),"Affordable",if(AND(B4109&gt;='Desc Stats'!$C$58,B4109&lt;='Desc Stats'!$C$59),"Luxury","None"))</f>
        <v>Luxury</v>
      </c>
    </row>
    <row r="4110">
      <c r="A4110" s="56" t="s">
        <v>154</v>
      </c>
      <c r="B4110" s="54">
        <v>3800000.0</v>
      </c>
      <c r="C4110" s="7">
        <v>7.0</v>
      </c>
      <c r="D4110" s="7">
        <v>7.0</v>
      </c>
      <c r="E4110" s="7">
        <v>1.0</v>
      </c>
      <c r="F4110" s="7" t="s">
        <v>192</v>
      </c>
      <c r="G4110" s="7" t="s">
        <v>179</v>
      </c>
      <c r="H4110" s="54">
        <v>1.0</v>
      </c>
      <c r="I4110" s="54">
        <v>4667.0</v>
      </c>
      <c r="J4110" s="55" t="s">
        <v>175</v>
      </c>
      <c r="K4110" t="str">
        <f>if(and(B4110&gt;='Desc Stats'!$C$56,B4110&lt;='Desc Stats'!$C$57),"Affordable",if(AND(B4110&gt;='Desc Stats'!$C$58,B4110&lt;='Desc Stats'!$C$59),"Luxury","None"))</f>
        <v>Luxury</v>
      </c>
    </row>
    <row r="4111">
      <c r="A4111" s="56" t="s">
        <v>140</v>
      </c>
      <c r="B4111" s="54">
        <v>3800000.0</v>
      </c>
      <c r="C4111" s="7">
        <v>5.0</v>
      </c>
      <c r="D4111" s="7">
        <v>6.0</v>
      </c>
      <c r="E4111" s="7">
        <v>1.0</v>
      </c>
      <c r="F4111" s="7" t="s">
        <v>24</v>
      </c>
      <c r="G4111" s="7" t="s">
        <v>172</v>
      </c>
      <c r="H4111" s="54">
        <v>2.0</v>
      </c>
      <c r="I4111" s="54">
        <v>3983.0</v>
      </c>
      <c r="J4111" t="s">
        <v>27</v>
      </c>
      <c r="K4111" t="str">
        <f>if(and(B4111&gt;='Desc Stats'!$C$56,B4111&lt;='Desc Stats'!$C$57),"Affordable",if(AND(B4111&gt;='Desc Stats'!$C$58,B4111&lt;='Desc Stats'!$C$59),"Luxury","None"))</f>
        <v>Luxury</v>
      </c>
    </row>
    <row r="4112">
      <c r="A4112" s="56" t="s">
        <v>28</v>
      </c>
      <c r="B4112" s="54">
        <v>3843000.0</v>
      </c>
      <c r="C4112" s="7">
        <v>2.0</v>
      </c>
      <c r="D4112" s="7">
        <v>2.0</v>
      </c>
      <c r="E4112" s="7">
        <v>4.0</v>
      </c>
      <c r="F4112" s="7" t="s">
        <v>24</v>
      </c>
      <c r="G4112" s="7" t="s">
        <v>172</v>
      </c>
      <c r="H4112" s="54">
        <v>2.0</v>
      </c>
      <c r="I4112" s="54">
        <v>1098.0</v>
      </c>
      <c r="J4112" s="55" t="s">
        <v>27</v>
      </c>
      <c r="K4112" t="str">
        <f>if(and(B4112&gt;='Desc Stats'!$C$56,B4112&lt;='Desc Stats'!$C$57),"Affordable",if(AND(B4112&gt;='Desc Stats'!$C$58,B4112&lt;='Desc Stats'!$C$59),"Luxury","None"))</f>
        <v>Luxury</v>
      </c>
    </row>
    <row r="4113">
      <c r="A4113" s="56" t="s">
        <v>132</v>
      </c>
      <c r="B4113" s="54">
        <v>3854400.0</v>
      </c>
      <c r="C4113" s="7">
        <v>4.0</v>
      </c>
      <c r="D4113" s="7">
        <v>4.0</v>
      </c>
      <c r="E4113" s="7">
        <v>1.0</v>
      </c>
      <c r="F4113" s="7" t="s">
        <v>36</v>
      </c>
      <c r="G4113" s="7" t="s">
        <v>172</v>
      </c>
      <c r="H4113" s="54">
        <v>2.0</v>
      </c>
      <c r="I4113" s="54">
        <v>2409.0</v>
      </c>
      <c r="J4113" s="55" t="s">
        <v>25</v>
      </c>
      <c r="K4113" t="str">
        <f>if(and(B4113&gt;='Desc Stats'!$C$56,B4113&lt;='Desc Stats'!$C$57),"Affordable",if(AND(B4113&gt;='Desc Stats'!$C$58,B4113&lt;='Desc Stats'!$C$59),"Luxury","None"))</f>
        <v>Luxury</v>
      </c>
    </row>
    <row r="4114">
      <c r="A4114" s="56" t="s">
        <v>124</v>
      </c>
      <c r="B4114" s="54">
        <v>3880000.0</v>
      </c>
      <c r="C4114" s="7">
        <v>6.0</v>
      </c>
      <c r="D4114" s="7">
        <v>6.0</v>
      </c>
      <c r="E4114" s="7">
        <v>2.0</v>
      </c>
      <c r="F4114" s="7" t="s">
        <v>192</v>
      </c>
      <c r="G4114" s="7" t="s">
        <v>179</v>
      </c>
      <c r="H4114" s="54">
        <v>1.0</v>
      </c>
      <c r="I4114" s="54">
        <v>1760.0</v>
      </c>
      <c r="J4114" s="55" t="s">
        <v>25</v>
      </c>
      <c r="K4114" t="str">
        <f>if(and(B4114&gt;='Desc Stats'!$C$56,B4114&lt;='Desc Stats'!$C$57),"Affordable",if(AND(B4114&gt;='Desc Stats'!$C$58,B4114&lt;='Desc Stats'!$C$59),"Luxury","None"))</f>
        <v>Luxury</v>
      </c>
    </row>
    <row r="4115">
      <c r="A4115" s="57" t="s">
        <v>37</v>
      </c>
      <c r="B4115" s="54">
        <v>3880000.0</v>
      </c>
      <c r="C4115" s="7">
        <v>6.0</v>
      </c>
      <c r="D4115" s="7">
        <v>6.0</v>
      </c>
      <c r="E4115" s="7">
        <v>2.0</v>
      </c>
      <c r="F4115" s="7" t="s">
        <v>38</v>
      </c>
      <c r="G4115" s="7" t="s">
        <v>179</v>
      </c>
      <c r="H4115" s="54">
        <v>1.0</v>
      </c>
      <c r="I4115" s="54">
        <v>3200.0</v>
      </c>
      <c r="J4115" s="55" t="s">
        <v>27</v>
      </c>
      <c r="K4115" t="str">
        <f>if(and(B4115&gt;='Desc Stats'!$C$56,B4115&lt;='Desc Stats'!$C$57),"Affordable",if(AND(B4115&gt;='Desc Stats'!$C$58,B4115&lt;='Desc Stats'!$C$59),"Luxury","None"))</f>
        <v>Luxury</v>
      </c>
    </row>
    <row r="4116">
      <c r="A4116" s="56" t="s">
        <v>140</v>
      </c>
      <c r="B4116" s="54">
        <v>3880000.0</v>
      </c>
      <c r="C4116" s="7">
        <v>5.0</v>
      </c>
      <c r="D4116" s="7">
        <v>6.0</v>
      </c>
      <c r="E4116" s="7">
        <v>1.0</v>
      </c>
      <c r="F4116" s="7" t="s">
        <v>24</v>
      </c>
      <c r="G4116" s="7" t="s">
        <v>172</v>
      </c>
      <c r="H4116" s="54">
        <v>2.0</v>
      </c>
      <c r="I4116" s="54">
        <v>3983.0</v>
      </c>
      <c r="J4116" s="55" t="s">
        <v>25</v>
      </c>
      <c r="K4116" t="str">
        <f>if(and(B4116&gt;='Desc Stats'!$C$56,B4116&lt;='Desc Stats'!$C$57),"Affordable",if(AND(B4116&gt;='Desc Stats'!$C$58,B4116&lt;='Desc Stats'!$C$59),"Luxury","None"))</f>
        <v>Luxury</v>
      </c>
    </row>
    <row r="4117">
      <c r="A4117" s="56" t="s">
        <v>124</v>
      </c>
      <c r="B4117" s="54">
        <v>3886800.0</v>
      </c>
      <c r="C4117" s="7">
        <v>4.0</v>
      </c>
      <c r="D4117" s="7">
        <v>5.0</v>
      </c>
      <c r="E4117" s="7">
        <v>2.0</v>
      </c>
      <c r="F4117" s="7" t="s">
        <v>24</v>
      </c>
      <c r="G4117" s="7" t="s">
        <v>172</v>
      </c>
      <c r="H4117" s="54">
        <v>2.0</v>
      </c>
      <c r="I4117" s="54">
        <v>3239.0</v>
      </c>
      <c r="J4117" s="55" t="s">
        <v>27</v>
      </c>
      <c r="K4117" t="str">
        <f>if(and(B4117&gt;='Desc Stats'!$C$56,B4117&lt;='Desc Stats'!$C$57),"Affordable",if(AND(B4117&gt;='Desc Stats'!$C$58,B4117&lt;='Desc Stats'!$C$59),"Luxury","None"))</f>
        <v>Luxury</v>
      </c>
    </row>
    <row r="4118">
      <c r="A4118" s="57" t="s">
        <v>37</v>
      </c>
      <c r="B4118" s="54">
        <v>3890000.0</v>
      </c>
      <c r="C4118" s="7">
        <v>8.0</v>
      </c>
      <c r="D4118" s="7">
        <v>6.0</v>
      </c>
      <c r="E4118" s="7">
        <v>3.0</v>
      </c>
      <c r="F4118" s="7" t="s">
        <v>188</v>
      </c>
      <c r="G4118" s="7" t="s">
        <v>179</v>
      </c>
      <c r="H4118" s="54">
        <v>1.0</v>
      </c>
      <c r="I4118" s="54">
        <v>3200.0</v>
      </c>
      <c r="J4118" s="55" t="s">
        <v>27</v>
      </c>
      <c r="K4118" t="str">
        <f>if(and(B4118&gt;='Desc Stats'!$C$56,B4118&lt;='Desc Stats'!$C$57),"Affordable",if(AND(B4118&gt;='Desc Stats'!$C$58,B4118&lt;='Desc Stats'!$C$59),"Luxury","None"))</f>
        <v>Luxury</v>
      </c>
    </row>
    <row r="4119">
      <c r="A4119" s="57" t="s">
        <v>37</v>
      </c>
      <c r="B4119" s="54">
        <v>3890000.0</v>
      </c>
      <c r="C4119" s="7">
        <v>6.0</v>
      </c>
      <c r="D4119" s="7">
        <v>6.0</v>
      </c>
      <c r="E4119" s="7">
        <v>3.0</v>
      </c>
      <c r="F4119" s="7" t="s">
        <v>188</v>
      </c>
      <c r="G4119" s="7" t="s">
        <v>179</v>
      </c>
      <c r="H4119" s="54">
        <v>1.0</v>
      </c>
      <c r="I4119" s="54">
        <v>3200.0</v>
      </c>
      <c r="J4119" s="55" t="s">
        <v>25</v>
      </c>
      <c r="K4119" t="str">
        <f>if(and(B4119&gt;='Desc Stats'!$C$56,B4119&lt;='Desc Stats'!$C$57),"Affordable",if(AND(B4119&gt;='Desc Stats'!$C$58,B4119&lt;='Desc Stats'!$C$59),"Luxury","None"))</f>
        <v>Luxury</v>
      </c>
    </row>
    <row r="4120">
      <c r="A4120" s="57" t="s">
        <v>37</v>
      </c>
      <c r="B4120" s="54">
        <v>3890000.0</v>
      </c>
      <c r="C4120" s="7">
        <v>6.0</v>
      </c>
      <c r="D4120" s="7">
        <v>6.0</v>
      </c>
      <c r="E4120" s="7">
        <v>1.0</v>
      </c>
      <c r="F4120" s="7" t="s">
        <v>188</v>
      </c>
      <c r="G4120" s="7" t="s">
        <v>172</v>
      </c>
      <c r="H4120" s="54">
        <v>2.0</v>
      </c>
      <c r="I4120" s="54">
        <v>4506.0</v>
      </c>
      <c r="J4120" s="55" t="s">
        <v>25</v>
      </c>
      <c r="K4120" t="str">
        <f>if(and(B4120&gt;='Desc Stats'!$C$56,B4120&lt;='Desc Stats'!$C$57),"Affordable",if(AND(B4120&gt;='Desc Stats'!$C$58,B4120&lt;='Desc Stats'!$C$59),"Luxury","None"))</f>
        <v>Luxury</v>
      </c>
    </row>
    <row r="4121">
      <c r="A4121" s="56" t="s">
        <v>123</v>
      </c>
      <c r="B4121" s="54">
        <v>3900000.0</v>
      </c>
      <c r="C4121" s="7">
        <v>6.0</v>
      </c>
      <c r="D4121" s="7">
        <v>6.0</v>
      </c>
      <c r="E4121" s="7">
        <v>2.0</v>
      </c>
      <c r="F4121" s="7" t="s">
        <v>188</v>
      </c>
      <c r="G4121" s="7" t="s">
        <v>179</v>
      </c>
      <c r="H4121" s="54">
        <v>1.0</v>
      </c>
      <c r="I4121" s="54">
        <v>4675.0</v>
      </c>
      <c r="J4121" s="55" t="s">
        <v>25</v>
      </c>
      <c r="K4121" t="str">
        <f>if(and(B4121&gt;='Desc Stats'!$C$56,B4121&lt;='Desc Stats'!$C$57),"Affordable",if(AND(B4121&gt;='Desc Stats'!$C$58,B4121&lt;='Desc Stats'!$C$59),"Luxury","None"))</f>
        <v>Luxury</v>
      </c>
    </row>
    <row r="4122">
      <c r="A4122" s="56" t="s">
        <v>132</v>
      </c>
      <c r="B4122" s="54">
        <v>3900000.0</v>
      </c>
      <c r="C4122" s="7">
        <v>5.0</v>
      </c>
      <c r="D4122" s="7">
        <v>5.0</v>
      </c>
      <c r="E4122" s="7">
        <v>1.0</v>
      </c>
      <c r="F4122" s="7" t="s">
        <v>36</v>
      </c>
      <c r="G4122" s="7" t="s">
        <v>172</v>
      </c>
      <c r="H4122" s="54">
        <v>2.0</v>
      </c>
      <c r="I4122" s="54">
        <v>2645.0</v>
      </c>
      <c r="J4122" s="55" t="s">
        <v>27</v>
      </c>
      <c r="K4122" t="str">
        <f>if(and(B4122&gt;='Desc Stats'!$C$56,B4122&lt;='Desc Stats'!$C$57),"Affordable",if(AND(B4122&gt;='Desc Stats'!$C$58,B4122&lt;='Desc Stats'!$C$59),"Luxury","None"))</f>
        <v>Luxury</v>
      </c>
    </row>
    <row r="4123">
      <c r="A4123" s="56" t="s">
        <v>136</v>
      </c>
      <c r="B4123" s="54">
        <v>3900000.0</v>
      </c>
      <c r="C4123" s="7">
        <v>6.0</v>
      </c>
      <c r="D4123" s="7">
        <v>5.0</v>
      </c>
      <c r="E4123" s="7">
        <v>2.0</v>
      </c>
      <c r="F4123" s="7" t="s">
        <v>24</v>
      </c>
      <c r="G4123" s="7" t="s">
        <v>172</v>
      </c>
      <c r="H4123" s="54">
        <v>2.0</v>
      </c>
      <c r="I4123" s="54">
        <v>3750.0</v>
      </c>
      <c r="J4123" s="55" t="s">
        <v>27</v>
      </c>
      <c r="K4123" t="str">
        <f>if(and(B4123&gt;='Desc Stats'!$C$56,B4123&lt;='Desc Stats'!$C$57),"Affordable",if(AND(B4123&gt;='Desc Stats'!$C$58,B4123&lt;='Desc Stats'!$C$59),"Luxury","None"))</f>
        <v>Luxury</v>
      </c>
    </row>
    <row r="4124">
      <c r="A4124" s="56" t="s">
        <v>136</v>
      </c>
      <c r="B4124" s="54">
        <v>3900000.0</v>
      </c>
      <c r="C4124" s="7">
        <v>4.0</v>
      </c>
      <c r="D4124" s="7">
        <v>4.0</v>
      </c>
      <c r="E4124" s="7">
        <v>2.0</v>
      </c>
      <c r="F4124" s="7" t="s">
        <v>24</v>
      </c>
      <c r="G4124" s="7" t="s">
        <v>172</v>
      </c>
      <c r="H4124" s="54">
        <v>2.0</v>
      </c>
      <c r="I4124" s="54">
        <v>3285.0</v>
      </c>
      <c r="J4124" s="55" t="s">
        <v>27</v>
      </c>
      <c r="K4124" t="str">
        <f>if(and(B4124&gt;='Desc Stats'!$C$56,B4124&lt;='Desc Stats'!$C$57),"Affordable",if(AND(B4124&gt;='Desc Stats'!$C$58,B4124&lt;='Desc Stats'!$C$59),"Luxury","None"))</f>
        <v>Luxury</v>
      </c>
    </row>
    <row r="4125">
      <c r="A4125" s="56" t="s">
        <v>136</v>
      </c>
      <c r="B4125" s="54">
        <v>3900000.0</v>
      </c>
      <c r="C4125" s="7">
        <v>4.0</v>
      </c>
      <c r="D4125" s="7">
        <v>2.0</v>
      </c>
      <c r="E4125" s="7">
        <v>1.0</v>
      </c>
      <c r="F4125" s="7" t="s">
        <v>24</v>
      </c>
      <c r="G4125" s="7" t="s">
        <v>179</v>
      </c>
      <c r="H4125" s="54">
        <v>1.0</v>
      </c>
      <c r="I4125" s="54">
        <v>3285.0</v>
      </c>
      <c r="J4125" t="s">
        <v>27</v>
      </c>
      <c r="K4125" t="str">
        <f>if(and(B4125&gt;='Desc Stats'!$C$56,B4125&lt;='Desc Stats'!$C$57),"Affordable",if(AND(B4125&gt;='Desc Stats'!$C$58,B4125&lt;='Desc Stats'!$C$59),"Luxury","None"))</f>
        <v>Luxury</v>
      </c>
    </row>
    <row r="4126">
      <c r="A4126" s="56" t="s">
        <v>28</v>
      </c>
      <c r="B4126" s="54">
        <v>3900000.0</v>
      </c>
      <c r="C4126" s="7">
        <v>4.0</v>
      </c>
      <c r="D4126" s="7">
        <v>4.0</v>
      </c>
      <c r="E4126" s="7">
        <v>2.0</v>
      </c>
      <c r="F4126" s="7" t="s">
        <v>24</v>
      </c>
      <c r="G4126" s="7" t="s">
        <v>172</v>
      </c>
      <c r="H4126" s="54">
        <v>2.0</v>
      </c>
      <c r="I4126" s="54">
        <v>2250.0</v>
      </c>
      <c r="J4126" s="55" t="s">
        <v>27</v>
      </c>
      <c r="K4126" t="str">
        <f>if(and(B4126&gt;='Desc Stats'!$C$56,B4126&lt;='Desc Stats'!$C$57),"Affordable",if(AND(B4126&gt;='Desc Stats'!$C$58,B4126&lt;='Desc Stats'!$C$59),"Luxury","None"))</f>
        <v>Luxury</v>
      </c>
    </row>
    <row r="4127">
      <c r="A4127" s="56" t="s">
        <v>28</v>
      </c>
      <c r="B4127" s="54">
        <v>3900000.0</v>
      </c>
      <c r="C4127" s="7">
        <v>2.0</v>
      </c>
      <c r="D4127" s="7">
        <v>3.0</v>
      </c>
      <c r="E4127" s="7">
        <v>2.0</v>
      </c>
      <c r="F4127" s="7" t="s">
        <v>36</v>
      </c>
      <c r="G4127" s="7" t="s">
        <v>172</v>
      </c>
      <c r="H4127" s="54">
        <v>2.0</v>
      </c>
      <c r="I4127" s="54">
        <v>1572.0</v>
      </c>
      <c r="J4127" s="55" t="s">
        <v>27</v>
      </c>
      <c r="K4127" t="str">
        <f>if(and(B4127&gt;='Desc Stats'!$C$56,B4127&lt;='Desc Stats'!$C$57),"Affordable",if(AND(B4127&gt;='Desc Stats'!$C$58,B4127&lt;='Desc Stats'!$C$59),"Luxury","None"))</f>
        <v>Luxury</v>
      </c>
    </row>
    <row r="4128">
      <c r="A4128" s="56" t="s">
        <v>28</v>
      </c>
      <c r="B4128" s="54">
        <v>3900000.0</v>
      </c>
      <c r="C4128" s="7">
        <v>2.0</v>
      </c>
      <c r="D4128" s="7">
        <v>2.0</v>
      </c>
      <c r="E4128" s="7">
        <v>1.0</v>
      </c>
      <c r="F4128" s="7" t="s">
        <v>36</v>
      </c>
      <c r="G4128" s="7" t="s">
        <v>172</v>
      </c>
      <c r="H4128" s="54">
        <v>2.0</v>
      </c>
      <c r="I4128" s="54">
        <v>1636.0</v>
      </c>
      <c r="J4128" s="55" t="s">
        <v>27</v>
      </c>
      <c r="K4128" t="str">
        <f>if(and(B4128&gt;='Desc Stats'!$C$56,B4128&lt;='Desc Stats'!$C$57),"Affordable",if(AND(B4128&gt;='Desc Stats'!$C$58,B4128&lt;='Desc Stats'!$C$59),"Luxury","None"))</f>
        <v>Luxury</v>
      </c>
    </row>
    <row r="4129">
      <c r="A4129" s="56" t="s">
        <v>140</v>
      </c>
      <c r="B4129" s="54">
        <v>3900000.0</v>
      </c>
      <c r="C4129" s="7">
        <v>6.0</v>
      </c>
      <c r="D4129" s="7">
        <v>6.0</v>
      </c>
      <c r="E4129" s="7">
        <v>2.0</v>
      </c>
      <c r="F4129" s="7" t="s">
        <v>38</v>
      </c>
      <c r="G4129" s="7" t="s">
        <v>179</v>
      </c>
      <c r="H4129" s="54">
        <v>1.0</v>
      </c>
      <c r="I4129" s="54">
        <v>2800.0</v>
      </c>
      <c r="J4129" s="55" t="s">
        <v>27</v>
      </c>
      <c r="K4129" t="str">
        <f>if(and(B4129&gt;='Desc Stats'!$C$56,B4129&lt;='Desc Stats'!$C$57),"Affordable",if(AND(B4129&gt;='Desc Stats'!$C$58,B4129&lt;='Desc Stats'!$C$59),"Luxury","None"))</f>
        <v>Luxury</v>
      </c>
    </row>
    <row r="4130">
      <c r="A4130" s="56" t="s">
        <v>140</v>
      </c>
      <c r="B4130" s="54">
        <v>3900000.0</v>
      </c>
      <c r="C4130" s="7">
        <v>4.0</v>
      </c>
      <c r="D4130" s="7">
        <v>4.0</v>
      </c>
      <c r="E4130" s="7">
        <v>2.0</v>
      </c>
      <c r="F4130" s="7" t="s">
        <v>183</v>
      </c>
      <c r="G4130" s="7" t="s">
        <v>172</v>
      </c>
      <c r="H4130" s="54">
        <v>2.0</v>
      </c>
      <c r="I4130" s="54">
        <v>5230.0</v>
      </c>
      <c r="J4130" s="55" t="s">
        <v>25</v>
      </c>
      <c r="K4130" t="str">
        <f>if(and(B4130&gt;='Desc Stats'!$C$56,B4130&lt;='Desc Stats'!$C$57),"Affordable",if(AND(B4130&gt;='Desc Stats'!$C$58,B4130&lt;='Desc Stats'!$C$59),"Luxury","None"))</f>
        <v>Luxury</v>
      </c>
    </row>
    <row r="4131">
      <c r="A4131" s="56" t="s">
        <v>140</v>
      </c>
      <c r="B4131" s="54">
        <v>3900000.0</v>
      </c>
      <c r="C4131" s="7">
        <v>4.0</v>
      </c>
      <c r="D4131" s="7">
        <v>4.0</v>
      </c>
      <c r="E4131" s="7">
        <v>2.0</v>
      </c>
      <c r="F4131" s="7" t="s">
        <v>24</v>
      </c>
      <c r="G4131" s="7" t="s">
        <v>172</v>
      </c>
      <c r="H4131" s="54">
        <v>2.0</v>
      </c>
      <c r="I4131" s="54">
        <v>5230.0</v>
      </c>
      <c r="J4131" s="55" t="s">
        <v>25</v>
      </c>
      <c r="K4131" t="str">
        <f>if(and(B4131&gt;='Desc Stats'!$C$56,B4131&lt;='Desc Stats'!$C$57),"Affordable",if(AND(B4131&gt;='Desc Stats'!$C$58,B4131&lt;='Desc Stats'!$C$59),"Luxury","None"))</f>
        <v>Luxury</v>
      </c>
    </row>
    <row r="4132">
      <c r="A4132" s="56" t="s">
        <v>28</v>
      </c>
      <c r="B4132" s="54">
        <v>3941000.0</v>
      </c>
      <c r="C4132" s="7">
        <v>6.0</v>
      </c>
      <c r="D4132" s="7">
        <v>7.0</v>
      </c>
      <c r="E4132" s="7">
        <v>2.0</v>
      </c>
      <c r="F4132" s="7" t="s">
        <v>24</v>
      </c>
      <c r="G4132" s="7" t="s">
        <v>172</v>
      </c>
      <c r="H4132" s="54">
        <v>2.0</v>
      </c>
      <c r="I4132" s="54">
        <v>3941.0</v>
      </c>
      <c r="J4132" s="55" t="s">
        <v>27</v>
      </c>
      <c r="K4132" t="str">
        <f>if(and(B4132&gt;='Desc Stats'!$C$56,B4132&lt;='Desc Stats'!$C$57),"Affordable",if(AND(B4132&gt;='Desc Stats'!$C$58,B4132&lt;='Desc Stats'!$C$59),"Luxury","None"))</f>
        <v>Luxury</v>
      </c>
    </row>
    <row r="4133">
      <c r="A4133" s="56" t="s">
        <v>136</v>
      </c>
      <c r="B4133" s="54">
        <v>3950000.0</v>
      </c>
      <c r="C4133" s="7">
        <v>5.0</v>
      </c>
      <c r="D4133" s="7">
        <v>4.0</v>
      </c>
      <c r="E4133" s="7">
        <v>1.0</v>
      </c>
      <c r="F4133" s="7" t="s">
        <v>24</v>
      </c>
      <c r="G4133" s="7" t="s">
        <v>172</v>
      </c>
      <c r="H4133" s="54">
        <v>2.0</v>
      </c>
      <c r="I4133" s="54">
        <v>3285.0</v>
      </c>
      <c r="J4133" s="55" t="s">
        <v>27</v>
      </c>
      <c r="K4133" t="str">
        <f>if(and(B4133&gt;='Desc Stats'!$C$56,B4133&lt;='Desc Stats'!$C$57),"Affordable",if(AND(B4133&gt;='Desc Stats'!$C$58,B4133&lt;='Desc Stats'!$C$59),"Luxury","None"))</f>
        <v>Luxury</v>
      </c>
    </row>
    <row r="4134">
      <c r="A4134" s="56" t="s">
        <v>28</v>
      </c>
      <c r="B4134" s="54">
        <v>3960000.0</v>
      </c>
      <c r="C4134" s="7">
        <v>4.0</v>
      </c>
      <c r="D4134" s="7">
        <v>4.0</v>
      </c>
      <c r="E4134" s="7">
        <v>3.0</v>
      </c>
      <c r="F4134" s="7" t="s">
        <v>36</v>
      </c>
      <c r="G4134" s="7" t="s">
        <v>172</v>
      </c>
      <c r="H4134" s="54">
        <v>2.0</v>
      </c>
      <c r="I4134" s="54">
        <v>2195.0</v>
      </c>
      <c r="J4134" s="55" t="s">
        <v>25</v>
      </c>
      <c r="K4134" t="str">
        <f>if(and(B4134&gt;='Desc Stats'!$C$56,B4134&lt;='Desc Stats'!$C$57),"Affordable",if(AND(B4134&gt;='Desc Stats'!$C$58,B4134&lt;='Desc Stats'!$C$59),"Luxury","None"))</f>
        <v>Luxury</v>
      </c>
    </row>
    <row r="4135">
      <c r="A4135" s="56" t="s">
        <v>121</v>
      </c>
      <c r="B4135" s="54">
        <v>3963960.0</v>
      </c>
      <c r="C4135" s="7">
        <v>4.0</v>
      </c>
      <c r="D4135" s="7">
        <v>5.0</v>
      </c>
      <c r="E4135" s="7">
        <v>1.0</v>
      </c>
      <c r="F4135" s="7" t="s">
        <v>24</v>
      </c>
      <c r="G4135" s="7" t="s">
        <v>172</v>
      </c>
      <c r="H4135" s="54">
        <v>2.0</v>
      </c>
      <c r="I4135" s="54">
        <v>4356.0</v>
      </c>
      <c r="J4135" s="55" t="s">
        <v>25</v>
      </c>
      <c r="K4135" t="str">
        <f>if(and(B4135&gt;='Desc Stats'!$C$56,B4135&lt;='Desc Stats'!$C$57),"Affordable",if(AND(B4135&gt;='Desc Stats'!$C$58,B4135&lt;='Desc Stats'!$C$59),"Luxury","None"))</f>
        <v>Luxury</v>
      </c>
    </row>
    <row r="4136">
      <c r="A4136" s="56" t="s">
        <v>28</v>
      </c>
      <c r="B4136" s="54">
        <v>3990000.0</v>
      </c>
      <c r="C4136" s="7">
        <v>5.0</v>
      </c>
      <c r="D4136" s="7">
        <v>5.0</v>
      </c>
      <c r="E4136" s="7">
        <v>1.0</v>
      </c>
      <c r="F4136" s="7" t="s">
        <v>24</v>
      </c>
      <c r="G4136" s="7" t="s">
        <v>172</v>
      </c>
      <c r="H4136" s="54">
        <v>2.0</v>
      </c>
      <c r="I4136" s="54">
        <v>3979.0</v>
      </c>
      <c r="J4136" s="55" t="s">
        <v>27</v>
      </c>
      <c r="K4136" t="str">
        <f>if(and(B4136&gt;='Desc Stats'!$C$56,B4136&lt;='Desc Stats'!$C$57),"Affordable",if(AND(B4136&gt;='Desc Stats'!$C$58,B4136&lt;='Desc Stats'!$C$59),"Luxury","None"))</f>
        <v>Luxury</v>
      </c>
    </row>
    <row r="4137">
      <c r="A4137" s="56" t="s">
        <v>121</v>
      </c>
      <c r="B4137" s="54">
        <v>4000000.0</v>
      </c>
      <c r="C4137" s="7">
        <v>5.0</v>
      </c>
      <c r="D4137" s="7">
        <v>5.0</v>
      </c>
      <c r="E4137" s="7">
        <v>2.0</v>
      </c>
      <c r="F4137" s="7" t="s">
        <v>24</v>
      </c>
      <c r="G4137" s="7" t="s">
        <v>172</v>
      </c>
      <c r="H4137" s="54">
        <v>2.0</v>
      </c>
      <c r="I4137" s="54">
        <v>3563.0</v>
      </c>
      <c r="J4137" s="55" t="s">
        <v>27</v>
      </c>
      <c r="K4137" t="str">
        <f>if(and(B4137&gt;='Desc Stats'!$C$56,B4137&lt;='Desc Stats'!$C$57),"Affordable",if(AND(B4137&gt;='Desc Stats'!$C$58,B4137&lt;='Desc Stats'!$C$59),"Luxury","None"))</f>
        <v>Luxury</v>
      </c>
    </row>
    <row r="4138">
      <c r="A4138" s="56" t="s">
        <v>138</v>
      </c>
      <c r="B4138" s="54">
        <v>4000000.0</v>
      </c>
      <c r="C4138" s="7">
        <v>5.0</v>
      </c>
      <c r="D4138" s="7">
        <v>5.0</v>
      </c>
      <c r="E4138" s="7">
        <v>3.0</v>
      </c>
      <c r="F4138" s="7" t="s">
        <v>188</v>
      </c>
      <c r="G4138" s="7" t="s">
        <v>179</v>
      </c>
      <c r="H4138" s="54">
        <v>1.0</v>
      </c>
      <c r="I4138" s="54">
        <v>3700.0</v>
      </c>
      <c r="J4138" s="55" t="s">
        <v>27</v>
      </c>
      <c r="K4138" t="str">
        <f>if(and(B4138&gt;='Desc Stats'!$C$56,B4138&lt;='Desc Stats'!$C$57),"Affordable",if(AND(B4138&gt;='Desc Stats'!$C$58,B4138&lt;='Desc Stats'!$C$59),"Luxury","None"))</f>
        <v>Luxury</v>
      </c>
    </row>
    <row r="4139">
      <c r="A4139" s="56" t="s">
        <v>138</v>
      </c>
      <c r="B4139" s="54">
        <v>4000000.0</v>
      </c>
      <c r="C4139" s="7">
        <v>5.0</v>
      </c>
      <c r="D4139" s="7">
        <v>4.0</v>
      </c>
      <c r="E4139" s="7">
        <v>3.0</v>
      </c>
      <c r="F4139" s="7" t="s">
        <v>188</v>
      </c>
      <c r="G4139" s="7" t="s">
        <v>179</v>
      </c>
      <c r="H4139" s="54">
        <v>1.0</v>
      </c>
      <c r="I4139" s="54">
        <v>3700.0</v>
      </c>
      <c r="J4139" s="55" t="s">
        <v>27</v>
      </c>
      <c r="K4139" t="str">
        <f>if(and(B4139&gt;='Desc Stats'!$C$56,B4139&lt;='Desc Stats'!$C$57),"Affordable",if(AND(B4139&gt;='Desc Stats'!$C$58,B4139&lt;='Desc Stats'!$C$59),"Luxury","None"))</f>
        <v>Luxury</v>
      </c>
    </row>
    <row r="4140">
      <c r="A4140" s="56" t="s">
        <v>138</v>
      </c>
      <c r="B4140" s="54">
        <v>4000000.0</v>
      </c>
      <c r="C4140" s="7">
        <v>5.0</v>
      </c>
      <c r="D4140" s="7">
        <v>6.0</v>
      </c>
      <c r="E4140" s="7">
        <v>1.0</v>
      </c>
      <c r="F4140" s="7" t="s">
        <v>192</v>
      </c>
      <c r="G4140" s="7" t="s">
        <v>179</v>
      </c>
      <c r="H4140" s="54">
        <v>1.0</v>
      </c>
      <c r="I4140" s="54">
        <v>3704.0</v>
      </c>
      <c r="J4140" t="s">
        <v>27</v>
      </c>
      <c r="K4140" t="str">
        <f>if(and(B4140&gt;='Desc Stats'!$C$56,B4140&lt;='Desc Stats'!$C$57),"Affordable",if(AND(B4140&gt;='Desc Stats'!$C$58,B4140&lt;='Desc Stats'!$C$59),"Luxury","None"))</f>
        <v>Luxury</v>
      </c>
    </row>
    <row r="4141">
      <c r="A4141" s="57" t="s">
        <v>37</v>
      </c>
      <c r="B4141" s="54">
        <v>4000000.0</v>
      </c>
      <c r="C4141" s="7">
        <v>5.0</v>
      </c>
      <c r="D4141" s="7">
        <v>5.0</v>
      </c>
      <c r="E4141" s="7">
        <v>2.0</v>
      </c>
      <c r="F4141" s="7" t="s">
        <v>38</v>
      </c>
      <c r="G4141" s="7" t="s">
        <v>172</v>
      </c>
      <c r="H4141" s="54">
        <v>2.0</v>
      </c>
      <c r="I4141" s="54">
        <v>4500.0</v>
      </c>
      <c r="J4141" s="55" t="s">
        <v>27</v>
      </c>
      <c r="K4141" t="str">
        <f>if(and(B4141&gt;='Desc Stats'!$C$56,B4141&lt;='Desc Stats'!$C$57),"Affordable",if(AND(B4141&gt;='Desc Stats'!$C$58,B4141&lt;='Desc Stats'!$C$59),"Luxury","None"))</f>
        <v>Luxury</v>
      </c>
    </row>
    <row r="4142">
      <c r="A4142" s="56" t="s">
        <v>131</v>
      </c>
      <c r="B4142" s="54">
        <v>4000000.0</v>
      </c>
      <c r="C4142" s="7">
        <v>6.0</v>
      </c>
      <c r="D4142" s="7">
        <v>6.0</v>
      </c>
      <c r="E4142" s="7">
        <v>2.0</v>
      </c>
      <c r="F4142" s="7" t="s">
        <v>188</v>
      </c>
      <c r="G4142" s="7" t="s">
        <v>179</v>
      </c>
      <c r="H4142" s="54">
        <v>1.0</v>
      </c>
      <c r="I4142" s="54">
        <v>4675.0</v>
      </c>
      <c r="J4142" s="55" t="s">
        <v>25</v>
      </c>
      <c r="K4142" t="str">
        <f>if(and(B4142&gt;='Desc Stats'!$C$56,B4142&lt;='Desc Stats'!$C$57),"Affordable",if(AND(B4142&gt;='Desc Stats'!$C$58,B4142&lt;='Desc Stats'!$C$59),"Luxury","None"))</f>
        <v>Luxury</v>
      </c>
    </row>
    <row r="4143">
      <c r="A4143" s="56" t="s">
        <v>28</v>
      </c>
      <c r="B4143" s="54">
        <v>4000000.0</v>
      </c>
      <c r="C4143" s="7">
        <v>5.0</v>
      </c>
      <c r="D4143" s="7">
        <v>5.0</v>
      </c>
      <c r="E4143" s="7">
        <v>2.0</v>
      </c>
      <c r="F4143" s="7" t="s">
        <v>24</v>
      </c>
      <c r="G4143" s="7" t="s">
        <v>172</v>
      </c>
      <c r="H4143" s="54">
        <v>2.0</v>
      </c>
      <c r="I4143" s="54">
        <v>3800.0</v>
      </c>
      <c r="J4143" s="55" t="s">
        <v>27</v>
      </c>
      <c r="K4143" t="str">
        <f>if(and(B4143&gt;='Desc Stats'!$C$56,B4143&lt;='Desc Stats'!$C$57),"Affordable",if(AND(B4143&gt;='Desc Stats'!$C$58,B4143&lt;='Desc Stats'!$C$59),"Luxury","None"))</f>
        <v>Luxury</v>
      </c>
    </row>
    <row r="4144">
      <c r="A4144" s="56" t="s">
        <v>28</v>
      </c>
      <c r="B4144" s="54">
        <v>4000000.0</v>
      </c>
      <c r="C4144" s="7">
        <v>4.0</v>
      </c>
      <c r="D4144" s="7">
        <v>4.0</v>
      </c>
      <c r="E4144" s="7">
        <v>2.0</v>
      </c>
      <c r="F4144" s="7" t="s">
        <v>24</v>
      </c>
      <c r="G4144" s="7" t="s">
        <v>172</v>
      </c>
      <c r="H4144" s="54">
        <v>2.0</v>
      </c>
      <c r="I4144" s="54">
        <v>2250.0</v>
      </c>
      <c r="J4144" s="55" t="s">
        <v>25</v>
      </c>
      <c r="K4144" t="str">
        <f>if(and(B4144&gt;='Desc Stats'!$C$56,B4144&lt;='Desc Stats'!$C$57),"Affordable",if(AND(B4144&gt;='Desc Stats'!$C$58,B4144&lt;='Desc Stats'!$C$59),"Luxury","None"))</f>
        <v>Luxury</v>
      </c>
    </row>
    <row r="4145">
      <c r="A4145" s="56" t="s">
        <v>28</v>
      </c>
      <c r="B4145" s="54">
        <v>4000000.0</v>
      </c>
      <c r="C4145" s="7">
        <v>4.0</v>
      </c>
      <c r="D4145" s="7">
        <v>3.0</v>
      </c>
      <c r="E4145" s="7">
        <v>2.0</v>
      </c>
      <c r="F4145" s="7" t="s">
        <v>24</v>
      </c>
      <c r="G4145" s="7" t="s">
        <v>172</v>
      </c>
      <c r="H4145" s="54">
        <v>2.0</v>
      </c>
      <c r="I4145" s="54">
        <v>2250.0</v>
      </c>
      <c r="J4145" s="55" t="s">
        <v>25</v>
      </c>
      <c r="K4145" t="str">
        <f>if(and(B4145&gt;='Desc Stats'!$C$56,B4145&lt;='Desc Stats'!$C$57),"Affordable",if(AND(B4145&gt;='Desc Stats'!$C$58,B4145&lt;='Desc Stats'!$C$59),"Luxury","None"))</f>
        <v>Luxury</v>
      </c>
    </row>
    <row r="4146">
      <c r="A4146" s="56" t="s">
        <v>28</v>
      </c>
      <c r="B4146" s="54">
        <v>4000000.0</v>
      </c>
      <c r="C4146" s="7">
        <v>4.0</v>
      </c>
      <c r="D4146" s="7">
        <v>5.0</v>
      </c>
      <c r="E4146" s="7">
        <v>1.0</v>
      </c>
      <c r="F4146" s="7" t="s">
        <v>36</v>
      </c>
      <c r="G4146" s="7" t="s">
        <v>172</v>
      </c>
      <c r="H4146" s="54">
        <v>2.0</v>
      </c>
      <c r="I4146" s="54">
        <v>3789.0</v>
      </c>
      <c r="J4146" s="55" t="s">
        <v>27</v>
      </c>
      <c r="K4146" t="str">
        <f>if(and(B4146&gt;='Desc Stats'!$C$56,B4146&lt;='Desc Stats'!$C$57),"Affordable",if(AND(B4146&gt;='Desc Stats'!$C$58,B4146&lt;='Desc Stats'!$C$59),"Luxury","None"))</f>
        <v>Luxury</v>
      </c>
    </row>
    <row r="4147">
      <c r="A4147" s="56" t="s">
        <v>28</v>
      </c>
      <c r="B4147" s="54">
        <v>4000000.0</v>
      </c>
      <c r="C4147" s="7">
        <v>4.0</v>
      </c>
      <c r="D4147" s="7">
        <v>4.0</v>
      </c>
      <c r="E4147" s="7">
        <v>1.0</v>
      </c>
      <c r="F4147" s="7" t="s">
        <v>36</v>
      </c>
      <c r="G4147" s="7" t="s">
        <v>172</v>
      </c>
      <c r="H4147" s="54">
        <v>2.0</v>
      </c>
      <c r="I4147" s="54">
        <v>2195.0</v>
      </c>
      <c r="J4147" s="55" t="s">
        <v>27</v>
      </c>
      <c r="K4147" t="str">
        <f>if(and(B4147&gt;='Desc Stats'!$C$56,B4147&lt;='Desc Stats'!$C$57),"Affordable",if(AND(B4147&gt;='Desc Stats'!$C$58,B4147&lt;='Desc Stats'!$C$59),"Luxury","None"))</f>
        <v>Luxury</v>
      </c>
    </row>
    <row r="4148">
      <c r="A4148" s="56" t="s">
        <v>155</v>
      </c>
      <c r="B4148" s="54">
        <v>4000000.0</v>
      </c>
      <c r="C4148" s="7">
        <v>6.0</v>
      </c>
      <c r="D4148" s="7">
        <v>6.0</v>
      </c>
      <c r="E4148" s="7">
        <v>2.0</v>
      </c>
      <c r="F4148" s="7" t="s">
        <v>188</v>
      </c>
      <c r="G4148" s="7" t="s">
        <v>179</v>
      </c>
      <c r="H4148" s="54">
        <v>1.0</v>
      </c>
      <c r="I4148" s="54">
        <v>3200.0</v>
      </c>
      <c r="J4148" s="55" t="s">
        <v>27</v>
      </c>
      <c r="K4148" t="str">
        <f>if(and(B4148&gt;='Desc Stats'!$C$56,B4148&lt;='Desc Stats'!$C$57),"Affordable",if(AND(B4148&gt;='Desc Stats'!$C$58,B4148&lt;='Desc Stats'!$C$59),"Luxury","None"))</f>
        <v>Luxury</v>
      </c>
    </row>
    <row r="4149">
      <c r="A4149" s="56" t="s">
        <v>140</v>
      </c>
      <c r="B4149" s="54">
        <v>4000000.0</v>
      </c>
      <c r="C4149" s="7">
        <v>6.0</v>
      </c>
      <c r="D4149" s="7">
        <v>5.0</v>
      </c>
      <c r="E4149" s="7">
        <v>2.0</v>
      </c>
      <c r="F4149" s="7" t="s">
        <v>188</v>
      </c>
      <c r="G4149" s="7" t="s">
        <v>179</v>
      </c>
      <c r="H4149" s="54">
        <v>1.0</v>
      </c>
      <c r="I4149" s="54">
        <v>4000.0</v>
      </c>
      <c r="J4149" s="55" t="s">
        <v>27</v>
      </c>
      <c r="K4149" t="str">
        <f>if(and(B4149&gt;='Desc Stats'!$C$56,B4149&lt;='Desc Stats'!$C$57),"Affordable",if(AND(B4149&gt;='Desc Stats'!$C$58,B4149&lt;='Desc Stats'!$C$59),"Luxury","None"))</f>
        <v>Luxury</v>
      </c>
    </row>
    <row r="4150">
      <c r="A4150" s="56" t="s">
        <v>140</v>
      </c>
      <c r="B4150" s="54">
        <v>4000000.0</v>
      </c>
      <c r="C4150" s="7">
        <v>5.0</v>
      </c>
      <c r="D4150" s="7">
        <v>5.0</v>
      </c>
      <c r="E4150" s="7">
        <v>1.0</v>
      </c>
      <c r="F4150" s="7" t="s">
        <v>194</v>
      </c>
      <c r="G4150" s="7" t="s">
        <v>179</v>
      </c>
      <c r="H4150" s="54">
        <v>1.0</v>
      </c>
      <c r="I4150" s="54">
        <v>2200.0</v>
      </c>
      <c r="J4150" t="s">
        <v>27</v>
      </c>
      <c r="K4150" t="str">
        <f>if(and(B4150&gt;='Desc Stats'!$C$56,B4150&lt;='Desc Stats'!$C$57),"Affordable",if(AND(B4150&gt;='Desc Stats'!$C$58,B4150&lt;='Desc Stats'!$C$59),"Luxury","None"))</f>
        <v>Luxury</v>
      </c>
    </row>
    <row r="4151">
      <c r="A4151" s="56" t="s">
        <v>28</v>
      </c>
      <c r="B4151" s="54">
        <v>4041100.0</v>
      </c>
      <c r="C4151" s="7">
        <v>4.0</v>
      </c>
      <c r="D4151" s="7">
        <v>5.0</v>
      </c>
      <c r="E4151" s="7">
        <v>2.0</v>
      </c>
      <c r="F4151" s="7" t="s">
        <v>36</v>
      </c>
      <c r="G4151" s="7" t="s">
        <v>172</v>
      </c>
      <c r="H4151" s="54">
        <v>2.0</v>
      </c>
      <c r="I4151" s="54">
        <v>3514.0</v>
      </c>
      <c r="J4151" s="55" t="s">
        <v>25</v>
      </c>
      <c r="K4151" t="str">
        <f>if(and(B4151&gt;='Desc Stats'!$C$56,B4151&lt;='Desc Stats'!$C$57),"Affordable",if(AND(B4151&gt;='Desc Stats'!$C$58,B4151&lt;='Desc Stats'!$C$59),"Luxury","None"))</f>
        <v>Luxury</v>
      </c>
    </row>
    <row r="4152">
      <c r="A4152" s="56" t="s">
        <v>136</v>
      </c>
      <c r="B4152" s="54">
        <v>4080000.0</v>
      </c>
      <c r="C4152" s="7">
        <v>5.0</v>
      </c>
      <c r="D4152" s="7">
        <v>5.0</v>
      </c>
      <c r="E4152" s="7">
        <v>6.0</v>
      </c>
      <c r="F4152" s="7" t="s">
        <v>24</v>
      </c>
      <c r="G4152" s="7" t="s">
        <v>172</v>
      </c>
      <c r="H4152" s="54">
        <v>2.0</v>
      </c>
      <c r="I4152" s="54">
        <v>3713.0</v>
      </c>
      <c r="J4152" s="55" t="s">
        <v>27</v>
      </c>
      <c r="K4152" t="str">
        <f>if(and(B4152&gt;='Desc Stats'!$C$56,B4152&lt;='Desc Stats'!$C$57),"Affordable",if(AND(B4152&gt;='Desc Stats'!$C$58,B4152&lt;='Desc Stats'!$C$59),"Luxury","None"))</f>
        <v>Luxury</v>
      </c>
    </row>
    <row r="4153">
      <c r="A4153" s="56" t="s">
        <v>28</v>
      </c>
      <c r="B4153" s="54">
        <v>4098000.0</v>
      </c>
      <c r="C4153" s="7">
        <v>4.0</v>
      </c>
      <c r="D4153" s="7">
        <v>4.0</v>
      </c>
      <c r="E4153" s="7">
        <v>2.0</v>
      </c>
      <c r="F4153" s="7" t="s">
        <v>36</v>
      </c>
      <c r="G4153" s="7" t="s">
        <v>172</v>
      </c>
      <c r="H4153" s="54">
        <v>2.0</v>
      </c>
      <c r="I4153" s="54">
        <v>2059.0</v>
      </c>
      <c r="J4153" s="55" t="s">
        <v>25</v>
      </c>
      <c r="K4153" t="str">
        <f>if(and(B4153&gt;='Desc Stats'!$C$56,B4153&lt;='Desc Stats'!$C$57),"Affordable",if(AND(B4153&gt;='Desc Stats'!$C$58,B4153&lt;='Desc Stats'!$C$59),"Luxury","None"))</f>
        <v>Luxury</v>
      </c>
    </row>
    <row r="4154">
      <c r="A4154" s="56" t="s">
        <v>28</v>
      </c>
      <c r="B4154" s="54">
        <v>4098000.0</v>
      </c>
      <c r="C4154" s="7">
        <v>4.0</v>
      </c>
      <c r="D4154" s="7">
        <v>3.0</v>
      </c>
      <c r="E4154" s="7">
        <v>2.0</v>
      </c>
      <c r="F4154" s="7" t="s">
        <v>36</v>
      </c>
      <c r="G4154" s="7" t="s">
        <v>172</v>
      </c>
      <c r="H4154" s="54">
        <v>2.0</v>
      </c>
      <c r="I4154" s="54">
        <v>2066.0</v>
      </c>
      <c r="J4154" s="55" t="s">
        <v>25</v>
      </c>
      <c r="K4154" t="str">
        <f>if(and(B4154&gt;='Desc Stats'!$C$56,B4154&lt;='Desc Stats'!$C$57),"Affordable",if(AND(B4154&gt;='Desc Stats'!$C$58,B4154&lt;='Desc Stats'!$C$59),"Luxury","None"))</f>
        <v>Luxury</v>
      </c>
    </row>
    <row r="4155">
      <c r="A4155" s="56" t="s">
        <v>124</v>
      </c>
      <c r="B4155" s="54">
        <v>4100000.0</v>
      </c>
      <c r="C4155" s="7">
        <v>4.0</v>
      </c>
      <c r="D4155" s="7">
        <v>5.0</v>
      </c>
      <c r="E4155" s="7">
        <v>2.0</v>
      </c>
      <c r="F4155" s="7" t="s">
        <v>24</v>
      </c>
      <c r="G4155" s="7" t="s">
        <v>172</v>
      </c>
      <c r="H4155" s="54">
        <v>2.0</v>
      </c>
      <c r="I4155" s="54">
        <v>3658.0</v>
      </c>
      <c r="J4155" s="55" t="s">
        <v>27</v>
      </c>
      <c r="K4155" t="str">
        <f>if(and(B4155&gt;='Desc Stats'!$C$56,B4155&lt;='Desc Stats'!$C$57),"Affordable",if(AND(B4155&gt;='Desc Stats'!$C$58,B4155&lt;='Desc Stats'!$C$59),"Luxury","None"))</f>
        <v>Luxury</v>
      </c>
    </row>
    <row r="4156">
      <c r="A4156" s="57" t="s">
        <v>37</v>
      </c>
      <c r="B4156" s="54">
        <v>4100000.0</v>
      </c>
      <c r="C4156" s="7">
        <v>5.0</v>
      </c>
      <c r="D4156" s="7">
        <v>5.0</v>
      </c>
      <c r="E4156" s="7">
        <v>3.0</v>
      </c>
      <c r="F4156" s="7" t="s">
        <v>192</v>
      </c>
      <c r="G4156" s="7" t="s">
        <v>179</v>
      </c>
      <c r="H4156" s="54">
        <v>1.0</v>
      </c>
      <c r="I4156" s="54">
        <v>3200.0</v>
      </c>
      <c r="J4156" s="55" t="s">
        <v>27</v>
      </c>
      <c r="K4156" t="str">
        <f>if(and(B4156&gt;='Desc Stats'!$C$56,B4156&lt;='Desc Stats'!$C$57),"Affordable",if(AND(B4156&gt;='Desc Stats'!$C$58,B4156&lt;='Desc Stats'!$C$59),"Luxury","None"))</f>
        <v>Luxury</v>
      </c>
    </row>
    <row r="4157">
      <c r="A4157" s="56" t="s">
        <v>28</v>
      </c>
      <c r="B4157" s="54">
        <v>4100000.0</v>
      </c>
      <c r="C4157" s="7">
        <v>4.0</v>
      </c>
      <c r="D4157" s="7">
        <v>4.0</v>
      </c>
      <c r="E4157" s="7">
        <v>2.0</v>
      </c>
      <c r="F4157" s="7" t="s">
        <v>24</v>
      </c>
      <c r="G4157" s="7" t="s">
        <v>172</v>
      </c>
      <c r="H4157" s="54">
        <v>2.0</v>
      </c>
      <c r="I4157" s="54">
        <v>2250.0</v>
      </c>
      <c r="J4157" s="55" t="s">
        <v>27</v>
      </c>
      <c r="K4157" t="str">
        <f>if(and(B4157&gt;='Desc Stats'!$C$56,B4157&lt;='Desc Stats'!$C$57),"Affordable",if(AND(B4157&gt;='Desc Stats'!$C$58,B4157&lt;='Desc Stats'!$C$59),"Luxury","None"))</f>
        <v>Luxury</v>
      </c>
    </row>
    <row r="4158">
      <c r="A4158" s="56" t="s">
        <v>136</v>
      </c>
      <c r="B4158" s="54">
        <v>4130000.0</v>
      </c>
      <c r="C4158" s="7">
        <v>5.0</v>
      </c>
      <c r="D4158" s="7">
        <v>5.0</v>
      </c>
      <c r="E4158" s="7">
        <v>2.0</v>
      </c>
      <c r="F4158" s="7" t="s">
        <v>24</v>
      </c>
      <c r="G4158" s="7" t="s">
        <v>172</v>
      </c>
      <c r="H4158" s="54">
        <v>2.0</v>
      </c>
      <c r="I4158" s="54">
        <v>3713.0</v>
      </c>
      <c r="J4158" s="55" t="s">
        <v>27</v>
      </c>
      <c r="K4158" t="str">
        <f>if(and(B4158&gt;='Desc Stats'!$C$56,B4158&lt;='Desc Stats'!$C$57),"Affordable",if(AND(B4158&gt;='Desc Stats'!$C$58,B4158&lt;='Desc Stats'!$C$59),"Luxury","None"))</f>
        <v>Luxury</v>
      </c>
    </row>
    <row r="4159">
      <c r="A4159" s="56" t="s">
        <v>23</v>
      </c>
      <c r="B4159" s="54">
        <v>4179628.0</v>
      </c>
      <c r="C4159" s="7">
        <v>4.0</v>
      </c>
      <c r="D4159" s="7">
        <v>5.0</v>
      </c>
      <c r="E4159" s="7">
        <v>6.0</v>
      </c>
      <c r="F4159" s="7" t="s">
        <v>24</v>
      </c>
      <c r="G4159" s="7" t="s">
        <v>172</v>
      </c>
      <c r="H4159" s="54">
        <v>2.0</v>
      </c>
      <c r="I4159" s="54">
        <v>5090.0</v>
      </c>
      <c r="J4159" s="55" t="s">
        <v>27</v>
      </c>
      <c r="K4159" t="str">
        <f>if(and(B4159&gt;='Desc Stats'!$C$56,B4159&lt;='Desc Stats'!$C$57),"Affordable",if(AND(B4159&gt;='Desc Stats'!$C$58,B4159&lt;='Desc Stats'!$C$59),"Luxury","None"))</f>
        <v>Luxury</v>
      </c>
    </row>
    <row r="4160">
      <c r="A4160" s="56" t="s">
        <v>124</v>
      </c>
      <c r="B4160" s="54">
        <v>4180000.0</v>
      </c>
      <c r="C4160" s="7">
        <v>6.0</v>
      </c>
      <c r="D4160" s="7">
        <v>5.0</v>
      </c>
      <c r="E4160" s="7">
        <v>2.0</v>
      </c>
      <c r="F4160" s="7" t="s">
        <v>192</v>
      </c>
      <c r="G4160" s="7" t="s">
        <v>179</v>
      </c>
      <c r="H4160" s="54">
        <v>1.0</v>
      </c>
      <c r="I4160" s="54">
        <v>5242.0</v>
      </c>
      <c r="J4160" s="55" t="s">
        <v>27</v>
      </c>
      <c r="K4160" t="str">
        <f>if(and(B4160&gt;='Desc Stats'!$C$56,B4160&lt;='Desc Stats'!$C$57),"Affordable",if(AND(B4160&gt;='Desc Stats'!$C$58,B4160&lt;='Desc Stats'!$C$59),"Luxury","None"))</f>
        <v>Luxury</v>
      </c>
    </row>
    <row r="4161">
      <c r="A4161" s="56" t="s">
        <v>28</v>
      </c>
      <c r="B4161" s="54">
        <v>4180000.0</v>
      </c>
      <c r="C4161" s="7">
        <v>4.0</v>
      </c>
      <c r="D4161" s="7">
        <v>5.0</v>
      </c>
      <c r="E4161" s="7">
        <v>6.0</v>
      </c>
      <c r="F4161" s="7" t="s">
        <v>36</v>
      </c>
      <c r="G4161" s="7" t="s">
        <v>172</v>
      </c>
      <c r="H4161" s="54">
        <v>2.0</v>
      </c>
      <c r="I4161" s="54">
        <v>3100.0</v>
      </c>
      <c r="J4161" s="55" t="s">
        <v>27</v>
      </c>
      <c r="K4161" t="str">
        <f>if(and(B4161&gt;='Desc Stats'!$C$56,B4161&lt;='Desc Stats'!$C$57),"Affordable",if(AND(B4161&gt;='Desc Stats'!$C$58,B4161&lt;='Desc Stats'!$C$59),"Luxury","None"))</f>
        <v>Luxury</v>
      </c>
    </row>
    <row r="4162">
      <c r="A4162" s="56" t="s">
        <v>140</v>
      </c>
      <c r="B4162" s="54">
        <v>4180000.0</v>
      </c>
      <c r="C4162" s="7">
        <v>6.0</v>
      </c>
      <c r="D4162" s="7">
        <v>5.0</v>
      </c>
      <c r="E4162" s="7">
        <v>2.0</v>
      </c>
      <c r="F4162" s="7" t="s">
        <v>38</v>
      </c>
      <c r="G4162" s="7" t="s">
        <v>179</v>
      </c>
      <c r="H4162" s="54">
        <v>1.0</v>
      </c>
      <c r="I4162" s="54">
        <v>2400.0</v>
      </c>
      <c r="J4162" s="55" t="s">
        <v>27</v>
      </c>
      <c r="K4162" t="str">
        <f>if(and(B4162&gt;='Desc Stats'!$C$56,B4162&lt;='Desc Stats'!$C$57),"Affordable",if(AND(B4162&gt;='Desc Stats'!$C$58,B4162&lt;='Desc Stats'!$C$59),"Luxury","None"))</f>
        <v>Luxury</v>
      </c>
    </row>
    <row r="4163">
      <c r="A4163" s="56" t="s">
        <v>136</v>
      </c>
      <c r="B4163" s="54">
        <v>4200000.0</v>
      </c>
      <c r="C4163" s="7">
        <v>3.0</v>
      </c>
      <c r="D4163" s="7">
        <v>2.0</v>
      </c>
      <c r="E4163" s="7">
        <v>2.0</v>
      </c>
      <c r="F4163" s="7" t="s">
        <v>24</v>
      </c>
      <c r="G4163" s="7" t="s">
        <v>179</v>
      </c>
      <c r="H4163" s="54">
        <v>1.0</v>
      </c>
      <c r="I4163" s="54">
        <v>3285.0</v>
      </c>
      <c r="J4163" s="55" t="s">
        <v>25</v>
      </c>
      <c r="K4163" t="str">
        <f>if(and(B4163&gt;='Desc Stats'!$C$56,B4163&lt;='Desc Stats'!$C$57),"Affordable",if(AND(B4163&gt;='Desc Stats'!$C$58,B4163&lt;='Desc Stats'!$C$59),"Luxury","None"))</f>
        <v>Luxury</v>
      </c>
    </row>
    <row r="4164">
      <c r="A4164" s="56" t="s">
        <v>138</v>
      </c>
      <c r="B4164" s="54">
        <v>4200000.0</v>
      </c>
      <c r="C4164" s="7">
        <v>6.0</v>
      </c>
      <c r="D4164" s="7">
        <v>5.0</v>
      </c>
      <c r="E4164" s="7">
        <v>1.0</v>
      </c>
      <c r="F4164" s="7" t="s">
        <v>192</v>
      </c>
      <c r="G4164" s="7" t="s">
        <v>179</v>
      </c>
      <c r="H4164" s="54">
        <v>1.0</v>
      </c>
      <c r="I4164" s="54">
        <v>5274.0</v>
      </c>
      <c r="J4164" s="55" t="s">
        <v>27</v>
      </c>
      <c r="K4164" t="str">
        <f>if(and(B4164&gt;='Desc Stats'!$C$56,B4164&lt;='Desc Stats'!$C$57),"Affordable",if(AND(B4164&gt;='Desc Stats'!$C$58,B4164&lt;='Desc Stats'!$C$59),"Luxury","None"))</f>
        <v>Luxury</v>
      </c>
    </row>
    <row r="4165">
      <c r="A4165" s="57" t="s">
        <v>37</v>
      </c>
      <c r="B4165" s="54">
        <v>4200000.0</v>
      </c>
      <c r="C4165" s="7">
        <v>5.0</v>
      </c>
      <c r="D4165" s="7">
        <v>6.0</v>
      </c>
      <c r="E4165" s="7">
        <v>1.0</v>
      </c>
      <c r="F4165" s="7" t="s">
        <v>182</v>
      </c>
      <c r="G4165" s="7" t="s">
        <v>179</v>
      </c>
      <c r="H4165" s="54">
        <v>1.0</v>
      </c>
      <c r="I4165" s="54">
        <v>2170.0</v>
      </c>
      <c r="J4165" s="55" t="s">
        <v>27</v>
      </c>
      <c r="K4165" t="str">
        <f>if(and(B4165&gt;='Desc Stats'!$C$56,B4165&lt;='Desc Stats'!$C$57),"Affordable",if(AND(B4165&gt;='Desc Stats'!$C$58,B4165&lt;='Desc Stats'!$C$59),"Luxury","None"))</f>
        <v>Luxury</v>
      </c>
    </row>
    <row r="4166">
      <c r="A4166" s="56" t="s">
        <v>28</v>
      </c>
      <c r="B4166" s="54">
        <v>4200000.0</v>
      </c>
      <c r="C4166" s="7">
        <v>5.0</v>
      </c>
      <c r="D4166" s="7">
        <v>4.0</v>
      </c>
      <c r="E4166" s="7">
        <v>2.0</v>
      </c>
      <c r="F4166" s="7" t="s">
        <v>36</v>
      </c>
      <c r="G4166" s="7" t="s">
        <v>172</v>
      </c>
      <c r="H4166" s="54">
        <v>2.0</v>
      </c>
      <c r="I4166" s="54">
        <v>3467.0</v>
      </c>
      <c r="J4166" s="55" t="s">
        <v>27</v>
      </c>
      <c r="K4166" t="str">
        <f>if(and(B4166&gt;='Desc Stats'!$C$56,B4166&lt;='Desc Stats'!$C$57),"Affordable",if(AND(B4166&gt;='Desc Stats'!$C$58,B4166&lt;='Desc Stats'!$C$59),"Luxury","None"))</f>
        <v>Luxury</v>
      </c>
    </row>
    <row r="4167">
      <c r="A4167" s="56" t="s">
        <v>28</v>
      </c>
      <c r="B4167" s="54">
        <v>4200000.0</v>
      </c>
      <c r="C4167" s="7">
        <v>4.0</v>
      </c>
      <c r="D4167" s="7">
        <v>4.0</v>
      </c>
      <c r="E4167" s="7">
        <v>2.0</v>
      </c>
      <c r="F4167" s="7" t="s">
        <v>36</v>
      </c>
      <c r="G4167" s="7" t="s">
        <v>172</v>
      </c>
      <c r="H4167" s="54">
        <v>2.0</v>
      </c>
      <c r="I4167" s="54">
        <v>2195.0</v>
      </c>
      <c r="J4167" s="55" t="s">
        <v>27</v>
      </c>
      <c r="K4167" t="str">
        <f>if(and(B4167&gt;='Desc Stats'!$C$56,B4167&lt;='Desc Stats'!$C$57),"Affordable",if(AND(B4167&gt;='Desc Stats'!$C$58,B4167&lt;='Desc Stats'!$C$59),"Luxury","None"))</f>
        <v>Luxury</v>
      </c>
    </row>
    <row r="4168">
      <c r="A4168" s="56" t="s">
        <v>28</v>
      </c>
      <c r="B4168" s="54">
        <v>4200000.0</v>
      </c>
      <c r="C4168" s="7">
        <v>3.0</v>
      </c>
      <c r="D4168" s="7">
        <v>2.0</v>
      </c>
      <c r="E4168" s="7">
        <v>2.0</v>
      </c>
      <c r="F4168" s="7" t="s">
        <v>36</v>
      </c>
      <c r="G4168" s="7" t="s">
        <v>172</v>
      </c>
      <c r="H4168" s="54">
        <v>2.0</v>
      </c>
      <c r="I4168" s="54">
        <v>1668.0</v>
      </c>
      <c r="J4168" s="55" t="s">
        <v>27</v>
      </c>
      <c r="K4168" t="str">
        <f>if(and(B4168&gt;='Desc Stats'!$C$56,B4168&lt;='Desc Stats'!$C$57),"Affordable",if(AND(B4168&gt;='Desc Stats'!$C$58,B4168&lt;='Desc Stats'!$C$59),"Luxury","None"))</f>
        <v>Luxury</v>
      </c>
    </row>
    <row r="4169">
      <c r="A4169" s="56" t="s">
        <v>23</v>
      </c>
      <c r="B4169" s="54">
        <v>4200000.0</v>
      </c>
      <c r="C4169" s="7">
        <v>6.0</v>
      </c>
      <c r="D4169" s="7">
        <v>5.0</v>
      </c>
      <c r="E4169" s="7">
        <v>2.0</v>
      </c>
      <c r="F4169" s="7" t="s">
        <v>188</v>
      </c>
      <c r="G4169" s="7" t="s">
        <v>172</v>
      </c>
      <c r="H4169" s="54">
        <v>2.0</v>
      </c>
      <c r="I4169" s="54">
        <v>4600.0</v>
      </c>
      <c r="J4169" s="55" t="s">
        <v>27</v>
      </c>
      <c r="K4169" t="str">
        <f>if(and(B4169&gt;='Desc Stats'!$C$56,B4169&lt;='Desc Stats'!$C$57),"Affordable",if(AND(B4169&gt;='Desc Stats'!$C$58,B4169&lt;='Desc Stats'!$C$59),"Luxury","None"))</f>
        <v>Luxury</v>
      </c>
    </row>
    <row r="4170">
      <c r="A4170" s="56" t="s">
        <v>23</v>
      </c>
      <c r="B4170" s="54">
        <v>4200000.0</v>
      </c>
      <c r="C4170" s="7">
        <v>6.0</v>
      </c>
      <c r="D4170" s="7">
        <v>5.0</v>
      </c>
      <c r="E4170" s="7">
        <v>2.0</v>
      </c>
      <c r="F4170" s="7" t="s">
        <v>24</v>
      </c>
      <c r="G4170" s="7" t="s">
        <v>172</v>
      </c>
      <c r="H4170" s="54">
        <v>2.0</v>
      </c>
      <c r="I4170" s="54">
        <v>3709.0</v>
      </c>
      <c r="J4170" s="55" t="s">
        <v>27</v>
      </c>
      <c r="K4170" t="str">
        <f>if(and(B4170&gt;='Desc Stats'!$C$56,B4170&lt;='Desc Stats'!$C$57),"Affordable",if(AND(B4170&gt;='Desc Stats'!$C$58,B4170&lt;='Desc Stats'!$C$59),"Luxury","None"))</f>
        <v>Luxury</v>
      </c>
    </row>
    <row r="4171">
      <c r="A4171" s="56" t="s">
        <v>160</v>
      </c>
      <c r="B4171" s="54">
        <v>4200000.0</v>
      </c>
      <c r="C4171" s="7">
        <v>5.0</v>
      </c>
      <c r="D4171" s="7">
        <v>5.0</v>
      </c>
      <c r="E4171" s="7">
        <v>1.0</v>
      </c>
      <c r="F4171" s="7" t="s">
        <v>192</v>
      </c>
      <c r="G4171" s="7" t="s">
        <v>179</v>
      </c>
      <c r="H4171" s="54">
        <v>1.0</v>
      </c>
      <c r="I4171" s="54">
        <v>1615.0</v>
      </c>
      <c r="J4171" s="55" t="s">
        <v>175</v>
      </c>
      <c r="K4171" t="str">
        <f>if(and(B4171&gt;='Desc Stats'!$C$56,B4171&lt;='Desc Stats'!$C$57),"Affordable",if(AND(B4171&gt;='Desc Stats'!$C$58,B4171&lt;='Desc Stats'!$C$59),"Luxury","None"))</f>
        <v>Luxury</v>
      </c>
    </row>
    <row r="4172">
      <c r="A4172" s="56" t="s">
        <v>162</v>
      </c>
      <c r="B4172" s="54">
        <v>4200000.0</v>
      </c>
      <c r="C4172" s="7">
        <v>5.0</v>
      </c>
      <c r="D4172" s="7">
        <v>5.0</v>
      </c>
      <c r="E4172" s="7">
        <v>2.0</v>
      </c>
      <c r="F4172" s="7" t="s">
        <v>36</v>
      </c>
      <c r="G4172" s="7" t="s">
        <v>172</v>
      </c>
      <c r="H4172" s="54">
        <v>2.0</v>
      </c>
      <c r="I4172" s="54">
        <v>3832.0</v>
      </c>
      <c r="J4172" s="55" t="s">
        <v>27</v>
      </c>
      <c r="K4172" t="str">
        <f>if(and(B4172&gt;='Desc Stats'!$C$56,B4172&lt;='Desc Stats'!$C$57),"Affordable",if(AND(B4172&gt;='Desc Stats'!$C$58,B4172&lt;='Desc Stats'!$C$59),"Luxury","None"))</f>
        <v>Luxury</v>
      </c>
    </row>
    <row r="4173">
      <c r="A4173" s="56" t="s">
        <v>124</v>
      </c>
      <c r="B4173" s="54">
        <v>4210700.0</v>
      </c>
      <c r="C4173" s="7">
        <v>4.0</v>
      </c>
      <c r="D4173" s="7">
        <v>5.0</v>
      </c>
      <c r="E4173" s="7">
        <v>1.0</v>
      </c>
      <c r="F4173" s="7" t="s">
        <v>24</v>
      </c>
      <c r="G4173" s="7" t="s">
        <v>172</v>
      </c>
      <c r="H4173" s="54">
        <v>2.0</v>
      </c>
      <c r="I4173" s="54">
        <v>3239.0</v>
      </c>
      <c r="J4173" s="55" t="s">
        <v>27</v>
      </c>
      <c r="K4173" t="str">
        <f>if(and(B4173&gt;='Desc Stats'!$C$56,B4173&lt;='Desc Stats'!$C$57),"Affordable",if(AND(B4173&gt;='Desc Stats'!$C$58,B4173&lt;='Desc Stats'!$C$59),"Luxury","None"))</f>
        <v>Luxury</v>
      </c>
    </row>
    <row r="4174">
      <c r="A4174" s="56" t="s">
        <v>28</v>
      </c>
      <c r="B4174" s="54">
        <v>4247000.0</v>
      </c>
      <c r="C4174" s="7">
        <v>3.0</v>
      </c>
      <c r="D4174" s="7">
        <v>3.0</v>
      </c>
      <c r="E4174" s="7">
        <v>2.0</v>
      </c>
      <c r="F4174" s="7" t="s">
        <v>36</v>
      </c>
      <c r="G4174" s="7" t="s">
        <v>172</v>
      </c>
      <c r="H4174" s="54">
        <v>2.0</v>
      </c>
      <c r="I4174" s="54">
        <v>1560.0</v>
      </c>
      <c r="J4174" s="55" t="s">
        <v>25</v>
      </c>
      <c r="K4174" t="str">
        <f>if(and(B4174&gt;='Desc Stats'!$C$56,B4174&lt;='Desc Stats'!$C$57),"Affordable",if(AND(B4174&gt;='Desc Stats'!$C$58,B4174&lt;='Desc Stats'!$C$59),"Luxury","None"))</f>
        <v>Luxury</v>
      </c>
    </row>
    <row r="4175">
      <c r="A4175" s="56" t="s">
        <v>28</v>
      </c>
      <c r="B4175" s="54">
        <v>4250000.0</v>
      </c>
      <c r="C4175" s="7">
        <v>5.0</v>
      </c>
      <c r="D4175" s="7">
        <v>6.0</v>
      </c>
      <c r="E4175" s="7">
        <v>6.0</v>
      </c>
      <c r="F4175" s="7" t="s">
        <v>36</v>
      </c>
      <c r="G4175" s="7" t="s">
        <v>172</v>
      </c>
      <c r="H4175" s="54">
        <v>2.0</v>
      </c>
      <c r="I4175" s="54">
        <v>3300.0</v>
      </c>
      <c r="J4175" s="55" t="s">
        <v>25</v>
      </c>
      <c r="K4175" t="str">
        <f>if(and(B4175&gt;='Desc Stats'!$C$56,B4175&lt;='Desc Stats'!$C$57),"Affordable",if(AND(B4175&gt;='Desc Stats'!$C$58,B4175&lt;='Desc Stats'!$C$59),"Luxury","None"))</f>
        <v>Luxury</v>
      </c>
    </row>
    <row r="4176">
      <c r="A4176" s="56" t="s">
        <v>28</v>
      </c>
      <c r="B4176" s="54">
        <v>4250000.0</v>
      </c>
      <c r="C4176" s="7">
        <v>4.0</v>
      </c>
      <c r="D4176" s="7">
        <v>5.0</v>
      </c>
      <c r="E4176" s="7">
        <v>2.0</v>
      </c>
      <c r="F4176" s="7" t="s">
        <v>36</v>
      </c>
      <c r="G4176" s="7" t="s">
        <v>172</v>
      </c>
      <c r="H4176" s="54">
        <v>2.0</v>
      </c>
      <c r="I4176" s="54">
        <v>3200.0</v>
      </c>
      <c r="J4176" s="55" t="s">
        <v>27</v>
      </c>
      <c r="K4176" t="str">
        <f>if(and(B4176&gt;='Desc Stats'!$C$56,B4176&lt;='Desc Stats'!$C$57),"Affordable",if(AND(B4176&gt;='Desc Stats'!$C$58,B4176&lt;='Desc Stats'!$C$59),"Luxury","None"))</f>
        <v>Luxury</v>
      </c>
    </row>
    <row r="4177">
      <c r="A4177" s="56" t="s">
        <v>23</v>
      </c>
      <c r="B4177" s="54">
        <v>4250000.0</v>
      </c>
      <c r="C4177" s="7">
        <v>7.0</v>
      </c>
      <c r="D4177" s="7">
        <v>6.0</v>
      </c>
      <c r="E4177" s="7">
        <v>2.0</v>
      </c>
      <c r="F4177" s="7" t="s">
        <v>188</v>
      </c>
      <c r="G4177" s="7" t="s">
        <v>179</v>
      </c>
      <c r="H4177" s="54">
        <v>1.0</v>
      </c>
      <c r="I4177" s="54">
        <v>3100.0</v>
      </c>
      <c r="J4177" s="55" t="s">
        <v>27</v>
      </c>
      <c r="K4177" t="str">
        <f>if(and(B4177&gt;='Desc Stats'!$C$56,B4177&lt;='Desc Stats'!$C$57),"Affordable",if(AND(B4177&gt;='Desc Stats'!$C$58,B4177&lt;='Desc Stats'!$C$59),"Luxury","None"))</f>
        <v>Luxury</v>
      </c>
    </row>
    <row r="4178">
      <c r="A4178" s="56" t="s">
        <v>23</v>
      </c>
      <c r="B4178" s="54">
        <v>4250000.0</v>
      </c>
      <c r="C4178" s="7">
        <v>5.0</v>
      </c>
      <c r="D4178" s="7">
        <v>5.0</v>
      </c>
      <c r="E4178" s="7">
        <v>1.0</v>
      </c>
      <c r="F4178" s="7" t="s">
        <v>188</v>
      </c>
      <c r="G4178" s="7" t="s">
        <v>179</v>
      </c>
      <c r="H4178" s="54">
        <v>1.0</v>
      </c>
      <c r="I4178" s="54">
        <v>2700.0</v>
      </c>
      <c r="J4178" s="55" t="s">
        <v>25</v>
      </c>
      <c r="K4178" t="str">
        <f>if(and(B4178&gt;='Desc Stats'!$C$56,B4178&lt;='Desc Stats'!$C$57),"Affordable",if(AND(B4178&gt;='Desc Stats'!$C$58,B4178&lt;='Desc Stats'!$C$59),"Luxury","None"))</f>
        <v>Luxury</v>
      </c>
    </row>
    <row r="4179">
      <c r="A4179" s="56" t="s">
        <v>147</v>
      </c>
      <c r="B4179" s="54">
        <v>4256840.0</v>
      </c>
      <c r="C4179" s="7">
        <v>5.0</v>
      </c>
      <c r="D4179" s="7">
        <v>6.0</v>
      </c>
      <c r="E4179" s="7">
        <v>2.0</v>
      </c>
      <c r="F4179" s="7" t="s">
        <v>36</v>
      </c>
      <c r="G4179" s="7" t="s">
        <v>172</v>
      </c>
      <c r="H4179" s="54">
        <v>2.0</v>
      </c>
      <c r="I4179" s="54">
        <v>3283.0</v>
      </c>
      <c r="J4179" s="55" t="s">
        <v>27</v>
      </c>
      <c r="K4179" t="str">
        <f>if(and(B4179&gt;='Desc Stats'!$C$56,B4179&lt;='Desc Stats'!$C$57),"Affordable",if(AND(B4179&gt;='Desc Stats'!$C$58,B4179&lt;='Desc Stats'!$C$59),"Luxury","None"))</f>
        <v>Luxury</v>
      </c>
    </row>
    <row r="4180">
      <c r="A4180" s="56" t="s">
        <v>28</v>
      </c>
      <c r="B4180" s="54">
        <v>4260000.0</v>
      </c>
      <c r="C4180" s="7">
        <v>3.0</v>
      </c>
      <c r="D4180" s="7">
        <v>3.0</v>
      </c>
      <c r="E4180" s="7">
        <v>2.0</v>
      </c>
      <c r="F4180" s="7" t="s">
        <v>36</v>
      </c>
      <c r="G4180" s="7" t="s">
        <v>172</v>
      </c>
      <c r="H4180" s="54">
        <v>2.0</v>
      </c>
      <c r="I4180" s="54">
        <v>1560.0</v>
      </c>
      <c r="J4180" s="55" t="s">
        <v>25</v>
      </c>
      <c r="K4180" t="str">
        <f>if(and(B4180&gt;='Desc Stats'!$C$56,B4180&lt;='Desc Stats'!$C$57),"Affordable",if(AND(B4180&gt;='Desc Stats'!$C$58,B4180&lt;='Desc Stats'!$C$59),"Luxury","None"))</f>
        <v>Luxury</v>
      </c>
    </row>
    <row r="4181">
      <c r="A4181" s="56" t="s">
        <v>124</v>
      </c>
      <c r="B4181" s="54">
        <v>4266600.0</v>
      </c>
      <c r="C4181" s="7">
        <v>4.0</v>
      </c>
      <c r="D4181" s="7">
        <v>5.0</v>
      </c>
      <c r="E4181" s="7">
        <v>2.0</v>
      </c>
      <c r="F4181" s="7" t="s">
        <v>24</v>
      </c>
      <c r="G4181" s="7" t="s">
        <v>172</v>
      </c>
      <c r="H4181" s="54">
        <v>2.0</v>
      </c>
      <c r="I4181" s="54">
        <v>3282.0</v>
      </c>
      <c r="J4181" s="55" t="s">
        <v>25</v>
      </c>
      <c r="K4181" t="str">
        <f>if(and(B4181&gt;='Desc Stats'!$C$56,B4181&lt;='Desc Stats'!$C$57),"Affordable",if(AND(B4181&gt;='Desc Stats'!$C$58,B4181&lt;='Desc Stats'!$C$59),"Luxury","None"))</f>
        <v>Luxury</v>
      </c>
    </row>
    <row r="4182">
      <c r="A4182" s="56" t="s">
        <v>28</v>
      </c>
      <c r="B4182" s="54">
        <v>4280000.0</v>
      </c>
      <c r="C4182" s="7">
        <v>4.0</v>
      </c>
      <c r="D4182" s="7">
        <v>5.0</v>
      </c>
      <c r="E4182" s="7">
        <v>2.0</v>
      </c>
      <c r="F4182" s="7" t="s">
        <v>36</v>
      </c>
      <c r="G4182" s="7" t="s">
        <v>172</v>
      </c>
      <c r="H4182" s="54">
        <v>2.0</v>
      </c>
      <c r="I4182" s="54">
        <v>2195.0</v>
      </c>
      <c r="J4182" s="55" t="s">
        <v>27</v>
      </c>
      <c r="K4182" t="str">
        <f>if(and(B4182&gt;='Desc Stats'!$C$56,B4182&lt;='Desc Stats'!$C$57),"Affordable",if(AND(B4182&gt;='Desc Stats'!$C$58,B4182&lt;='Desc Stats'!$C$59),"Luxury","None"))</f>
        <v>Luxury</v>
      </c>
    </row>
    <row r="4183">
      <c r="A4183" s="56" t="s">
        <v>28</v>
      </c>
      <c r="B4183" s="54">
        <v>4280000.0</v>
      </c>
      <c r="C4183" s="7">
        <v>4.0</v>
      </c>
      <c r="D4183" s="7">
        <v>4.0</v>
      </c>
      <c r="E4183" s="7">
        <v>1.0</v>
      </c>
      <c r="F4183" s="7" t="s">
        <v>36</v>
      </c>
      <c r="G4183" s="7" t="s">
        <v>172</v>
      </c>
      <c r="H4183" s="54">
        <v>2.0</v>
      </c>
      <c r="I4183" s="54">
        <v>2195.0</v>
      </c>
      <c r="J4183" s="55" t="s">
        <v>27</v>
      </c>
      <c r="K4183" t="str">
        <f>if(and(B4183&gt;='Desc Stats'!$C$56,B4183&lt;='Desc Stats'!$C$57),"Affordable",if(AND(B4183&gt;='Desc Stats'!$C$58,B4183&lt;='Desc Stats'!$C$59),"Luxury","None"))</f>
        <v>Luxury</v>
      </c>
    </row>
    <row r="4184">
      <c r="A4184" s="56" t="s">
        <v>23</v>
      </c>
      <c r="B4184" s="54">
        <v>4280000.0</v>
      </c>
      <c r="C4184" s="7">
        <v>6.0</v>
      </c>
      <c r="D4184" s="7">
        <v>5.0</v>
      </c>
      <c r="E4184" s="7">
        <v>2.0</v>
      </c>
      <c r="F4184" s="7" t="s">
        <v>188</v>
      </c>
      <c r="G4184" s="7" t="s">
        <v>179</v>
      </c>
      <c r="H4184" s="54">
        <v>1.0</v>
      </c>
      <c r="I4184" s="54">
        <v>4040.0</v>
      </c>
      <c r="J4184" s="55" t="s">
        <v>27</v>
      </c>
      <c r="K4184" t="str">
        <f>if(and(B4184&gt;='Desc Stats'!$C$56,B4184&lt;='Desc Stats'!$C$57),"Affordable",if(AND(B4184&gt;='Desc Stats'!$C$58,B4184&lt;='Desc Stats'!$C$59),"Luxury","None"))</f>
        <v>Luxury</v>
      </c>
    </row>
    <row r="4185">
      <c r="A4185" s="56" t="s">
        <v>23</v>
      </c>
      <c r="B4185" s="54">
        <v>4280000.0</v>
      </c>
      <c r="C4185" s="7">
        <v>6.0</v>
      </c>
      <c r="D4185" s="7">
        <v>5.0</v>
      </c>
      <c r="E4185" s="7">
        <v>1.0</v>
      </c>
      <c r="F4185" s="7" t="s">
        <v>188</v>
      </c>
      <c r="G4185" s="7" t="s">
        <v>179</v>
      </c>
      <c r="H4185" s="54">
        <v>1.0</v>
      </c>
      <c r="I4185" s="54">
        <v>4000.0</v>
      </c>
      <c r="J4185" s="55" t="s">
        <v>27</v>
      </c>
      <c r="K4185" t="str">
        <f>if(and(B4185&gt;='Desc Stats'!$C$56,B4185&lt;='Desc Stats'!$C$57),"Affordable",if(AND(B4185&gt;='Desc Stats'!$C$58,B4185&lt;='Desc Stats'!$C$59),"Luxury","None"))</f>
        <v>Luxury</v>
      </c>
    </row>
    <row r="4186">
      <c r="A4186" s="56" t="s">
        <v>140</v>
      </c>
      <c r="B4186" s="54">
        <v>4280000.0</v>
      </c>
      <c r="C4186" s="7">
        <v>6.0</v>
      </c>
      <c r="D4186" s="7">
        <v>5.0</v>
      </c>
      <c r="E4186" s="7">
        <v>2.0</v>
      </c>
      <c r="F4186" s="7" t="s">
        <v>188</v>
      </c>
      <c r="G4186" s="7" t="s">
        <v>179</v>
      </c>
      <c r="H4186" s="54">
        <v>1.0</v>
      </c>
      <c r="I4186" s="54">
        <v>4040.0</v>
      </c>
      <c r="J4186" s="55" t="s">
        <v>27</v>
      </c>
      <c r="K4186" t="str">
        <f>if(and(B4186&gt;='Desc Stats'!$C$56,B4186&lt;='Desc Stats'!$C$57),"Affordable",if(AND(B4186&gt;='Desc Stats'!$C$58,B4186&lt;='Desc Stats'!$C$59),"Luxury","None"))</f>
        <v>Luxury</v>
      </c>
    </row>
    <row r="4187">
      <c r="A4187" s="56" t="s">
        <v>140</v>
      </c>
      <c r="B4187" s="54">
        <v>4280000.0</v>
      </c>
      <c r="C4187" s="7">
        <v>6.0</v>
      </c>
      <c r="D4187" s="7">
        <v>5.0</v>
      </c>
      <c r="E4187" s="7">
        <v>2.0</v>
      </c>
      <c r="F4187" s="7" t="s">
        <v>188</v>
      </c>
      <c r="G4187" s="7" t="s">
        <v>179</v>
      </c>
      <c r="H4187" s="54">
        <v>1.0</v>
      </c>
      <c r="I4187" s="54">
        <v>4000.0</v>
      </c>
      <c r="J4187" s="55" t="s">
        <v>27</v>
      </c>
      <c r="K4187" t="str">
        <f>if(and(B4187&gt;='Desc Stats'!$C$56,B4187&lt;='Desc Stats'!$C$57),"Affordable",if(AND(B4187&gt;='Desc Stats'!$C$58,B4187&lt;='Desc Stats'!$C$59),"Luxury","None"))</f>
        <v>Luxury</v>
      </c>
    </row>
    <row r="4188">
      <c r="A4188" s="56" t="s">
        <v>121</v>
      </c>
      <c r="B4188" s="54">
        <v>4300000.0</v>
      </c>
      <c r="C4188" s="7">
        <v>5.0</v>
      </c>
      <c r="D4188" s="7">
        <v>4.0</v>
      </c>
      <c r="E4188" s="7">
        <v>2.0</v>
      </c>
      <c r="F4188" s="7" t="s">
        <v>24</v>
      </c>
      <c r="G4188" s="7" t="s">
        <v>172</v>
      </c>
      <c r="H4188" s="54">
        <v>2.0</v>
      </c>
      <c r="I4188" s="54">
        <v>3575.0</v>
      </c>
      <c r="J4188" s="55" t="s">
        <v>25</v>
      </c>
      <c r="K4188" t="str">
        <f>if(and(B4188&gt;='Desc Stats'!$C$56,B4188&lt;='Desc Stats'!$C$57),"Affordable",if(AND(B4188&gt;='Desc Stats'!$C$58,B4188&lt;='Desc Stats'!$C$59),"Luxury","None"))</f>
        <v>Luxury</v>
      </c>
    </row>
    <row r="4189">
      <c r="A4189" s="56" t="s">
        <v>125</v>
      </c>
      <c r="B4189" s="54">
        <v>4300000.0</v>
      </c>
      <c r="C4189" s="7">
        <v>7.0</v>
      </c>
      <c r="D4189" s="7">
        <v>9.0</v>
      </c>
      <c r="E4189" s="7">
        <v>3.0</v>
      </c>
      <c r="F4189" s="7" t="s">
        <v>192</v>
      </c>
      <c r="G4189" s="7" t="s">
        <v>179</v>
      </c>
      <c r="H4189" s="54">
        <v>1.0</v>
      </c>
      <c r="I4189" s="54">
        <v>5000.0</v>
      </c>
      <c r="J4189" s="55" t="s">
        <v>25</v>
      </c>
      <c r="K4189" t="str">
        <f>if(and(B4189&gt;='Desc Stats'!$C$56,B4189&lt;='Desc Stats'!$C$57),"Affordable",if(AND(B4189&gt;='Desc Stats'!$C$58,B4189&lt;='Desc Stats'!$C$59),"Luxury","None"))</f>
        <v>Luxury</v>
      </c>
    </row>
    <row r="4190">
      <c r="A4190" s="56" t="s">
        <v>138</v>
      </c>
      <c r="B4190" s="54">
        <v>4300000.0</v>
      </c>
      <c r="C4190" s="7">
        <v>6.0</v>
      </c>
      <c r="D4190" s="7">
        <v>5.0</v>
      </c>
      <c r="E4190" s="7">
        <v>4.0</v>
      </c>
      <c r="F4190" s="7" t="s">
        <v>188</v>
      </c>
      <c r="G4190" s="7" t="s">
        <v>179</v>
      </c>
      <c r="H4190" s="54">
        <v>1.0</v>
      </c>
      <c r="I4190" s="54">
        <v>5177.0</v>
      </c>
      <c r="J4190" s="55" t="s">
        <v>27</v>
      </c>
      <c r="K4190" t="str">
        <f>if(and(B4190&gt;='Desc Stats'!$C$56,B4190&lt;='Desc Stats'!$C$57),"Affordable",if(AND(B4190&gt;='Desc Stats'!$C$58,B4190&lt;='Desc Stats'!$C$59),"Luxury","None"))</f>
        <v>Luxury</v>
      </c>
    </row>
    <row r="4191">
      <c r="A4191" s="56" t="s">
        <v>147</v>
      </c>
      <c r="B4191" s="54">
        <v>4300000.0</v>
      </c>
      <c r="C4191" s="7">
        <v>5.0</v>
      </c>
      <c r="D4191" s="7">
        <v>6.0</v>
      </c>
      <c r="E4191" s="7">
        <v>2.0</v>
      </c>
      <c r="F4191" s="7" t="s">
        <v>36</v>
      </c>
      <c r="G4191" s="7" t="s">
        <v>172</v>
      </c>
      <c r="H4191" s="54">
        <v>2.0</v>
      </c>
      <c r="I4191" s="54">
        <v>2982.0</v>
      </c>
      <c r="J4191" s="55" t="s">
        <v>25</v>
      </c>
      <c r="K4191" t="str">
        <f>if(and(B4191&gt;='Desc Stats'!$C$56,B4191&lt;='Desc Stats'!$C$57),"Affordable",if(AND(B4191&gt;='Desc Stats'!$C$58,B4191&lt;='Desc Stats'!$C$59),"Luxury","None"))</f>
        <v>Luxury</v>
      </c>
    </row>
    <row r="4192">
      <c r="A4192" s="56" t="s">
        <v>23</v>
      </c>
      <c r="B4192" s="54">
        <v>4300000.0</v>
      </c>
      <c r="C4192" s="7">
        <v>7.0</v>
      </c>
      <c r="D4192" s="7">
        <v>6.0</v>
      </c>
      <c r="E4192" s="7">
        <v>6.0</v>
      </c>
      <c r="F4192" s="7" t="s">
        <v>188</v>
      </c>
      <c r="G4192" s="7" t="s">
        <v>179</v>
      </c>
      <c r="H4192" s="54">
        <v>1.0</v>
      </c>
      <c r="I4192" s="54">
        <v>4500.0</v>
      </c>
      <c r="J4192" s="55" t="s">
        <v>25</v>
      </c>
      <c r="K4192" t="str">
        <f>if(and(B4192&gt;='Desc Stats'!$C$56,B4192&lt;='Desc Stats'!$C$57),"Affordable",if(AND(B4192&gt;='Desc Stats'!$C$58,B4192&lt;='Desc Stats'!$C$59),"Luxury","None"))</f>
        <v>Luxury</v>
      </c>
    </row>
    <row r="4193">
      <c r="A4193" s="56" t="s">
        <v>28</v>
      </c>
      <c r="B4193" s="54">
        <v>4344000.0</v>
      </c>
      <c r="C4193" s="7">
        <v>3.0</v>
      </c>
      <c r="D4193" s="7">
        <v>3.0</v>
      </c>
      <c r="E4193" s="7">
        <v>2.0</v>
      </c>
      <c r="F4193" s="7" t="s">
        <v>36</v>
      </c>
      <c r="G4193" s="7" t="s">
        <v>172</v>
      </c>
      <c r="H4193" s="54">
        <v>2.0</v>
      </c>
      <c r="I4193" s="54">
        <v>1604.0</v>
      </c>
      <c r="J4193" s="55" t="s">
        <v>25</v>
      </c>
      <c r="K4193" t="str">
        <f>if(and(B4193&gt;='Desc Stats'!$C$56,B4193&lt;='Desc Stats'!$C$57),"Affordable",if(AND(B4193&gt;='Desc Stats'!$C$58,B4193&lt;='Desc Stats'!$C$59),"Luxury","None"))</f>
        <v>Luxury</v>
      </c>
    </row>
    <row r="4194">
      <c r="A4194" s="56" t="s">
        <v>138</v>
      </c>
      <c r="B4194" s="54">
        <v>4350000.0</v>
      </c>
      <c r="C4194" s="7">
        <v>5.0</v>
      </c>
      <c r="D4194" s="7">
        <v>6.0</v>
      </c>
      <c r="E4194" s="7">
        <v>1.0</v>
      </c>
      <c r="F4194" s="7" t="s">
        <v>188</v>
      </c>
      <c r="G4194" s="7" t="s">
        <v>179</v>
      </c>
      <c r="H4194" s="54">
        <v>1.0</v>
      </c>
      <c r="I4194" s="54">
        <v>3600.0</v>
      </c>
      <c r="J4194" s="55" t="s">
        <v>27</v>
      </c>
      <c r="K4194" t="str">
        <f>if(and(B4194&gt;='Desc Stats'!$C$56,B4194&lt;='Desc Stats'!$C$57),"Affordable",if(AND(B4194&gt;='Desc Stats'!$C$58,B4194&lt;='Desc Stats'!$C$59),"Luxury","None"))</f>
        <v>Luxury</v>
      </c>
    </row>
    <row r="4195">
      <c r="A4195" s="56" t="s">
        <v>28</v>
      </c>
      <c r="B4195" s="54">
        <v>4350000.0</v>
      </c>
      <c r="C4195" s="7">
        <v>4.0</v>
      </c>
      <c r="D4195" s="7">
        <v>5.0</v>
      </c>
      <c r="E4195" s="7">
        <v>2.0</v>
      </c>
      <c r="F4195" s="7" t="s">
        <v>24</v>
      </c>
      <c r="G4195" s="7" t="s">
        <v>172</v>
      </c>
      <c r="H4195" s="54">
        <v>2.0</v>
      </c>
      <c r="I4195" s="54">
        <v>2250.0</v>
      </c>
      <c r="J4195" s="55" t="s">
        <v>27</v>
      </c>
      <c r="K4195" t="str">
        <f>if(and(B4195&gt;='Desc Stats'!$C$56,B4195&lt;='Desc Stats'!$C$57),"Affordable",if(AND(B4195&gt;='Desc Stats'!$C$58,B4195&lt;='Desc Stats'!$C$59),"Luxury","None"))</f>
        <v>Luxury</v>
      </c>
    </row>
    <row r="4196">
      <c r="A4196" s="56" t="s">
        <v>138</v>
      </c>
      <c r="B4196" s="54">
        <v>4380000.0</v>
      </c>
      <c r="C4196" s="7">
        <v>5.0</v>
      </c>
      <c r="D4196" s="7">
        <v>6.0</v>
      </c>
      <c r="E4196" s="7">
        <v>4.0</v>
      </c>
      <c r="F4196" s="7" t="s">
        <v>188</v>
      </c>
      <c r="G4196" s="7" t="s">
        <v>179</v>
      </c>
      <c r="H4196" s="54">
        <v>1.0</v>
      </c>
      <c r="I4196" s="54">
        <v>3600.0</v>
      </c>
      <c r="J4196" s="55" t="s">
        <v>27</v>
      </c>
      <c r="K4196" t="str">
        <f>if(and(B4196&gt;='Desc Stats'!$C$56,B4196&lt;='Desc Stats'!$C$57),"Affordable",if(AND(B4196&gt;='Desc Stats'!$C$58,B4196&lt;='Desc Stats'!$C$59),"Luxury","None"))</f>
        <v>Luxury</v>
      </c>
    </row>
    <row r="4197">
      <c r="A4197" s="56" t="s">
        <v>140</v>
      </c>
      <c r="B4197" s="54">
        <v>4390000.0</v>
      </c>
      <c r="C4197" s="7">
        <v>6.0</v>
      </c>
      <c r="D4197" s="7">
        <v>4.0</v>
      </c>
      <c r="E4197" s="7">
        <v>1.0</v>
      </c>
      <c r="F4197" s="7" t="s">
        <v>188</v>
      </c>
      <c r="G4197" s="7" t="s">
        <v>179</v>
      </c>
      <c r="H4197" s="54">
        <v>1.0</v>
      </c>
      <c r="I4197" s="54">
        <v>4000.0</v>
      </c>
      <c r="J4197" s="55" t="s">
        <v>27</v>
      </c>
      <c r="K4197" t="str">
        <f>if(and(B4197&gt;='Desc Stats'!$C$56,B4197&lt;='Desc Stats'!$C$57),"Affordable",if(AND(B4197&gt;='Desc Stats'!$C$58,B4197&lt;='Desc Stats'!$C$59),"Luxury","None"))</f>
        <v>Luxury</v>
      </c>
    </row>
    <row r="4198">
      <c r="A4198" s="56" t="s">
        <v>121</v>
      </c>
      <c r="B4198" s="54">
        <v>4400000.0</v>
      </c>
      <c r="C4198" s="7">
        <v>4.0</v>
      </c>
      <c r="D4198" s="7">
        <v>4.0</v>
      </c>
      <c r="E4198" s="7">
        <v>2.0</v>
      </c>
      <c r="F4198" s="7" t="s">
        <v>24</v>
      </c>
      <c r="G4198" s="7" t="s">
        <v>172</v>
      </c>
      <c r="H4198" s="54">
        <v>2.0</v>
      </c>
      <c r="I4198" s="54">
        <v>4356.0</v>
      </c>
      <c r="J4198" s="55" t="s">
        <v>25</v>
      </c>
      <c r="K4198" t="str">
        <f>if(and(B4198&gt;='Desc Stats'!$C$56,B4198&lt;='Desc Stats'!$C$57),"Affordable",if(AND(B4198&gt;='Desc Stats'!$C$58,B4198&lt;='Desc Stats'!$C$59),"Luxury","None"))</f>
        <v>Luxury</v>
      </c>
    </row>
    <row r="4199">
      <c r="A4199" s="56" t="s">
        <v>147</v>
      </c>
      <c r="B4199" s="54">
        <v>4400000.0</v>
      </c>
      <c r="C4199" s="7">
        <v>4.0</v>
      </c>
      <c r="D4199" s="7">
        <v>4.0</v>
      </c>
      <c r="E4199" s="7">
        <v>2.0</v>
      </c>
      <c r="F4199" s="7" t="s">
        <v>36</v>
      </c>
      <c r="G4199" s="7" t="s">
        <v>172</v>
      </c>
      <c r="H4199" s="54">
        <v>2.0</v>
      </c>
      <c r="I4199" s="54">
        <v>2949.0</v>
      </c>
      <c r="J4199" s="55" t="s">
        <v>25</v>
      </c>
      <c r="K4199" t="str">
        <f>if(and(B4199&gt;='Desc Stats'!$C$56,B4199&lt;='Desc Stats'!$C$57),"Affordable",if(AND(B4199&gt;='Desc Stats'!$C$58,B4199&lt;='Desc Stats'!$C$59),"Luxury","None"))</f>
        <v>Luxury</v>
      </c>
    </row>
    <row r="4200">
      <c r="A4200" s="56" t="s">
        <v>23</v>
      </c>
      <c r="B4200" s="54">
        <v>4400000.0</v>
      </c>
      <c r="C4200" s="7">
        <v>7.0</v>
      </c>
      <c r="D4200" s="7">
        <v>6.0</v>
      </c>
      <c r="E4200" s="7">
        <v>1.0</v>
      </c>
      <c r="F4200" s="7" t="s">
        <v>188</v>
      </c>
      <c r="G4200" s="7" t="s">
        <v>179</v>
      </c>
      <c r="H4200" s="54">
        <v>1.0</v>
      </c>
      <c r="I4200" s="54">
        <v>4600.0</v>
      </c>
      <c r="J4200" s="55" t="s">
        <v>27</v>
      </c>
      <c r="K4200" t="str">
        <f>if(and(B4200&gt;='Desc Stats'!$C$56,B4200&lt;='Desc Stats'!$C$57),"Affordable",if(AND(B4200&gt;='Desc Stats'!$C$58,B4200&lt;='Desc Stats'!$C$59),"Luxury","None"))</f>
        <v>Luxury</v>
      </c>
    </row>
    <row r="4201">
      <c r="A4201" s="56" t="s">
        <v>23</v>
      </c>
      <c r="B4201" s="54">
        <v>4400000.0</v>
      </c>
      <c r="C4201" s="7">
        <v>6.0</v>
      </c>
      <c r="D4201" s="7">
        <v>5.0</v>
      </c>
      <c r="E4201" s="7">
        <v>1.0</v>
      </c>
      <c r="F4201" s="7" t="s">
        <v>188</v>
      </c>
      <c r="G4201" s="7" t="s">
        <v>179</v>
      </c>
      <c r="H4201" s="54">
        <v>1.0</v>
      </c>
      <c r="I4201" s="54">
        <v>4000.0</v>
      </c>
      <c r="J4201" s="55" t="s">
        <v>27</v>
      </c>
      <c r="K4201" t="str">
        <f>if(and(B4201&gt;='Desc Stats'!$C$56,B4201&lt;='Desc Stats'!$C$57),"Affordable",if(AND(B4201&gt;='Desc Stats'!$C$58,B4201&lt;='Desc Stats'!$C$59),"Luxury","None"))</f>
        <v>Luxury</v>
      </c>
    </row>
    <row r="4202">
      <c r="A4202" s="56" t="s">
        <v>132</v>
      </c>
      <c r="B4202" s="54">
        <v>4450000.0</v>
      </c>
      <c r="C4202" s="7">
        <v>4.0</v>
      </c>
      <c r="D4202" s="7">
        <v>3.0</v>
      </c>
      <c r="E4202" s="7">
        <v>2.0</v>
      </c>
      <c r="F4202" s="7" t="s">
        <v>36</v>
      </c>
      <c r="G4202" s="7" t="s">
        <v>172</v>
      </c>
      <c r="H4202" s="54">
        <v>2.0</v>
      </c>
      <c r="I4202" s="54">
        <v>2405.0</v>
      </c>
      <c r="J4202" s="55" t="s">
        <v>25</v>
      </c>
      <c r="K4202" t="str">
        <f>if(and(B4202&gt;='Desc Stats'!$C$56,B4202&lt;='Desc Stats'!$C$57),"Affordable",if(AND(B4202&gt;='Desc Stats'!$C$58,B4202&lt;='Desc Stats'!$C$59),"Luxury","None"))</f>
        <v>Luxury</v>
      </c>
    </row>
    <row r="4203">
      <c r="A4203" s="56" t="s">
        <v>23</v>
      </c>
      <c r="B4203" s="54">
        <v>4450000.0</v>
      </c>
      <c r="C4203" s="7">
        <v>6.0</v>
      </c>
      <c r="D4203" s="7">
        <v>5.0</v>
      </c>
      <c r="E4203" s="7">
        <v>1.0</v>
      </c>
      <c r="F4203" s="7" t="s">
        <v>188</v>
      </c>
      <c r="G4203" s="7" t="s">
        <v>179</v>
      </c>
      <c r="H4203" s="54">
        <v>1.0</v>
      </c>
      <c r="I4203" s="54">
        <v>4000.0</v>
      </c>
      <c r="J4203" s="55" t="s">
        <v>27</v>
      </c>
      <c r="K4203" t="str">
        <f>if(and(B4203&gt;='Desc Stats'!$C$56,B4203&lt;='Desc Stats'!$C$57),"Affordable",if(AND(B4203&gt;='Desc Stats'!$C$58,B4203&lt;='Desc Stats'!$C$59),"Luxury","None"))</f>
        <v>Luxury</v>
      </c>
    </row>
    <row r="4204">
      <c r="A4204" s="56" t="s">
        <v>140</v>
      </c>
      <c r="B4204" s="54">
        <v>4450000.0</v>
      </c>
      <c r="C4204" s="7">
        <v>6.0</v>
      </c>
      <c r="D4204" s="7">
        <v>5.0</v>
      </c>
      <c r="E4204" s="7">
        <v>1.0</v>
      </c>
      <c r="F4204" s="7" t="s">
        <v>188</v>
      </c>
      <c r="G4204" s="7" t="s">
        <v>179</v>
      </c>
      <c r="H4204" s="54">
        <v>1.0</v>
      </c>
      <c r="I4204" s="54">
        <v>4000.0</v>
      </c>
      <c r="J4204" s="55" t="s">
        <v>27</v>
      </c>
      <c r="K4204" t="str">
        <f>if(and(B4204&gt;='Desc Stats'!$C$56,B4204&lt;='Desc Stats'!$C$57),"Affordable",if(AND(B4204&gt;='Desc Stats'!$C$58,B4204&lt;='Desc Stats'!$C$59),"Luxury","None"))</f>
        <v>Luxury</v>
      </c>
    </row>
    <row r="4205">
      <c r="A4205" s="56" t="s">
        <v>198</v>
      </c>
      <c r="B4205" s="54">
        <v>4467122.0</v>
      </c>
      <c r="C4205" s="7">
        <v>5.0</v>
      </c>
      <c r="D4205" s="7">
        <v>5.0</v>
      </c>
      <c r="E4205" s="7">
        <v>1.0</v>
      </c>
      <c r="F4205" s="7" t="s">
        <v>193</v>
      </c>
      <c r="G4205" s="7" t="s">
        <v>172</v>
      </c>
      <c r="H4205" s="54">
        <v>2.0</v>
      </c>
      <c r="I4205" s="54">
        <v>4422.0</v>
      </c>
      <c r="J4205" s="55" t="s">
        <v>27</v>
      </c>
      <c r="K4205" t="str">
        <f>if(and(B4205&gt;='Desc Stats'!$C$56,B4205&lt;='Desc Stats'!$C$57),"Affordable",if(AND(B4205&gt;='Desc Stats'!$C$58,B4205&lt;='Desc Stats'!$C$59),"Luxury","None"))</f>
        <v>Luxury</v>
      </c>
    </row>
    <row r="4206">
      <c r="A4206" s="56" t="s">
        <v>138</v>
      </c>
      <c r="B4206" s="54">
        <v>4500000.0</v>
      </c>
      <c r="C4206" s="7">
        <v>6.0</v>
      </c>
      <c r="D4206" s="7">
        <v>7.0</v>
      </c>
      <c r="E4206" s="7">
        <v>6.0</v>
      </c>
      <c r="F4206" s="7" t="s">
        <v>192</v>
      </c>
      <c r="G4206" s="7" t="s">
        <v>179</v>
      </c>
      <c r="H4206" s="54">
        <v>1.0</v>
      </c>
      <c r="I4206" s="54">
        <v>2970.0</v>
      </c>
      <c r="J4206" s="55" t="s">
        <v>27</v>
      </c>
      <c r="K4206" t="str">
        <f>if(and(B4206&gt;='Desc Stats'!$C$56,B4206&lt;='Desc Stats'!$C$57),"Affordable",if(AND(B4206&gt;='Desc Stats'!$C$58,B4206&lt;='Desc Stats'!$C$59),"Luxury","None"))</f>
        <v>Luxury</v>
      </c>
    </row>
    <row r="4207">
      <c r="A4207" s="56" t="s">
        <v>138</v>
      </c>
      <c r="B4207" s="54">
        <v>4500000.0</v>
      </c>
      <c r="C4207" s="7">
        <v>6.0</v>
      </c>
      <c r="D4207" s="7">
        <v>7.0</v>
      </c>
      <c r="E4207" s="7">
        <v>3.0</v>
      </c>
      <c r="F4207" s="7" t="s">
        <v>192</v>
      </c>
      <c r="G4207" s="7" t="s">
        <v>179</v>
      </c>
      <c r="H4207" s="54">
        <v>1.0</v>
      </c>
      <c r="I4207" s="54">
        <v>2970.0</v>
      </c>
      <c r="J4207" s="55" t="s">
        <v>27</v>
      </c>
      <c r="K4207" t="str">
        <f>if(and(B4207&gt;='Desc Stats'!$C$56,B4207&lt;='Desc Stats'!$C$57),"Affordable",if(AND(B4207&gt;='Desc Stats'!$C$58,B4207&lt;='Desc Stats'!$C$59),"Luxury","None"))</f>
        <v>Luxury</v>
      </c>
    </row>
    <row r="4208">
      <c r="A4208" s="56" t="s">
        <v>138</v>
      </c>
      <c r="B4208" s="54">
        <v>4500000.0</v>
      </c>
      <c r="C4208" s="7">
        <v>6.0</v>
      </c>
      <c r="D4208" s="7">
        <v>7.0</v>
      </c>
      <c r="E4208" s="7">
        <v>1.0</v>
      </c>
      <c r="F4208" s="7" t="s">
        <v>192</v>
      </c>
      <c r="G4208" s="7" t="s">
        <v>172</v>
      </c>
      <c r="H4208" s="54">
        <v>2.0</v>
      </c>
      <c r="I4208" s="54">
        <v>4842.0</v>
      </c>
      <c r="J4208" s="55" t="s">
        <v>27</v>
      </c>
      <c r="K4208" t="str">
        <f>if(and(B4208&gt;='Desc Stats'!$C$56,B4208&lt;='Desc Stats'!$C$57),"Affordable",if(AND(B4208&gt;='Desc Stats'!$C$58,B4208&lt;='Desc Stats'!$C$59),"Luxury","None"))</f>
        <v>Luxury</v>
      </c>
    </row>
    <row r="4209">
      <c r="A4209" s="56" t="s">
        <v>138</v>
      </c>
      <c r="B4209" s="54">
        <v>4500000.0</v>
      </c>
      <c r="C4209" s="7">
        <v>6.0</v>
      </c>
      <c r="D4209" s="7">
        <v>7.0</v>
      </c>
      <c r="E4209" s="7">
        <v>1.0</v>
      </c>
      <c r="F4209" s="7" t="s">
        <v>192</v>
      </c>
      <c r="G4209" s="7" t="s">
        <v>179</v>
      </c>
      <c r="H4209" s="54">
        <v>1.0</v>
      </c>
      <c r="I4209" s="54">
        <v>2530.0</v>
      </c>
      <c r="J4209" s="55" t="s">
        <v>27</v>
      </c>
      <c r="K4209" t="str">
        <f>if(and(B4209&gt;='Desc Stats'!$C$56,B4209&lt;='Desc Stats'!$C$57),"Affordable",if(AND(B4209&gt;='Desc Stats'!$C$58,B4209&lt;='Desc Stats'!$C$59),"Luxury","None"))</f>
        <v>Luxury</v>
      </c>
    </row>
    <row r="4210">
      <c r="A4210" s="56" t="s">
        <v>138</v>
      </c>
      <c r="B4210" s="54">
        <v>4500000.0</v>
      </c>
      <c r="C4210" s="7">
        <v>5.0</v>
      </c>
      <c r="D4210" s="7">
        <v>4.0</v>
      </c>
      <c r="E4210" s="7">
        <v>1.0</v>
      </c>
      <c r="F4210" s="7" t="s">
        <v>188</v>
      </c>
      <c r="G4210" s="7" t="s">
        <v>179</v>
      </c>
      <c r="H4210" s="54">
        <v>1.0</v>
      </c>
      <c r="I4210" s="54">
        <v>3600.0</v>
      </c>
      <c r="J4210" s="55" t="s">
        <v>27</v>
      </c>
      <c r="K4210" t="str">
        <f>if(and(B4210&gt;='Desc Stats'!$C$56,B4210&lt;='Desc Stats'!$C$57),"Affordable",if(AND(B4210&gt;='Desc Stats'!$C$58,B4210&lt;='Desc Stats'!$C$59),"Luxury","None"))</f>
        <v>Luxury</v>
      </c>
    </row>
    <row r="4211">
      <c r="A4211" s="57" t="s">
        <v>37</v>
      </c>
      <c r="B4211" s="54">
        <v>4500000.0</v>
      </c>
      <c r="C4211" s="7">
        <v>5.0</v>
      </c>
      <c r="D4211" s="7">
        <v>5.0</v>
      </c>
      <c r="E4211" s="7">
        <v>1.0</v>
      </c>
      <c r="F4211" s="7" t="s">
        <v>182</v>
      </c>
      <c r="G4211" s="7" t="s">
        <v>179</v>
      </c>
      <c r="H4211" s="54">
        <v>1.0</v>
      </c>
      <c r="I4211" s="54">
        <v>2170.0</v>
      </c>
      <c r="J4211" s="55" t="s">
        <v>175</v>
      </c>
      <c r="K4211" t="str">
        <f>if(and(B4211&gt;='Desc Stats'!$C$56,B4211&lt;='Desc Stats'!$C$57),"Affordable",if(AND(B4211&gt;='Desc Stats'!$C$58,B4211&lt;='Desc Stats'!$C$59),"Luxury","None"))</f>
        <v>Luxury</v>
      </c>
    </row>
    <row r="4212">
      <c r="A4212" s="56" t="s">
        <v>23</v>
      </c>
      <c r="B4212" s="54">
        <v>4500000.0</v>
      </c>
      <c r="C4212" s="7">
        <v>6.0</v>
      </c>
      <c r="D4212" s="7">
        <v>6.0</v>
      </c>
      <c r="E4212" s="7">
        <v>3.0</v>
      </c>
      <c r="F4212" s="7" t="s">
        <v>188</v>
      </c>
      <c r="G4212" s="7" t="s">
        <v>179</v>
      </c>
      <c r="H4212" s="54">
        <v>1.0</v>
      </c>
      <c r="I4212" s="54">
        <v>4000.0</v>
      </c>
      <c r="J4212" s="55" t="s">
        <v>27</v>
      </c>
      <c r="K4212" t="str">
        <f>if(and(B4212&gt;='Desc Stats'!$C$56,B4212&lt;='Desc Stats'!$C$57),"Affordable",if(AND(B4212&gt;='Desc Stats'!$C$58,B4212&lt;='Desc Stats'!$C$59),"Luxury","None"))</f>
        <v>Luxury</v>
      </c>
    </row>
    <row r="4213">
      <c r="A4213" s="56" t="s">
        <v>23</v>
      </c>
      <c r="B4213" s="54">
        <v>4500000.0</v>
      </c>
      <c r="C4213" s="7">
        <v>6.0</v>
      </c>
      <c r="D4213" s="7">
        <v>6.0</v>
      </c>
      <c r="E4213" s="7">
        <v>2.0</v>
      </c>
      <c r="F4213" s="7" t="s">
        <v>192</v>
      </c>
      <c r="G4213" s="7" t="s">
        <v>179</v>
      </c>
      <c r="H4213" s="54">
        <v>1.0</v>
      </c>
      <c r="I4213" s="54">
        <v>4000.0</v>
      </c>
      <c r="J4213" s="55" t="s">
        <v>27</v>
      </c>
      <c r="K4213" t="str">
        <f>if(and(B4213&gt;='Desc Stats'!$C$56,B4213&lt;='Desc Stats'!$C$57),"Affordable",if(AND(B4213&gt;='Desc Stats'!$C$58,B4213&lt;='Desc Stats'!$C$59),"Luxury","None"))</f>
        <v>Luxury</v>
      </c>
    </row>
    <row r="4214">
      <c r="A4214" s="56" t="s">
        <v>23</v>
      </c>
      <c r="B4214" s="54">
        <v>4500000.0</v>
      </c>
      <c r="C4214" s="7">
        <v>6.0</v>
      </c>
      <c r="D4214" s="7">
        <v>5.0</v>
      </c>
      <c r="E4214" s="7">
        <v>2.0</v>
      </c>
      <c r="F4214" s="7" t="s">
        <v>188</v>
      </c>
      <c r="G4214" s="7" t="s">
        <v>179</v>
      </c>
      <c r="H4214" s="54">
        <v>1.0</v>
      </c>
      <c r="I4214" s="54">
        <v>4700.0</v>
      </c>
      <c r="J4214" s="55" t="s">
        <v>27</v>
      </c>
      <c r="K4214" t="str">
        <f>if(and(B4214&gt;='Desc Stats'!$C$56,B4214&lt;='Desc Stats'!$C$57),"Affordable",if(AND(B4214&gt;='Desc Stats'!$C$58,B4214&lt;='Desc Stats'!$C$59),"Luxury","None"))</f>
        <v>Luxury</v>
      </c>
    </row>
    <row r="4215">
      <c r="A4215" s="56" t="s">
        <v>23</v>
      </c>
      <c r="B4215" s="54">
        <v>4500000.0</v>
      </c>
      <c r="C4215" s="7">
        <v>5.0</v>
      </c>
      <c r="D4215" s="7">
        <v>5.0</v>
      </c>
      <c r="E4215" s="7">
        <v>2.0</v>
      </c>
      <c r="F4215" s="7" t="s">
        <v>24</v>
      </c>
      <c r="G4215" s="7" t="s">
        <v>172</v>
      </c>
      <c r="H4215" s="54">
        <v>2.0</v>
      </c>
      <c r="I4215" s="54">
        <v>4723.0</v>
      </c>
      <c r="J4215" s="55" t="s">
        <v>27</v>
      </c>
      <c r="K4215" t="str">
        <f>if(and(B4215&gt;='Desc Stats'!$C$56,B4215&lt;='Desc Stats'!$C$57),"Affordable",if(AND(B4215&gt;='Desc Stats'!$C$58,B4215&lt;='Desc Stats'!$C$59),"Luxury","None"))</f>
        <v>Luxury</v>
      </c>
    </row>
    <row r="4216">
      <c r="A4216" s="56" t="s">
        <v>23</v>
      </c>
      <c r="B4216" s="54">
        <v>4500000.0</v>
      </c>
      <c r="C4216" s="7">
        <v>6.0</v>
      </c>
      <c r="D4216" s="7">
        <v>5.0</v>
      </c>
      <c r="E4216" s="7">
        <v>1.0</v>
      </c>
      <c r="F4216" s="7" t="s">
        <v>188</v>
      </c>
      <c r="G4216" s="7" t="s">
        <v>172</v>
      </c>
      <c r="H4216" s="54">
        <v>2.0</v>
      </c>
      <c r="I4216" s="54">
        <v>4600.0</v>
      </c>
      <c r="J4216" s="55" t="s">
        <v>27</v>
      </c>
      <c r="K4216" t="str">
        <f>if(and(B4216&gt;='Desc Stats'!$C$56,B4216&lt;='Desc Stats'!$C$57),"Affordable",if(AND(B4216&gt;='Desc Stats'!$C$58,B4216&lt;='Desc Stats'!$C$59),"Luxury","None"))</f>
        <v>Luxury</v>
      </c>
    </row>
    <row r="4217">
      <c r="A4217" s="56" t="s">
        <v>155</v>
      </c>
      <c r="B4217" s="54">
        <v>4500000.0</v>
      </c>
      <c r="C4217" s="7">
        <v>5.0</v>
      </c>
      <c r="D4217" s="7">
        <v>5.0</v>
      </c>
      <c r="E4217" s="7">
        <v>2.0</v>
      </c>
      <c r="F4217" s="7" t="s">
        <v>188</v>
      </c>
      <c r="G4217" s="7" t="s">
        <v>179</v>
      </c>
      <c r="H4217" s="54">
        <v>1.0</v>
      </c>
      <c r="I4217" s="54">
        <v>3500.0</v>
      </c>
      <c r="J4217" s="55" t="s">
        <v>27</v>
      </c>
      <c r="K4217" t="str">
        <f>if(and(B4217&gt;='Desc Stats'!$C$56,B4217&lt;='Desc Stats'!$C$57),"Affordable",if(AND(B4217&gt;='Desc Stats'!$C$58,B4217&lt;='Desc Stats'!$C$59),"Luxury","None"))</f>
        <v>Luxury</v>
      </c>
    </row>
    <row r="4218">
      <c r="A4218" s="56" t="s">
        <v>140</v>
      </c>
      <c r="B4218" s="54">
        <v>4500000.0</v>
      </c>
      <c r="C4218" s="7">
        <v>6.0</v>
      </c>
      <c r="D4218" s="7">
        <v>5.0</v>
      </c>
      <c r="E4218" s="7">
        <v>1.0</v>
      </c>
      <c r="F4218" s="7" t="s">
        <v>188</v>
      </c>
      <c r="G4218" s="7" t="s">
        <v>179</v>
      </c>
      <c r="H4218" s="54">
        <v>1.0</v>
      </c>
      <c r="I4218" s="54">
        <v>3200.0</v>
      </c>
      <c r="J4218" s="55" t="s">
        <v>27</v>
      </c>
      <c r="K4218" t="str">
        <f>if(and(B4218&gt;='Desc Stats'!$C$56,B4218&lt;='Desc Stats'!$C$57),"Affordable",if(AND(B4218&gt;='Desc Stats'!$C$58,B4218&lt;='Desc Stats'!$C$59),"Luxury","None"))</f>
        <v>Luxury</v>
      </c>
    </row>
    <row r="4219">
      <c r="A4219" s="57" t="s">
        <v>37</v>
      </c>
      <c r="B4219" s="54">
        <v>4550000.0</v>
      </c>
      <c r="C4219" s="7">
        <v>5.0</v>
      </c>
      <c r="D4219" s="7">
        <v>6.0</v>
      </c>
      <c r="E4219" s="7">
        <v>2.0</v>
      </c>
      <c r="F4219" s="7" t="s">
        <v>182</v>
      </c>
      <c r="G4219" s="7" t="s">
        <v>172</v>
      </c>
      <c r="H4219" s="54">
        <v>2.0</v>
      </c>
      <c r="I4219" s="54">
        <v>4471.0</v>
      </c>
      <c r="J4219" s="55" t="s">
        <v>175</v>
      </c>
      <c r="K4219" t="str">
        <f>if(and(B4219&gt;='Desc Stats'!$C$56,B4219&lt;='Desc Stats'!$C$57),"Affordable",if(AND(B4219&gt;='Desc Stats'!$C$58,B4219&lt;='Desc Stats'!$C$59),"Luxury","None"))</f>
        <v>Luxury</v>
      </c>
    </row>
    <row r="4220">
      <c r="A4220" s="57" t="s">
        <v>37</v>
      </c>
      <c r="B4220" s="54">
        <v>4600000.0</v>
      </c>
      <c r="C4220" s="7">
        <v>5.0</v>
      </c>
      <c r="D4220" s="7">
        <v>5.0</v>
      </c>
      <c r="E4220" s="7">
        <v>2.0</v>
      </c>
      <c r="F4220" s="7" t="s">
        <v>182</v>
      </c>
      <c r="G4220" s="7" t="s">
        <v>179</v>
      </c>
      <c r="H4220" s="54">
        <v>1.0</v>
      </c>
      <c r="I4220" s="54">
        <v>2170.0</v>
      </c>
      <c r="J4220" s="55" t="s">
        <v>175</v>
      </c>
      <c r="K4220" t="str">
        <f>if(and(B4220&gt;='Desc Stats'!$C$56,B4220&lt;='Desc Stats'!$C$57),"Affordable",if(AND(B4220&gt;='Desc Stats'!$C$58,B4220&lt;='Desc Stats'!$C$59),"Luxury","None"))</f>
        <v>Luxury</v>
      </c>
    </row>
    <row r="4221">
      <c r="A4221" s="56" t="s">
        <v>23</v>
      </c>
      <c r="B4221" s="54">
        <v>4600000.0</v>
      </c>
      <c r="C4221" s="7">
        <v>6.0</v>
      </c>
      <c r="D4221" s="7">
        <v>6.0</v>
      </c>
      <c r="E4221" s="7">
        <v>5.0</v>
      </c>
      <c r="F4221" s="7" t="s">
        <v>194</v>
      </c>
      <c r="G4221" s="7" t="s">
        <v>179</v>
      </c>
      <c r="H4221" s="54">
        <v>1.0</v>
      </c>
      <c r="I4221" s="54">
        <v>1389.0</v>
      </c>
      <c r="J4221" s="55" t="s">
        <v>27</v>
      </c>
      <c r="K4221" t="str">
        <f>if(and(B4221&gt;='Desc Stats'!$C$56,B4221&lt;='Desc Stats'!$C$57),"Affordable",if(AND(B4221&gt;='Desc Stats'!$C$58,B4221&lt;='Desc Stats'!$C$59),"Luxury","None"))</f>
        <v>Luxury</v>
      </c>
    </row>
    <row r="4222">
      <c r="A4222" s="56" t="s">
        <v>23</v>
      </c>
      <c r="B4222" s="54">
        <v>4600000.0</v>
      </c>
      <c r="C4222" s="7">
        <v>6.0</v>
      </c>
      <c r="D4222" s="7">
        <v>5.0</v>
      </c>
      <c r="E4222" s="7">
        <v>2.0</v>
      </c>
      <c r="F4222" s="7" t="s">
        <v>188</v>
      </c>
      <c r="G4222" s="7" t="s">
        <v>179</v>
      </c>
      <c r="H4222" s="54">
        <v>1.0</v>
      </c>
      <c r="I4222" s="54">
        <v>4000.0</v>
      </c>
      <c r="J4222" s="55" t="s">
        <v>27</v>
      </c>
      <c r="K4222" t="str">
        <f>if(and(B4222&gt;='Desc Stats'!$C$56,B4222&lt;='Desc Stats'!$C$57),"Affordable",if(AND(B4222&gt;='Desc Stats'!$C$58,B4222&lt;='Desc Stats'!$C$59),"Luxury","None"))</f>
        <v>Luxury</v>
      </c>
    </row>
    <row r="4223">
      <c r="A4223" s="56" t="s">
        <v>28</v>
      </c>
      <c r="B4223" s="54">
        <v>4657000.0</v>
      </c>
      <c r="C4223" s="7">
        <v>3.0</v>
      </c>
      <c r="D4223" s="7">
        <v>3.0</v>
      </c>
      <c r="E4223" s="7">
        <v>1.0</v>
      </c>
      <c r="F4223" s="7" t="s">
        <v>36</v>
      </c>
      <c r="G4223" s="7" t="s">
        <v>172</v>
      </c>
      <c r="H4223" s="54">
        <v>2.0</v>
      </c>
      <c r="I4223" s="54">
        <v>1680.0</v>
      </c>
      <c r="J4223" s="55" t="s">
        <v>27</v>
      </c>
      <c r="K4223" t="str">
        <f>if(and(B4223&gt;='Desc Stats'!$C$56,B4223&lt;='Desc Stats'!$C$57),"Affordable",if(AND(B4223&gt;='Desc Stats'!$C$58,B4223&lt;='Desc Stats'!$C$59),"Luxury","None"))</f>
        <v>Luxury</v>
      </c>
    </row>
    <row r="4224">
      <c r="A4224" s="56" t="s">
        <v>138</v>
      </c>
      <c r="B4224" s="54">
        <v>4680000.0</v>
      </c>
      <c r="C4224" s="7">
        <v>6.0</v>
      </c>
      <c r="D4224" s="7">
        <v>5.0</v>
      </c>
      <c r="E4224" s="7">
        <v>1.0</v>
      </c>
      <c r="F4224" s="7" t="s">
        <v>188</v>
      </c>
      <c r="G4224" s="7" t="s">
        <v>179</v>
      </c>
      <c r="H4224" s="54">
        <v>1.0</v>
      </c>
      <c r="I4224" s="54">
        <v>3200.0</v>
      </c>
      <c r="J4224" s="55" t="s">
        <v>27</v>
      </c>
      <c r="K4224" t="str">
        <f>if(and(B4224&gt;='Desc Stats'!$C$56,B4224&lt;='Desc Stats'!$C$57),"Affordable",if(AND(B4224&gt;='Desc Stats'!$C$58,B4224&lt;='Desc Stats'!$C$59),"Luxury","None"))</f>
        <v>Luxury</v>
      </c>
    </row>
    <row r="4225">
      <c r="A4225" s="56" t="s">
        <v>138</v>
      </c>
      <c r="B4225" s="54">
        <v>4680000.0</v>
      </c>
      <c r="C4225" s="7">
        <v>6.0</v>
      </c>
      <c r="D4225" s="7">
        <v>4.0</v>
      </c>
      <c r="E4225" s="7">
        <v>1.0</v>
      </c>
      <c r="F4225" s="7" t="s">
        <v>188</v>
      </c>
      <c r="G4225" s="7" t="s">
        <v>179</v>
      </c>
      <c r="H4225" s="54">
        <v>1.0</v>
      </c>
      <c r="I4225" s="54">
        <v>3800.0</v>
      </c>
      <c r="J4225" s="55" t="s">
        <v>27</v>
      </c>
      <c r="K4225" t="str">
        <f>if(and(B4225&gt;='Desc Stats'!$C$56,B4225&lt;='Desc Stats'!$C$57),"Affordable",if(AND(B4225&gt;='Desc Stats'!$C$58,B4225&lt;='Desc Stats'!$C$59),"Luxury","None"))</f>
        <v>Luxury</v>
      </c>
    </row>
    <row r="4226">
      <c r="A4226" s="56" t="s">
        <v>28</v>
      </c>
      <c r="B4226" s="54">
        <v>4700000.0</v>
      </c>
      <c r="C4226" s="7">
        <v>4.0</v>
      </c>
      <c r="D4226" s="7">
        <v>3.0</v>
      </c>
      <c r="E4226" s="7">
        <v>3.0</v>
      </c>
      <c r="F4226" s="7" t="s">
        <v>36</v>
      </c>
      <c r="G4226" s="7" t="s">
        <v>172</v>
      </c>
      <c r="H4226" s="54">
        <v>2.0</v>
      </c>
      <c r="I4226" s="54">
        <v>1786.0</v>
      </c>
      <c r="J4226" s="55" t="s">
        <v>25</v>
      </c>
      <c r="K4226" t="str">
        <f>if(and(B4226&gt;='Desc Stats'!$C$56,B4226&lt;='Desc Stats'!$C$57),"Affordable",if(AND(B4226&gt;='Desc Stats'!$C$58,B4226&lt;='Desc Stats'!$C$59),"Luxury","None"))</f>
        <v>Luxury</v>
      </c>
    </row>
    <row r="4227">
      <c r="A4227" s="56" t="s">
        <v>23</v>
      </c>
      <c r="B4227" s="54">
        <v>4700000.0</v>
      </c>
      <c r="C4227" s="7">
        <v>5.0</v>
      </c>
      <c r="D4227" s="7">
        <v>6.0</v>
      </c>
      <c r="E4227" s="7">
        <v>1.0</v>
      </c>
      <c r="F4227" s="7" t="s">
        <v>24</v>
      </c>
      <c r="G4227" s="7" t="s">
        <v>172</v>
      </c>
      <c r="H4227" s="54">
        <v>2.0</v>
      </c>
      <c r="I4227" s="54">
        <v>4723.0</v>
      </c>
      <c r="J4227" s="55" t="s">
        <v>27</v>
      </c>
      <c r="K4227" t="str">
        <f>if(and(B4227&gt;='Desc Stats'!$C$56,B4227&lt;='Desc Stats'!$C$57),"Affordable",if(AND(B4227&gt;='Desc Stats'!$C$58,B4227&lt;='Desc Stats'!$C$59),"Luxury","None"))</f>
        <v>Luxury</v>
      </c>
    </row>
    <row r="4228">
      <c r="A4228" s="56" t="s">
        <v>147</v>
      </c>
      <c r="B4228" s="54">
        <v>4718000.0</v>
      </c>
      <c r="C4228" s="7">
        <v>4.0</v>
      </c>
      <c r="D4228" s="7">
        <v>4.0</v>
      </c>
      <c r="E4228" s="7">
        <v>2.0</v>
      </c>
      <c r="F4228" s="7" t="s">
        <v>36</v>
      </c>
      <c r="G4228" s="7" t="s">
        <v>172</v>
      </c>
      <c r="H4228" s="54">
        <v>2.0</v>
      </c>
      <c r="I4228" s="54">
        <v>3143.0</v>
      </c>
      <c r="J4228" s="55" t="s">
        <v>27</v>
      </c>
      <c r="K4228" t="str">
        <f>if(and(B4228&gt;='Desc Stats'!$C$56,B4228&lt;='Desc Stats'!$C$57),"Affordable",if(AND(B4228&gt;='Desc Stats'!$C$58,B4228&lt;='Desc Stats'!$C$59),"Luxury","None"))</f>
        <v>Luxury</v>
      </c>
    </row>
    <row r="4229">
      <c r="A4229" s="56" t="s">
        <v>147</v>
      </c>
      <c r="B4229" s="54">
        <v>4718680.0</v>
      </c>
      <c r="C4229" s="7">
        <v>5.0</v>
      </c>
      <c r="D4229" s="7">
        <v>5.0</v>
      </c>
      <c r="E4229" s="7">
        <v>4.0</v>
      </c>
      <c r="F4229" s="7" t="s">
        <v>36</v>
      </c>
      <c r="G4229" s="7" t="s">
        <v>172</v>
      </c>
      <c r="H4229" s="54">
        <v>2.0</v>
      </c>
      <c r="I4229" s="54">
        <v>3143.0</v>
      </c>
      <c r="J4229" s="55" t="s">
        <v>27</v>
      </c>
      <c r="K4229" t="str">
        <f>if(and(B4229&gt;='Desc Stats'!$C$56,B4229&lt;='Desc Stats'!$C$57),"Affordable",if(AND(B4229&gt;='Desc Stats'!$C$58,B4229&lt;='Desc Stats'!$C$59),"Luxury","None"))</f>
        <v>Luxury</v>
      </c>
    </row>
    <row r="4230">
      <c r="A4230" s="56" t="s">
        <v>147</v>
      </c>
      <c r="B4230" s="54">
        <v>4753000.0</v>
      </c>
      <c r="C4230" s="7">
        <v>4.0</v>
      </c>
      <c r="D4230" s="7">
        <v>4.0</v>
      </c>
      <c r="E4230" s="7">
        <v>1.0</v>
      </c>
      <c r="F4230" s="7" t="s">
        <v>36</v>
      </c>
      <c r="G4230" s="7" t="s">
        <v>172</v>
      </c>
      <c r="H4230" s="54">
        <v>2.0</v>
      </c>
      <c r="I4230" s="54">
        <v>3283.0</v>
      </c>
      <c r="J4230" s="55" t="s">
        <v>25</v>
      </c>
      <c r="K4230" t="str">
        <f>if(and(B4230&gt;='Desc Stats'!$C$56,B4230&lt;='Desc Stats'!$C$57),"Affordable",if(AND(B4230&gt;='Desc Stats'!$C$58,B4230&lt;='Desc Stats'!$C$59),"Luxury","None"))</f>
        <v>Luxury</v>
      </c>
    </row>
    <row r="4231">
      <c r="A4231" s="56" t="s">
        <v>28</v>
      </c>
      <c r="B4231" s="54">
        <v>4756000.0</v>
      </c>
      <c r="C4231" s="7">
        <v>2.0</v>
      </c>
      <c r="D4231" s="7">
        <v>2.0</v>
      </c>
      <c r="E4231" s="7">
        <v>1.0</v>
      </c>
      <c r="F4231" s="7" t="s">
        <v>24</v>
      </c>
      <c r="G4231" s="7" t="s">
        <v>172</v>
      </c>
      <c r="H4231" s="54">
        <v>2.0</v>
      </c>
      <c r="I4231" s="54">
        <v>1399.0</v>
      </c>
      <c r="J4231" s="55" t="s">
        <v>27</v>
      </c>
      <c r="K4231" t="str">
        <f>if(and(B4231&gt;='Desc Stats'!$C$56,B4231&lt;='Desc Stats'!$C$57),"Affordable",if(AND(B4231&gt;='Desc Stats'!$C$58,B4231&lt;='Desc Stats'!$C$59),"Luxury","None"))</f>
        <v>Luxury</v>
      </c>
    </row>
    <row r="4232">
      <c r="A4232" s="56" t="s">
        <v>23</v>
      </c>
      <c r="B4232" s="54">
        <v>4780000.0</v>
      </c>
      <c r="C4232" s="7">
        <v>5.0</v>
      </c>
      <c r="D4232" s="7">
        <v>5.0</v>
      </c>
      <c r="E4232" s="7">
        <v>2.0</v>
      </c>
      <c r="F4232" s="7" t="s">
        <v>188</v>
      </c>
      <c r="G4232" s="7" t="s">
        <v>179</v>
      </c>
      <c r="H4232" s="54">
        <v>1.0</v>
      </c>
      <c r="I4232" s="54">
        <v>3500.0</v>
      </c>
      <c r="J4232" s="55" t="s">
        <v>27</v>
      </c>
      <c r="K4232" t="str">
        <f>if(and(B4232&gt;='Desc Stats'!$C$56,B4232&lt;='Desc Stats'!$C$57),"Affordable",if(AND(B4232&gt;='Desc Stats'!$C$58,B4232&lt;='Desc Stats'!$C$59),"Luxury","None"))</f>
        <v>Luxury</v>
      </c>
    </row>
    <row r="4233">
      <c r="A4233" s="56" t="s">
        <v>119</v>
      </c>
      <c r="B4233" s="54">
        <v>4800000.0</v>
      </c>
      <c r="C4233" s="7">
        <v>5.0</v>
      </c>
      <c r="D4233" s="7">
        <v>4.0</v>
      </c>
      <c r="E4233" s="7">
        <v>1.0</v>
      </c>
      <c r="F4233" s="7" t="s">
        <v>24</v>
      </c>
      <c r="G4233" s="7" t="s">
        <v>172</v>
      </c>
      <c r="H4233" s="54">
        <v>2.0</v>
      </c>
      <c r="I4233" s="54">
        <v>5145.0</v>
      </c>
      <c r="J4233" s="55" t="s">
        <v>27</v>
      </c>
      <c r="K4233" t="str">
        <f>if(and(B4233&gt;='Desc Stats'!$C$56,B4233&lt;='Desc Stats'!$C$57),"Affordable",if(AND(B4233&gt;='Desc Stats'!$C$58,B4233&lt;='Desc Stats'!$C$59),"Luxury","None"))</f>
        <v>Luxury</v>
      </c>
    </row>
    <row r="4234">
      <c r="A4234" s="56" t="s">
        <v>121</v>
      </c>
      <c r="B4234" s="54">
        <v>4800000.0</v>
      </c>
      <c r="C4234" s="7">
        <v>5.0</v>
      </c>
      <c r="D4234" s="7">
        <v>6.0</v>
      </c>
      <c r="E4234" s="7">
        <v>3.0</v>
      </c>
      <c r="F4234" s="7" t="s">
        <v>24</v>
      </c>
      <c r="G4234" s="7" t="s">
        <v>172</v>
      </c>
      <c r="H4234" s="54">
        <v>2.0</v>
      </c>
      <c r="I4234" s="54">
        <v>4300.0</v>
      </c>
      <c r="J4234" s="55" t="s">
        <v>27</v>
      </c>
      <c r="K4234" t="str">
        <f>if(and(B4234&gt;='Desc Stats'!$C$56,B4234&lt;='Desc Stats'!$C$57),"Affordable",if(AND(B4234&gt;='Desc Stats'!$C$58,B4234&lt;='Desc Stats'!$C$59),"Luxury","None"))</f>
        <v>Luxury</v>
      </c>
    </row>
    <row r="4235">
      <c r="A4235" s="56" t="s">
        <v>132</v>
      </c>
      <c r="B4235" s="54">
        <v>4800000.0</v>
      </c>
      <c r="C4235" s="7">
        <v>4.0</v>
      </c>
      <c r="D4235" s="7">
        <v>4.0</v>
      </c>
      <c r="E4235" s="7">
        <v>2.0</v>
      </c>
      <c r="F4235" s="7" t="s">
        <v>36</v>
      </c>
      <c r="G4235" s="7" t="s">
        <v>172</v>
      </c>
      <c r="H4235" s="54">
        <v>2.0</v>
      </c>
      <c r="I4235" s="54">
        <v>2405.0</v>
      </c>
      <c r="J4235" s="55" t="s">
        <v>27</v>
      </c>
      <c r="K4235" t="str">
        <f>if(and(B4235&gt;='Desc Stats'!$C$56,B4235&lt;='Desc Stats'!$C$57),"Affordable",if(AND(B4235&gt;='Desc Stats'!$C$58,B4235&lt;='Desc Stats'!$C$59),"Luxury","None"))</f>
        <v>Luxury</v>
      </c>
    </row>
    <row r="4236">
      <c r="A4236" s="56" t="s">
        <v>136</v>
      </c>
      <c r="B4236" s="54">
        <v>4800000.0</v>
      </c>
      <c r="C4236" s="7">
        <v>3.0</v>
      </c>
      <c r="D4236" s="7">
        <v>5.0</v>
      </c>
      <c r="E4236" s="7">
        <v>3.0</v>
      </c>
      <c r="F4236" s="7" t="s">
        <v>24</v>
      </c>
      <c r="G4236" s="7" t="s">
        <v>172</v>
      </c>
      <c r="H4236" s="54">
        <v>2.0</v>
      </c>
      <c r="I4236" s="54">
        <v>3285.0</v>
      </c>
      <c r="J4236" s="55" t="s">
        <v>25</v>
      </c>
      <c r="K4236" t="str">
        <f>if(and(B4236&gt;='Desc Stats'!$C$56,B4236&lt;='Desc Stats'!$C$57),"Affordable",if(AND(B4236&gt;='Desc Stats'!$C$58,B4236&lt;='Desc Stats'!$C$59),"Luxury","None"))</f>
        <v>Luxury</v>
      </c>
    </row>
    <row r="4237">
      <c r="A4237" s="56" t="s">
        <v>136</v>
      </c>
      <c r="B4237" s="54">
        <v>4800000.0</v>
      </c>
      <c r="C4237" s="7">
        <v>4.0</v>
      </c>
      <c r="D4237" s="7">
        <v>5.0</v>
      </c>
      <c r="E4237" s="7">
        <v>2.0</v>
      </c>
      <c r="F4237" s="7" t="s">
        <v>24</v>
      </c>
      <c r="G4237" s="7" t="s">
        <v>172</v>
      </c>
      <c r="H4237" s="54">
        <v>2.0</v>
      </c>
      <c r="I4237" s="54">
        <v>3285.0</v>
      </c>
      <c r="J4237" s="55" t="s">
        <v>27</v>
      </c>
      <c r="K4237" t="str">
        <f>if(and(B4237&gt;='Desc Stats'!$C$56,B4237&lt;='Desc Stats'!$C$57),"Affordable",if(AND(B4237&gt;='Desc Stats'!$C$58,B4237&lt;='Desc Stats'!$C$59),"Luxury","None"))</f>
        <v>Luxury</v>
      </c>
    </row>
    <row r="4238">
      <c r="A4238" s="56" t="s">
        <v>138</v>
      </c>
      <c r="B4238" s="54">
        <v>4800000.0</v>
      </c>
      <c r="C4238" s="7">
        <v>6.0</v>
      </c>
      <c r="D4238" s="7">
        <v>5.0</v>
      </c>
      <c r="E4238" s="7">
        <v>3.0</v>
      </c>
      <c r="F4238" s="7" t="s">
        <v>192</v>
      </c>
      <c r="G4238" s="7" t="s">
        <v>179</v>
      </c>
      <c r="H4238" s="54">
        <v>1.0</v>
      </c>
      <c r="I4238" s="54">
        <v>4200.0</v>
      </c>
      <c r="J4238" s="55" t="s">
        <v>27</v>
      </c>
      <c r="K4238" t="str">
        <f>if(and(B4238&gt;='Desc Stats'!$C$56,B4238&lt;='Desc Stats'!$C$57),"Affordable",if(AND(B4238&gt;='Desc Stats'!$C$58,B4238&lt;='Desc Stats'!$C$59),"Luxury","None"))</f>
        <v>Luxury</v>
      </c>
    </row>
    <row r="4239">
      <c r="A4239" s="57" t="s">
        <v>37</v>
      </c>
      <c r="B4239" s="54">
        <v>4800000.0</v>
      </c>
      <c r="C4239" s="7">
        <v>5.0</v>
      </c>
      <c r="D4239" s="7">
        <v>6.0</v>
      </c>
      <c r="E4239" s="7">
        <v>2.0</v>
      </c>
      <c r="F4239" s="7" t="s">
        <v>38</v>
      </c>
      <c r="G4239" s="7" t="s">
        <v>172</v>
      </c>
      <c r="H4239" s="54">
        <v>2.0</v>
      </c>
      <c r="I4239" s="54">
        <v>4400.0</v>
      </c>
      <c r="J4239" s="55" t="s">
        <v>27</v>
      </c>
      <c r="K4239" t="str">
        <f>if(and(B4239&gt;='Desc Stats'!$C$56,B4239&lt;='Desc Stats'!$C$57),"Affordable",if(AND(B4239&gt;='Desc Stats'!$C$58,B4239&lt;='Desc Stats'!$C$59),"Luxury","None"))</f>
        <v>Luxury</v>
      </c>
    </row>
    <row r="4240">
      <c r="A4240" s="56" t="s">
        <v>23</v>
      </c>
      <c r="B4240" s="54">
        <v>4800000.0</v>
      </c>
      <c r="C4240" s="7">
        <v>6.0</v>
      </c>
      <c r="D4240" s="7">
        <v>5.0</v>
      </c>
      <c r="E4240" s="7">
        <v>6.0</v>
      </c>
      <c r="F4240" s="7" t="s">
        <v>188</v>
      </c>
      <c r="G4240" s="7" t="s">
        <v>179</v>
      </c>
      <c r="H4240" s="54">
        <v>1.0</v>
      </c>
      <c r="I4240" s="54">
        <v>4000.0</v>
      </c>
      <c r="J4240" s="55" t="s">
        <v>27</v>
      </c>
      <c r="K4240" t="str">
        <f>if(and(B4240&gt;='Desc Stats'!$C$56,B4240&lt;='Desc Stats'!$C$57),"Affordable",if(AND(B4240&gt;='Desc Stats'!$C$58,B4240&lt;='Desc Stats'!$C$59),"Luxury","None"))</f>
        <v>Luxury</v>
      </c>
    </row>
    <row r="4241">
      <c r="A4241" s="56" t="s">
        <v>23</v>
      </c>
      <c r="B4241" s="54">
        <v>4800000.0</v>
      </c>
      <c r="C4241" s="7">
        <v>7.0</v>
      </c>
      <c r="D4241" s="7">
        <v>5.0</v>
      </c>
      <c r="E4241" s="7">
        <v>4.0</v>
      </c>
      <c r="F4241" s="7" t="s">
        <v>188</v>
      </c>
      <c r="G4241" s="7" t="s">
        <v>179</v>
      </c>
      <c r="H4241" s="54">
        <v>1.0</v>
      </c>
      <c r="I4241" s="54">
        <v>4000.0</v>
      </c>
      <c r="J4241" s="55" t="s">
        <v>25</v>
      </c>
      <c r="K4241" t="str">
        <f>if(and(B4241&gt;='Desc Stats'!$C$56,B4241&lt;='Desc Stats'!$C$57),"Affordable",if(AND(B4241&gt;='Desc Stats'!$C$58,B4241&lt;='Desc Stats'!$C$59),"Luxury","None"))</f>
        <v>Luxury</v>
      </c>
    </row>
    <row r="4242">
      <c r="A4242" s="56" t="s">
        <v>23</v>
      </c>
      <c r="B4242" s="54">
        <v>4800000.0</v>
      </c>
      <c r="C4242" s="7">
        <v>7.0</v>
      </c>
      <c r="D4242" s="7">
        <v>5.0</v>
      </c>
      <c r="E4242" s="7">
        <v>2.0</v>
      </c>
      <c r="F4242" s="7" t="s">
        <v>188</v>
      </c>
      <c r="G4242" s="7" t="s">
        <v>179</v>
      </c>
      <c r="H4242" s="54">
        <v>1.0</v>
      </c>
      <c r="I4242" s="54">
        <v>4000.0</v>
      </c>
      <c r="J4242" t="s">
        <v>27</v>
      </c>
      <c r="K4242" t="str">
        <f>if(and(B4242&gt;='Desc Stats'!$C$56,B4242&lt;='Desc Stats'!$C$57),"Affordable",if(AND(B4242&gt;='Desc Stats'!$C$58,B4242&lt;='Desc Stats'!$C$59),"Luxury","None"))</f>
        <v>Luxury</v>
      </c>
    </row>
    <row r="4243">
      <c r="A4243" s="56" t="s">
        <v>138</v>
      </c>
      <c r="B4243" s="54">
        <v>4900000.0</v>
      </c>
      <c r="C4243" s="7">
        <v>6.0</v>
      </c>
      <c r="D4243" s="7">
        <v>6.0</v>
      </c>
      <c r="E4243" s="7">
        <v>2.0</v>
      </c>
      <c r="F4243" s="7" t="s">
        <v>188</v>
      </c>
      <c r="G4243" s="7" t="s">
        <v>179</v>
      </c>
      <c r="H4243" s="54">
        <v>1.0</v>
      </c>
      <c r="I4243" s="54">
        <v>3700.0</v>
      </c>
      <c r="J4243" s="55" t="s">
        <v>25</v>
      </c>
      <c r="K4243" t="str">
        <f>if(and(B4243&gt;='Desc Stats'!$C$56,B4243&lt;='Desc Stats'!$C$57),"Affordable",if(AND(B4243&gt;='Desc Stats'!$C$58,B4243&lt;='Desc Stats'!$C$59),"Luxury","None"))</f>
        <v>Luxury</v>
      </c>
    </row>
    <row r="4244">
      <c r="A4244" s="56" t="s">
        <v>147</v>
      </c>
      <c r="B4244" s="54">
        <v>4900000.0</v>
      </c>
      <c r="C4244" s="7">
        <v>5.0</v>
      </c>
      <c r="D4244" s="7">
        <v>5.0</v>
      </c>
      <c r="E4244" s="7">
        <v>1.0</v>
      </c>
      <c r="F4244" s="7" t="s">
        <v>36</v>
      </c>
      <c r="G4244" s="7" t="s">
        <v>172</v>
      </c>
      <c r="H4244" s="54">
        <v>2.0</v>
      </c>
      <c r="I4244" s="54">
        <v>3000.0</v>
      </c>
      <c r="J4244" s="55" t="s">
        <v>25</v>
      </c>
      <c r="K4244" t="str">
        <f>if(and(B4244&gt;='Desc Stats'!$C$56,B4244&lt;='Desc Stats'!$C$57),"Affordable",if(AND(B4244&gt;='Desc Stats'!$C$58,B4244&lt;='Desc Stats'!$C$59),"Luxury","None"))</f>
        <v>Luxury</v>
      </c>
    </row>
    <row r="4245">
      <c r="A4245" s="56" t="s">
        <v>23</v>
      </c>
      <c r="B4245" s="54">
        <v>4900000.0</v>
      </c>
      <c r="C4245" s="7">
        <v>6.0</v>
      </c>
      <c r="D4245" s="7">
        <v>6.0</v>
      </c>
      <c r="E4245" s="7">
        <v>2.0</v>
      </c>
      <c r="F4245" s="7" t="s">
        <v>192</v>
      </c>
      <c r="G4245" s="7" t="s">
        <v>179</v>
      </c>
      <c r="H4245" s="54">
        <v>1.0</v>
      </c>
      <c r="I4245" s="54">
        <v>3000.0</v>
      </c>
      <c r="J4245" s="55" t="s">
        <v>27</v>
      </c>
      <c r="K4245" t="str">
        <f>if(and(B4245&gt;='Desc Stats'!$C$56,B4245&lt;='Desc Stats'!$C$57),"Affordable",if(AND(B4245&gt;='Desc Stats'!$C$58,B4245&lt;='Desc Stats'!$C$59),"Luxury","None"))</f>
        <v>Luxury</v>
      </c>
    </row>
    <row r="4246">
      <c r="A4246" s="57" t="s">
        <v>37</v>
      </c>
      <c r="B4246" s="54">
        <v>4950000.0</v>
      </c>
      <c r="C4246" s="7">
        <v>7.0</v>
      </c>
      <c r="D4246" s="7">
        <v>7.0</v>
      </c>
      <c r="E4246" s="7">
        <v>2.0</v>
      </c>
      <c r="F4246" s="7" t="s">
        <v>194</v>
      </c>
      <c r="G4246" s="7" t="s">
        <v>179</v>
      </c>
      <c r="H4246" s="54">
        <v>1.0</v>
      </c>
      <c r="I4246" s="54">
        <v>2805.0</v>
      </c>
      <c r="J4246" s="55" t="s">
        <v>175</v>
      </c>
      <c r="K4246" t="str">
        <f>if(and(B4246&gt;='Desc Stats'!$C$56,B4246&lt;='Desc Stats'!$C$57),"Affordable",if(AND(B4246&gt;='Desc Stats'!$C$58,B4246&lt;='Desc Stats'!$C$59),"Luxury","None"))</f>
        <v>Luxury</v>
      </c>
    </row>
    <row r="4247">
      <c r="A4247" s="56" t="s">
        <v>28</v>
      </c>
      <c r="B4247" s="54">
        <v>4950000.0</v>
      </c>
      <c r="C4247" s="7">
        <v>4.0</v>
      </c>
      <c r="D4247" s="7">
        <v>4.0</v>
      </c>
      <c r="E4247" s="7">
        <v>3.0</v>
      </c>
      <c r="F4247" s="7" t="s">
        <v>36</v>
      </c>
      <c r="G4247" s="7" t="s">
        <v>172</v>
      </c>
      <c r="H4247" s="54">
        <v>2.0</v>
      </c>
      <c r="I4247" s="54">
        <v>3300.0</v>
      </c>
      <c r="J4247" s="55" t="s">
        <v>27</v>
      </c>
      <c r="K4247" t="str">
        <f>if(and(B4247&gt;='Desc Stats'!$C$56,B4247&lt;='Desc Stats'!$C$57),"Affordable",if(AND(B4247&gt;='Desc Stats'!$C$58,B4247&lt;='Desc Stats'!$C$59),"Luxury","None"))</f>
        <v>Luxury</v>
      </c>
    </row>
    <row r="4248">
      <c r="A4248" s="56" t="s">
        <v>28</v>
      </c>
      <c r="B4248" s="54">
        <v>4957719.0</v>
      </c>
      <c r="C4248" s="7">
        <v>4.0</v>
      </c>
      <c r="D4248" s="7">
        <v>5.0</v>
      </c>
      <c r="E4248" s="7">
        <v>2.0</v>
      </c>
      <c r="F4248" s="7" t="s">
        <v>36</v>
      </c>
      <c r="G4248" s="7" t="s">
        <v>172</v>
      </c>
      <c r="H4248" s="54">
        <v>2.0</v>
      </c>
      <c r="I4248" s="54">
        <v>2615.0</v>
      </c>
      <c r="J4248" s="55" t="s">
        <v>25</v>
      </c>
      <c r="K4248" t="str">
        <f>if(and(B4248&gt;='Desc Stats'!$C$56,B4248&lt;='Desc Stats'!$C$57),"Affordable",if(AND(B4248&gt;='Desc Stats'!$C$58,B4248&lt;='Desc Stats'!$C$59),"Luxury","None"))</f>
        <v>Luxury</v>
      </c>
    </row>
    <row r="4249">
      <c r="A4249" s="56" t="s">
        <v>28</v>
      </c>
      <c r="B4249" s="54">
        <v>4958000.0</v>
      </c>
      <c r="C4249" s="7">
        <v>4.0</v>
      </c>
      <c r="D4249" s="7">
        <v>5.0</v>
      </c>
      <c r="E4249" s="7">
        <v>2.0</v>
      </c>
      <c r="F4249" s="7" t="s">
        <v>36</v>
      </c>
      <c r="G4249" s="7" t="s">
        <v>172</v>
      </c>
      <c r="H4249" s="54">
        <v>2.0</v>
      </c>
      <c r="I4249" s="54">
        <v>2615.0</v>
      </c>
      <c r="J4249" s="55" t="s">
        <v>25</v>
      </c>
      <c r="K4249" t="str">
        <f>if(and(B4249&gt;='Desc Stats'!$C$56,B4249&lt;='Desc Stats'!$C$57),"Affordable",if(AND(B4249&gt;='Desc Stats'!$C$58,B4249&lt;='Desc Stats'!$C$59),"Luxury","None"))</f>
        <v>Luxury</v>
      </c>
    </row>
    <row r="4250">
      <c r="A4250" s="56" t="s">
        <v>198</v>
      </c>
      <c r="B4250" s="54">
        <v>4988888.0</v>
      </c>
      <c r="C4250" s="7">
        <v>6.0</v>
      </c>
      <c r="D4250" s="7">
        <v>6.0</v>
      </c>
      <c r="E4250" s="7">
        <v>1.0</v>
      </c>
      <c r="F4250" s="7" t="s">
        <v>193</v>
      </c>
      <c r="G4250" s="7" t="s">
        <v>179</v>
      </c>
      <c r="H4250" s="54">
        <v>1.0</v>
      </c>
      <c r="I4250" s="54">
        <v>2040.0</v>
      </c>
      <c r="J4250" s="55" t="s">
        <v>27</v>
      </c>
      <c r="K4250" t="str">
        <f>if(and(B4250&gt;='Desc Stats'!$C$56,B4250&lt;='Desc Stats'!$C$57),"Affordable",if(AND(B4250&gt;='Desc Stats'!$C$58,B4250&lt;='Desc Stats'!$C$59),"Luxury","None"))</f>
        <v>Luxury</v>
      </c>
    </row>
    <row r="4251">
      <c r="A4251" s="56" t="s">
        <v>198</v>
      </c>
      <c r="B4251" s="54">
        <v>4988888.0</v>
      </c>
      <c r="C4251" s="7">
        <v>5.0</v>
      </c>
      <c r="D4251" s="7">
        <v>6.0</v>
      </c>
      <c r="E4251" s="7">
        <v>1.0</v>
      </c>
      <c r="F4251" s="7" t="s">
        <v>193</v>
      </c>
      <c r="G4251" s="7" t="s">
        <v>179</v>
      </c>
      <c r="H4251" s="54">
        <v>1.0</v>
      </c>
      <c r="I4251" s="54">
        <v>2040.0</v>
      </c>
      <c r="J4251" s="55" t="s">
        <v>27</v>
      </c>
      <c r="K4251" t="str">
        <f>if(and(B4251&gt;='Desc Stats'!$C$56,B4251&lt;='Desc Stats'!$C$57),"Affordable",if(AND(B4251&gt;='Desc Stats'!$C$58,B4251&lt;='Desc Stats'!$C$59),"Luxury","None"))</f>
        <v>Luxury</v>
      </c>
    </row>
    <row r="4252">
      <c r="A4252" s="57" t="s">
        <v>37</v>
      </c>
      <c r="B4252" s="54">
        <v>4990000.0</v>
      </c>
      <c r="C4252" s="7">
        <v>8.0</v>
      </c>
      <c r="D4252" s="7">
        <v>8.0</v>
      </c>
      <c r="E4252" s="7">
        <v>4.0</v>
      </c>
      <c r="F4252" s="7" t="s">
        <v>194</v>
      </c>
      <c r="G4252" s="7" t="s">
        <v>179</v>
      </c>
      <c r="H4252" s="54">
        <v>1.0</v>
      </c>
      <c r="I4252" s="54">
        <v>3300.0</v>
      </c>
      <c r="J4252" s="55" t="s">
        <v>27</v>
      </c>
      <c r="K4252" t="str">
        <f>if(and(B4252&gt;='Desc Stats'!$C$56,B4252&lt;='Desc Stats'!$C$57),"Affordable",if(AND(B4252&gt;='Desc Stats'!$C$58,B4252&lt;='Desc Stats'!$C$59),"Luxury","None"))</f>
        <v>Luxury</v>
      </c>
    </row>
    <row r="4253">
      <c r="A4253" s="56" t="s">
        <v>121</v>
      </c>
      <c r="B4253" s="54">
        <v>4996950.0</v>
      </c>
      <c r="C4253" s="7">
        <v>6.0</v>
      </c>
      <c r="D4253" s="7">
        <v>6.0</v>
      </c>
      <c r="E4253" s="7">
        <v>1.0</v>
      </c>
      <c r="F4253" s="7" t="s">
        <v>24</v>
      </c>
      <c r="G4253" s="7" t="s">
        <v>172</v>
      </c>
      <c r="H4253" s="54">
        <v>2.0</v>
      </c>
      <c r="I4253" s="54">
        <v>3950.0</v>
      </c>
      <c r="J4253" s="55" t="s">
        <v>27</v>
      </c>
      <c r="K4253" t="str">
        <f>if(and(B4253&gt;='Desc Stats'!$C$56,B4253&lt;='Desc Stats'!$C$57),"Affordable",if(AND(B4253&gt;='Desc Stats'!$C$58,B4253&lt;='Desc Stats'!$C$59),"Luxury","None"))</f>
        <v>Luxury</v>
      </c>
    </row>
    <row r="4254">
      <c r="A4254" s="56" t="s">
        <v>121</v>
      </c>
      <c r="B4254" s="54">
        <v>5000000.0</v>
      </c>
      <c r="C4254" s="7">
        <v>5.0</v>
      </c>
      <c r="D4254" s="7">
        <v>5.0</v>
      </c>
      <c r="E4254" s="7">
        <v>2.0</v>
      </c>
      <c r="F4254" s="7" t="s">
        <v>24</v>
      </c>
      <c r="G4254" s="7" t="s">
        <v>172</v>
      </c>
      <c r="H4254" s="54">
        <v>2.0</v>
      </c>
      <c r="I4254" s="54">
        <v>3950.0</v>
      </c>
      <c r="J4254" s="55" t="s">
        <v>27</v>
      </c>
      <c r="K4254" t="str">
        <f>if(and(B4254&gt;='Desc Stats'!$C$56,B4254&lt;='Desc Stats'!$C$57),"Affordable",if(AND(B4254&gt;='Desc Stats'!$C$58,B4254&lt;='Desc Stats'!$C$59),"Luxury","None"))</f>
        <v>Luxury</v>
      </c>
    </row>
    <row r="4255">
      <c r="A4255" s="56" t="s">
        <v>121</v>
      </c>
      <c r="B4255" s="54">
        <v>5000000.0</v>
      </c>
      <c r="C4255" s="7">
        <v>5.0</v>
      </c>
      <c r="D4255" s="7">
        <v>5.0</v>
      </c>
      <c r="E4255" s="7">
        <v>2.0</v>
      </c>
      <c r="F4255" s="7" t="s">
        <v>24</v>
      </c>
      <c r="G4255" s="7" t="s">
        <v>172</v>
      </c>
      <c r="H4255" s="54">
        <v>2.0</v>
      </c>
      <c r="I4255" s="54">
        <v>3950.0</v>
      </c>
      <c r="J4255" s="55" t="s">
        <v>27</v>
      </c>
      <c r="K4255" t="str">
        <f>if(and(B4255&gt;='Desc Stats'!$C$56,B4255&lt;='Desc Stats'!$C$57),"Affordable",if(AND(B4255&gt;='Desc Stats'!$C$58,B4255&lt;='Desc Stats'!$C$59),"Luxury","None"))</f>
        <v>Luxury</v>
      </c>
    </row>
    <row r="4256">
      <c r="A4256" s="56" t="s">
        <v>121</v>
      </c>
      <c r="B4256" s="54">
        <v>5000000.0</v>
      </c>
      <c r="C4256" s="7">
        <v>5.0</v>
      </c>
      <c r="D4256" s="7">
        <v>4.0</v>
      </c>
      <c r="E4256" s="7">
        <v>1.0</v>
      </c>
      <c r="F4256" s="7" t="s">
        <v>24</v>
      </c>
      <c r="G4256" s="7" t="s">
        <v>172</v>
      </c>
      <c r="H4256" s="54">
        <v>2.0</v>
      </c>
      <c r="I4256" s="54">
        <v>3550.0</v>
      </c>
      <c r="J4256" s="55" t="s">
        <v>27</v>
      </c>
      <c r="K4256" t="str">
        <f>if(and(B4256&gt;='Desc Stats'!$C$56,B4256&lt;='Desc Stats'!$C$57),"Affordable",if(AND(B4256&gt;='Desc Stats'!$C$58,B4256&lt;='Desc Stats'!$C$59),"Luxury","None"))</f>
        <v>Luxury</v>
      </c>
    </row>
    <row r="4257">
      <c r="A4257" s="56" t="s">
        <v>124</v>
      </c>
      <c r="B4257" s="54">
        <v>5000000.0</v>
      </c>
      <c r="C4257" s="7">
        <v>8.0</v>
      </c>
      <c r="D4257" s="7">
        <v>6.0</v>
      </c>
      <c r="E4257" s="7">
        <v>2.0</v>
      </c>
      <c r="F4257" s="7" t="s">
        <v>192</v>
      </c>
      <c r="G4257" s="7" t="s">
        <v>179</v>
      </c>
      <c r="H4257" s="54">
        <v>1.0</v>
      </c>
      <c r="I4257" s="54">
        <v>5270.0</v>
      </c>
      <c r="J4257" s="55" t="s">
        <v>27</v>
      </c>
      <c r="K4257" t="str">
        <f>if(and(B4257&gt;='Desc Stats'!$C$56,B4257&lt;='Desc Stats'!$C$57),"Affordable",if(AND(B4257&gt;='Desc Stats'!$C$58,B4257&lt;='Desc Stats'!$C$59),"Luxury","None"))</f>
        <v>Luxury</v>
      </c>
    </row>
    <row r="4258">
      <c r="A4258" s="56" t="s">
        <v>124</v>
      </c>
      <c r="B4258" s="54">
        <v>5000000.0</v>
      </c>
      <c r="C4258" s="7">
        <v>6.0</v>
      </c>
      <c r="D4258" s="7">
        <v>6.0</v>
      </c>
      <c r="E4258" s="7">
        <v>2.0</v>
      </c>
      <c r="F4258" s="7" t="s">
        <v>188</v>
      </c>
      <c r="G4258" s="7" t="s">
        <v>179</v>
      </c>
      <c r="H4258" s="54">
        <v>1.0</v>
      </c>
      <c r="I4258" s="54">
        <v>4800.0</v>
      </c>
      <c r="J4258" s="55" t="s">
        <v>27</v>
      </c>
      <c r="K4258" t="str">
        <f>if(and(B4258&gt;='Desc Stats'!$C$56,B4258&lt;='Desc Stats'!$C$57),"Affordable",if(AND(B4258&gt;='Desc Stats'!$C$58,B4258&lt;='Desc Stats'!$C$59),"Luxury","None"))</f>
        <v>Luxury</v>
      </c>
    </row>
    <row r="4259">
      <c r="A4259" s="56" t="s">
        <v>134</v>
      </c>
      <c r="B4259" s="54">
        <v>5000000.0</v>
      </c>
      <c r="C4259" s="7">
        <v>6.0</v>
      </c>
      <c r="D4259" s="7">
        <v>6.0</v>
      </c>
      <c r="E4259" s="7">
        <v>2.0</v>
      </c>
      <c r="F4259" s="7" t="s">
        <v>188</v>
      </c>
      <c r="G4259" s="7" t="s">
        <v>179</v>
      </c>
      <c r="H4259" s="54">
        <v>1.0</v>
      </c>
      <c r="I4259" s="54">
        <v>4200.0</v>
      </c>
      <c r="J4259" s="55" t="s">
        <v>27</v>
      </c>
      <c r="K4259" t="str">
        <f>if(and(B4259&gt;='Desc Stats'!$C$56,B4259&lt;='Desc Stats'!$C$57),"Affordable",if(AND(B4259&gt;='Desc Stats'!$C$58,B4259&lt;='Desc Stats'!$C$59),"Luxury","None"))</f>
        <v>Luxury</v>
      </c>
    </row>
    <row r="4260">
      <c r="A4260" s="56" t="s">
        <v>136</v>
      </c>
      <c r="B4260" s="54">
        <v>5000000.0</v>
      </c>
      <c r="C4260" s="7">
        <v>4.0</v>
      </c>
      <c r="D4260" s="7">
        <v>4.0</v>
      </c>
      <c r="E4260" s="7">
        <v>2.0</v>
      </c>
      <c r="F4260" s="7" t="s">
        <v>36</v>
      </c>
      <c r="G4260" s="7" t="s">
        <v>172</v>
      </c>
      <c r="H4260" s="54">
        <v>2.0</v>
      </c>
      <c r="I4260" s="54">
        <v>4130.0</v>
      </c>
      <c r="J4260" t="s">
        <v>27</v>
      </c>
      <c r="K4260" t="str">
        <f>if(and(B4260&gt;='Desc Stats'!$C$56,B4260&lt;='Desc Stats'!$C$57),"Affordable",if(AND(B4260&gt;='Desc Stats'!$C$58,B4260&lt;='Desc Stats'!$C$59),"Luxury","None"))</f>
        <v>Luxury</v>
      </c>
    </row>
    <row r="4261">
      <c r="A4261" s="57" t="s">
        <v>37</v>
      </c>
      <c r="B4261" s="54">
        <v>5000000.0</v>
      </c>
      <c r="C4261" s="7">
        <v>8.0</v>
      </c>
      <c r="D4261" s="7">
        <v>9.0</v>
      </c>
      <c r="E4261" s="7">
        <v>1.0</v>
      </c>
      <c r="F4261" s="7" t="s">
        <v>194</v>
      </c>
      <c r="G4261" s="7" t="s">
        <v>179</v>
      </c>
      <c r="H4261" s="54">
        <v>1.0</v>
      </c>
      <c r="I4261" s="54">
        <v>2805.0</v>
      </c>
      <c r="J4261" s="55" t="s">
        <v>27</v>
      </c>
      <c r="K4261" t="str">
        <f>if(and(B4261&gt;='Desc Stats'!$C$56,B4261&lt;='Desc Stats'!$C$57),"Affordable",if(AND(B4261&gt;='Desc Stats'!$C$58,B4261&lt;='Desc Stats'!$C$59),"Luxury","None"))</f>
        <v>Luxury</v>
      </c>
    </row>
    <row r="4262">
      <c r="A4262" s="56" t="s">
        <v>28</v>
      </c>
      <c r="B4262" s="54">
        <v>5000000.0</v>
      </c>
      <c r="C4262" s="7">
        <v>4.0</v>
      </c>
      <c r="D4262" s="7">
        <v>4.0</v>
      </c>
      <c r="E4262" s="7">
        <v>2.0</v>
      </c>
      <c r="F4262" s="7" t="s">
        <v>36</v>
      </c>
      <c r="G4262" s="7" t="s">
        <v>172</v>
      </c>
      <c r="H4262" s="54">
        <v>2.0</v>
      </c>
      <c r="I4262" s="54">
        <v>3897.0</v>
      </c>
      <c r="J4262" s="55" t="s">
        <v>27</v>
      </c>
      <c r="K4262" t="str">
        <f>if(and(B4262&gt;='Desc Stats'!$C$56,B4262&lt;='Desc Stats'!$C$57),"Affordable",if(AND(B4262&gt;='Desc Stats'!$C$58,B4262&lt;='Desc Stats'!$C$59),"Luxury","None"))</f>
        <v>Luxury</v>
      </c>
    </row>
    <row r="4263">
      <c r="A4263" s="56" t="s">
        <v>23</v>
      </c>
      <c r="B4263" s="54">
        <v>5000000.0</v>
      </c>
      <c r="C4263" s="7">
        <v>6.0</v>
      </c>
      <c r="D4263" s="7">
        <v>5.0</v>
      </c>
      <c r="E4263" s="7">
        <v>2.0</v>
      </c>
      <c r="F4263" s="7" t="s">
        <v>24</v>
      </c>
      <c r="G4263" s="7" t="s">
        <v>172</v>
      </c>
      <c r="H4263" s="54">
        <v>2.0</v>
      </c>
      <c r="I4263" s="54">
        <v>3950.0</v>
      </c>
      <c r="J4263" s="55" t="s">
        <v>25</v>
      </c>
      <c r="K4263" t="str">
        <f>if(and(B4263&gt;='Desc Stats'!$C$56,B4263&lt;='Desc Stats'!$C$57),"Affordable",if(AND(B4263&gt;='Desc Stats'!$C$58,B4263&lt;='Desc Stats'!$C$59),"Luxury","None"))</f>
        <v>Luxury</v>
      </c>
    </row>
    <row r="4264">
      <c r="A4264" s="56" t="s">
        <v>23</v>
      </c>
      <c r="B4264" s="54">
        <v>5000000.0</v>
      </c>
      <c r="C4264" s="7">
        <v>5.0</v>
      </c>
      <c r="D4264" s="7">
        <v>4.0</v>
      </c>
      <c r="E4264" s="7">
        <v>2.0</v>
      </c>
      <c r="F4264" s="7" t="s">
        <v>24</v>
      </c>
      <c r="G4264" s="7" t="s">
        <v>172</v>
      </c>
      <c r="H4264" s="54">
        <v>2.0</v>
      </c>
      <c r="I4264" s="54">
        <v>4690.0</v>
      </c>
      <c r="J4264" s="55" t="s">
        <v>27</v>
      </c>
      <c r="K4264" t="str">
        <f>if(and(B4264&gt;='Desc Stats'!$C$56,B4264&lt;='Desc Stats'!$C$57),"Affordable",if(AND(B4264&gt;='Desc Stats'!$C$58,B4264&lt;='Desc Stats'!$C$59),"Luxury","None"))</f>
        <v>Luxury</v>
      </c>
    </row>
    <row r="4265">
      <c r="A4265" s="56" t="s">
        <v>23</v>
      </c>
      <c r="B4265" s="54">
        <v>5000000.0</v>
      </c>
      <c r="C4265" s="7">
        <v>6.0</v>
      </c>
      <c r="D4265" s="7">
        <v>5.0</v>
      </c>
      <c r="E4265" s="7">
        <v>1.0</v>
      </c>
      <c r="F4265" s="7" t="s">
        <v>188</v>
      </c>
      <c r="G4265" s="7" t="s">
        <v>172</v>
      </c>
      <c r="H4265" s="54">
        <v>2.0</v>
      </c>
      <c r="I4265" s="54">
        <v>3950.0</v>
      </c>
      <c r="J4265" s="55" t="s">
        <v>25</v>
      </c>
      <c r="K4265" t="str">
        <f>if(and(B4265&gt;='Desc Stats'!$C$56,B4265&lt;='Desc Stats'!$C$57),"Affordable",if(AND(B4265&gt;='Desc Stats'!$C$58,B4265&lt;='Desc Stats'!$C$59),"Luxury","None"))</f>
        <v>Luxury</v>
      </c>
    </row>
    <row r="4266">
      <c r="A4266" s="56" t="s">
        <v>28</v>
      </c>
      <c r="B4266" s="54">
        <v>5070000.0</v>
      </c>
      <c r="C4266" s="7">
        <v>3.0</v>
      </c>
      <c r="D4266" s="7">
        <v>4.0</v>
      </c>
      <c r="E4266" s="7">
        <v>2.0</v>
      </c>
      <c r="F4266" s="7" t="s">
        <v>36</v>
      </c>
      <c r="G4266" s="7" t="s">
        <v>172</v>
      </c>
      <c r="H4266" s="54">
        <v>2.0</v>
      </c>
      <c r="I4266" s="54">
        <v>2142.0</v>
      </c>
      <c r="J4266" s="55" t="s">
        <v>27</v>
      </c>
      <c r="K4266" t="str">
        <f>if(and(B4266&gt;='Desc Stats'!$C$56,B4266&lt;='Desc Stats'!$C$57),"Affordable",if(AND(B4266&gt;='Desc Stats'!$C$58,B4266&lt;='Desc Stats'!$C$59),"Luxury","None"))</f>
        <v>Luxury</v>
      </c>
    </row>
    <row r="4267">
      <c r="A4267" s="56" t="s">
        <v>28</v>
      </c>
      <c r="B4267" s="54">
        <v>5070000.0</v>
      </c>
      <c r="C4267" s="7">
        <v>3.0</v>
      </c>
      <c r="D4267" s="7">
        <v>3.0</v>
      </c>
      <c r="E4267" s="7">
        <v>2.0</v>
      </c>
      <c r="F4267" s="7" t="s">
        <v>36</v>
      </c>
      <c r="G4267" s="7" t="s">
        <v>172</v>
      </c>
      <c r="H4267" s="54">
        <v>2.0</v>
      </c>
      <c r="I4267" s="54">
        <v>2142.0</v>
      </c>
      <c r="J4267" s="55" t="s">
        <v>25</v>
      </c>
      <c r="K4267" t="str">
        <f>if(and(B4267&gt;='Desc Stats'!$C$56,B4267&lt;='Desc Stats'!$C$57),"Affordable",if(AND(B4267&gt;='Desc Stats'!$C$58,B4267&lt;='Desc Stats'!$C$59),"Luxury","None"))</f>
        <v>Luxury</v>
      </c>
    </row>
    <row r="4268">
      <c r="A4268" s="56" t="s">
        <v>28</v>
      </c>
      <c r="B4268" s="54">
        <v>5070000.0</v>
      </c>
      <c r="C4268" s="7">
        <v>4.0</v>
      </c>
      <c r="D4268" s="7">
        <v>4.0</v>
      </c>
      <c r="E4268" s="7">
        <v>1.0</v>
      </c>
      <c r="F4268" s="7" t="s">
        <v>36</v>
      </c>
      <c r="G4268" s="7" t="s">
        <v>172</v>
      </c>
      <c r="H4268" s="54">
        <v>2.0</v>
      </c>
      <c r="I4268" s="54">
        <v>2142.0</v>
      </c>
      <c r="J4268" s="55" t="s">
        <v>25</v>
      </c>
      <c r="K4268" t="str">
        <f>if(and(B4268&gt;='Desc Stats'!$C$56,B4268&lt;='Desc Stats'!$C$57),"Affordable",if(AND(B4268&gt;='Desc Stats'!$C$58,B4268&lt;='Desc Stats'!$C$59),"Luxury","None"))</f>
        <v>Luxury</v>
      </c>
    </row>
    <row r="4269">
      <c r="H4269" s="15"/>
      <c r="I4269" s="15"/>
    </row>
    <row r="4270">
      <c r="H4270" s="15"/>
      <c r="I4270" s="15"/>
    </row>
    <row r="4271">
      <c r="H4271" s="15"/>
      <c r="I4271" s="15"/>
    </row>
    <row r="4272">
      <c r="H4272" s="15"/>
      <c r="I4272" s="15"/>
    </row>
    <row r="4273">
      <c r="H4273" s="15"/>
      <c r="I4273" s="15"/>
    </row>
    <row r="4274">
      <c r="H4274" s="15"/>
      <c r="I4274" s="15"/>
    </row>
    <row r="4275">
      <c r="H4275" s="15"/>
      <c r="I4275" s="15"/>
    </row>
    <row r="4276">
      <c r="H4276" s="15"/>
      <c r="I4276" s="15"/>
    </row>
    <row r="4277">
      <c r="H4277" s="15"/>
      <c r="I4277" s="15"/>
    </row>
    <row r="4278">
      <c r="H4278" s="15"/>
      <c r="I4278" s="15"/>
    </row>
    <row r="4279">
      <c r="H4279" s="15"/>
      <c r="I4279" s="15"/>
    </row>
    <row r="4280">
      <c r="H4280" s="15"/>
      <c r="I4280" s="15"/>
    </row>
    <row r="4281">
      <c r="H4281" s="15"/>
      <c r="I4281" s="15"/>
    </row>
    <row r="4282">
      <c r="H4282" s="15"/>
      <c r="I4282" s="15"/>
    </row>
    <row r="4283">
      <c r="H4283" s="15"/>
      <c r="I4283" s="15"/>
    </row>
    <row r="4284">
      <c r="H4284" s="15"/>
      <c r="I4284" s="15"/>
    </row>
    <row r="4285">
      <c r="H4285" s="15"/>
      <c r="I4285" s="15"/>
    </row>
    <row r="4286">
      <c r="H4286" s="15"/>
      <c r="I4286" s="15"/>
    </row>
    <row r="4287">
      <c r="H4287" s="15"/>
      <c r="I4287" s="15"/>
    </row>
    <row r="4288">
      <c r="H4288" s="15"/>
      <c r="I4288" s="15"/>
    </row>
    <row r="4289">
      <c r="H4289" s="15"/>
      <c r="I4289" s="15"/>
    </row>
    <row r="4290">
      <c r="H4290" s="15"/>
      <c r="I4290" s="15"/>
    </row>
    <row r="4291">
      <c r="H4291" s="15"/>
      <c r="I4291" s="15"/>
    </row>
    <row r="4292">
      <c r="H4292" s="15"/>
      <c r="I4292" s="15"/>
    </row>
    <row r="4293">
      <c r="H4293" s="15"/>
      <c r="I4293" s="15"/>
    </row>
    <row r="4294">
      <c r="H4294" s="15"/>
      <c r="I4294" s="15"/>
    </row>
    <row r="4295">
      <c r="H4295" s="15"/>
      <c r="I4295" s="15"/>
    </row>
    <row r="4296">
      <c r="H4296" s="15"/>
      <c r="I4296" s="15"/>
    </row>
    <row r="4297">
      <c r="H4297" s="15"/>
      <c r="I4297" s="15"/>
    </row>
    <row r="4298">
      <c r="H4298" s="15"/>
      <c r="I4298" s="15"/>
    </row>
    <row r="4299">
      <c r="H4299" s="15"/>
      <c r="I4299" s="15"/>
    </row>
    <row r="4300">
      <c r="H4300" s="15"/>
      <c r="I4300" s="15"/>
    </row>
    <row r="4301">
      <c r="H4301" s="15"/>
      <c r="I4301" s="15"/>
    </row>
    <row r="4302">
      <c r="H4302" s="15"/>
      <c r="I4302" s="15"/>
    </row>
    <row r="4303">
      <c r="H4303" s="15"/>
      <c r="I4303" s="15"/>
    </row>
    <row r="4304">
      <c r="H4304" s="15"/>
      <c r="I4304" s="15"/>
    </row>
    <row r="4305">
      <c r="H4305" s="15"/>
      <c r="I4305" s="15"/>
    </row>
    <row r="4306">
      <c r="H4306" s="15"/>
      <c r="I4306" s="15"/>
    </row>
    <row r="4307">
      <c r="H4307" s="15"/>
      <c r="I4307" s="15"/>
    </row>
    <row r="4308">
      <c r="H4308" s="15"/>
      <c r="I4308" s="15"/>
    </row>
    <row r="4309">
      <c r="H4309" s="15"/>
      <c r="I4309" s="15"/>
    </row>
    <row r="4310">
      <c r="H4310" s="15"/>
      <c r="I4310" s="15"/>
    </row>
    <row r="4311">
      <c r="H4311" s="15"/>
      <c r="I4311" s="15"/>
    </row>
    <row r="4312">
      <c r="H4312" s="15"/>
      <c r="I4312" s="15"/>
    </row>
    <row r="4313">
      <c r="H4313" s="15"/>
      <c r="I4313" s="15"/>
    </row>
    <row r="4314">
      <c r="H4314" s="15"/>
      <c r="I4314" s="15"/>
    </row>
    <row r="4315">
      <c r="H4315" s="15"/>
      <c r="I4315" s="15"/>
    </row>
    <row r="4316">
      <c r="H4316" s="15"/>
      <c r="I4316" s="15"/>
    </row>
    <row r="4317">
      <c r="H4317" s="15"/>
      <c r="I4317" s="15"/>
    </row>
    <row r="4318">
      <c r="H4318" s="15"/>
      <c r="I4318" s="15"/>
    </row>
    <row r="4319">
      <c r="H4319" s="15"/>
      <c r="I4319" s="15"/>
    </row>
    <row r="4320">
      <c r="H4320" s="15"/>
      <c r="I4320" s="15"/>
    </row>
    <row r="4321">
      <c r="H4321" s="15"/>
      <c r="I4321" s="15"/>
    </row>
    <row r="4322">
      <c r="H4322" s="15"/>
      <c r="I4322" s="15"/>
    </row>
    <row r="4323">
      <c r="H4323" s="15"/>
      <c r="I4323" s="15"/>
    </row>
    <row r="4324">
      <c r="H4324" s="15"/>
      <c r="I4324" s="15"/>
    </row>
    <row r="4325">
      <c r="H4325" s="15"/>
      <c r="I4325" s="15"/>
    </row>
    <row r="4326">
      <c r="H4326" s="15"/>
      <c r="I4326" s="15"/>
    </row>
    <row r="4327">
      <c r="H4327" s="15"/>
      <c r="I4327" s="15"/>
    </row>
    <row r="4328">
      <c r="H4328" s="15"/>
      <c r="I4328" s="15"/>
    </row>
    <row r="4329">
      <c r="H4329" s="15"/>
      <c r="I4329" s="15"/>
    </row>
    <row r="4330">
      <c r="H4330" s="15"/>
      <c r="I4330" s="15"/>
    </row>
    <row r="4331">
      <c r="H4331" s="15"/>
      <c r="I4331" s="15"/>
    </row>
    <row r="4332">
      <c r="H4332" s="15"/>
      <c r="I4332" s="15"/>
    </row>
    <row r="4333">
      <c r="H4333" s="15"/>
      <c r="I4333" s="15"/>
    </row>
    <row r="4334">
      <c r="H4334" s="15"/>
      <c r="I4334" s="15"/>
    </row>
    <row r="4335">
      <c r="H4335" s="15"/>
      <c r="I4335" s="15"/>
    </row>
    <row r="4336">
      <c r="H4336" s="15"/>
      <c r="I4336" s="15"/>
    </row>
  </sheetData>
  <autoFilter ref="$A$1:$K$4268">
    <sortState ref="A1:K4268">
      <sortCondition ref="B1:B4268"/>
    </sortState>
  </autoFilter>
  <customSheetViews>
    <customSheetView guid="{4B48FFAE-F33F-4212-89C9-E2606A2E6F2A}" filter="1" showAutoFilter="1">
      <autoFilter ref="$A$1:$K$4268"/>
    </customSheetView>
  </customSheetView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14.25"/>
    <col customWidth="1" min="3" max="3" width="16.25"/>
    <col customWidth="1" min="4" max="4" width="3.13"/>
    <col customWidth="1" min="5" max="5" width="19.0"/>
    <col customWidth="1" min="6" max="6" width="16.25"/>
    <col customWidth="1" min="7" max="7" width="3.13"/>
    <col customWidth="1" min="8" max="8" width="19.0"/>
    <col customWidth="1" min="9" max="9" width="16.25"/>
    <col customWidth="1" min="10" max="10" width="3.13"/>
    <col customWidth="1" min="11" max="11" width="19.0"/>
    <col customWidth="1" min="12" max="12" width="16.25"/>
    <col customWidth="1" min="13" max="13" width="3.13"/>
    <col customWidth="1" min="14" max="14" width="19.0"/>
    <col customWidth="1" min="15" max="15" width="16.25"/>
    <col customWidth="1" min="16" max="16" width="5.88"/>
  </cols>
  <sheetData>
    <row r="1">
      <c r="B1" s="58" t="s">
        <v>199</v>
      </c>
    </row>
    <row r="2">
      <c r="A2" s="34"/>
      <c r="B2" s="35" t="s">
        <v>50</v>
      </c>
      <c r="C2" s="23"/>
      <c r="E2" s="35" t="s">
        <v>53</v>
      </c>
      <c r="F2" s="23"/>
      <c r="H2" s="35" t="s">
        <v>54</v>
      </c>
      <c r="I2" s="23"/>
      <c r="K2" s="35" t="s">
        <v>51</v>
      </c>
      <c r="L2" s="23"/>
      <c r="N2" s="35" t="s">
        <v>52</v>
      </c>
      <c r="O2" s="23"/>
    </row>
    <row r="4">
      <c r="A4" s="7"/>
      <c r="B4" s="7" t="s">
        <v>120</v>
      </c>
      <c r="C4" s="27">
        <v>4721.0</v>
      </c>
      <c r="E4" s="7" t="s">
        <v>120</v>
      </c>
      <c r="F4" s="27">
        <v>4721.0</v>
      </c>
      <c r="H4" s="7" t="s">
        <v>120</v>
      </c>
      <c r="I4" s="27">
        <v>4721.0</v>
      </c>
      <c r="K4" s="7" t="s">
        <v>120</v>
      </c>
      <c r="L4" s="27">
        <v>4721.0</v>
      </c>
      <c r="N4" s="7" t="s">
        <v>120</v>
      </c>
      <c r="O4" s="27">
        <v>4721.0</v>
      </c>
    </row>
    <row r="5">
      <c r="A5" s="7"/>
      <c r="B5" s="7" t="s">
        <v>200</v>
      </c>
      <c r="C5" s="27">
        <v>105000.0</v>
      </c>
      <c r="E5" s="7" t="s">
        <v>200</v>
      </c>
      <c r="F5" s="27">
        <v>304.0</v>
      </c>
      <c r="H5" s="7" t="s">
        <v>200</v>
      </c>
      <c r="I5" s="27">
        <v>1.0</v>
      </c>
      <c r="K5" s="7" t="s">
        <v>200</v>
      </c>
      <c r="L5" s="27">
        <v>1.0</v>
      </c>
      <c r="N5" s="7" t="s">
        <v>200</v>
      </c>
      <c r="O5" s="27">
        <v>1.0</v>
      </c>
    </row>
    <row r="6">
      <c r="A6" s="7"/>
      <c r="B6" s="7" t="s">
        <v>201</v>
      </c>
      <c r="C6" s="27">
        <v>5.0E7</v>
      </c>
      <c r="E6" s="7" t="s">
        <v>201</v>
      </c>
      <c r="F6" s="27">
        <v>790000.0</v>
      </c>
      <c r="H6" s="7" t="s">
        <v>201</v>
      </c>
      <c r="I6" s="27">
        <v>26.0</v>
      </c>
      <c r="K6" s="7" t="s">
        <v>201</v>
      </c>
      <c r="L6">
        <v>26.0</v>
      </c>
      <c r="N6" s="7" t="s">
        <v>201</v>
      </c>
      <c r="O6" s="27">
        <v>28.0</v>
      </c>
    </row>
    <row r="7">
      <c r="A7" s="7"/>
      <c r="B7" s="7" t="s">
        <v>202</v>
      </c>
      <c r="C7">
        <v>2045950.7290828214</v>
      </c>
      <c r="E7" s="7" t="s">
        <v>202</v>
      </c>
      <c r="F7">
        <v>2594.959313937725</v>
      </c>
      <c r="H7" s="7" t="s">
        <v>202</v>
      </c>
      <c r="I7">
        <v>3.8551154416437194</v>
      </c>
      <c r="K7" s="7" t="s">
        <v>202</v>
      </c>
      <c r="L7" s="27">
        <v>3.393348866765516</v>
      </c>
      <c r="N7" s="7" t="s">
        <v>202</v>
      </c>
      <c r="O7">
        <v>2.1359881381063333</v>
      </c>
    </row>
    <row r="8">
      <c r="A8" s="7"/>
      <c r="B8" s="40" t="s">
        <v>203</v>
      </c>
      <c r="C8" s="59">
        <v>1300000.0</v>
      </c>
      <c r="E8" s="40" t="s">
        <v>203</v>
      </c>
      <c r="F8" s="59">
        <v>1626.0</v>
      </c>
      <c r="H8" s="40" t="s">
        <v>203</v>
      </c>
      <c r="I8" s="59">
        <v>4.0</v>
      </c>
      <c r="K8" s="40" t="s">
        <v>203</v>
      </c>
      <c r="L8" s="59">
        <v>3.0</v>
      </c>
      <c r="N8" s="40" t="s">
        <v>203</v>
      </c>
      <c r="O8" s="59">
        <v>2.0</v>
      </c>
    </row>
    <row r="9">
      <c r="A9" s="7"/>
      <c r="B9" s="7" t="s">
        <v>204</v>
      </c>
      <c r="C9" s="54">
        <v>1200000.0</v>
      </c>
      <c r="E9" s="7" t="s">
        <v>204</v>
      </c>
      <c r="F9" s="54">
        <v>1650.0</v>
      </c>
      <c r="H9" s="7" t="s">
        <v>204</v>
      </c>
      <c r="I9" s="27">
        <v>4.0</v>
      </c>
      <c r="K9" s="7" t="s">
        <v>204</v>
      </c>
      <c r="L9" s="27">
        <v>2.0</v>
      </c>
      <c r="N9" s="7" t="s">
        <v>204</v>
      </c>
      <c r="O9" s="27">
        <v>2.0</v>
      </c>
    </row>
    <row r="10">
      <c r="A10" s="7"/>
      <c r="B10" s="7" t="s">
        <v>205</v>
      </c>
      <c r="C10" s="27">
        <v>9.658933392E9</v>
      </c>
      <c r="E10" s="7" t="s">
        <v>205</v>
      </c>
      <c r="F10" s="27">
        <v>1.2250802921099998E7</v>
      </c>
      <c r="H10" s="7" t="s">
        <v>205</v>
      </c>
      <c r="I10" s="27">
        <v>18200.0</v>
      </c>
      <c r="K10" s="7" t="s">
        <v>205</v>
      </c>
      <c r="L10">
        <v>16020.0</v>
      </c>
      <c r="N10" s="7" t="s">
        <v>205</v>
      </c>
      <c r="O10" s="27">
        <v>10084.0</v>
      </c>
    </row>
    <row r="11">
      <c r="A11" s="7"/>
      <c r="B11" s="7" t="s">
        <v>206</v>
      </c>
      <c r="C11">
        <v>4.9895E7</v>
      </c>
      <c r="E11" s="7" t="s">
        <v>206</v>
      </c>
      <c r="F11">
        <v>789696.0</v>
      </c>
      <c r="H11" s="7" t="s">
        <v>206</v>
      </c>
      <c r="I11">
        <v>25.0</v>
      </c>
      <c r="K11" s="7" t="s">
        <v>206</v>
      </c>
      <c r="L11" s="27">
        <v>25.0</v>
      </c>
      <c r="N11" s="7" t="s">
        <v>206</v>
      </c>
      <c r="O11">
        <v>27.0</v>
      </c>
    </row>
    <row r="12">
      <c r="A12" s="7"/>
      <c r="B12" s="7" t="s">
        <v>207</v>
      </c>
      <c r="C12" s="27">
        <v>5.683375516524652E12</v>
      </c>
      <c r="E12" s="7" t="s">
        <v>207</v>
      </c>
      <c r="F12" s="27">
        <v>1.425561994038613E8</v>
      </c>
      <c r="H12" s="7" t="s">
        <v>207</v>
      </c>
      <c r="I12" s="27">
        <v>2.483665034339897</v>
      </c>
      <c r="K12" s="7" t="s">
        <v>207</v>
      </c>
      <c r="L12" s="27">
        <v>3.1052015157661845</v>
      </c>
      <c r="N12" s="7" t="s">
        <v>207</v>
      </c>
      <c r="O12" s="27">
        <v>1.4408253422321462</v>
      </c>
    </row>
    <row r="13">
      <c r="A13" s="7"/>
      <c r="B13" s="7" t="s">
        <v>208</v>
      </c>
      <c r="C13" s="27">
        <v>2383983.1200167197</v>
      </c>
      <c r="E13" s="7" t="s">
        <v>208</v>
      </c>
      <c r="F13" s="27">
        <v>11939.690088267003</v>
      </c>
      <c r="H13" s="7" t="s">
        <v>208</v>
      </c>
      <c r="I13" s="27">
        <v>1.5759647947653834</v>
      </c>
      <c r="K13" s="7" t="s">
        <v>208</v>
      </c>
      <c r="L13">
        <v>1.7621581982802181</v>
      </c>
      <c r="N13" s="7" t="s">
        <v>208</v>
      </c>
      <c r="O13" s="27">
        <v>1.2003438433349614</v>
      </c>
    </row>
    <row r="14">
      <c r="A14" s="7"/>
      <c r="B14" s="7" t="s">
        <v>66</v>
      </c>
      <c r="C14">
        <v>34696.54059648323</v>
      </c>
      <c r="E14" s="7" t="s">
        <v>66</v>
      </c>
      <c r="F14">
        <v>173.77050130039476</v>
      </c>
      <c r="H14" s="7" t="s">
        <v>66</v>
      </c>
      <c r="I14">
        <v>0.02293662485320869</v>
      </c>
      <c r="K14" s="7" t="s">
        <v>66</v>
      </c>
      <c r="L14" s="27">
        <v>0.025646487573966772</v>
      </c>
      <c r="N14" s="7" t="s">
        <v>66</v>
      </c>
      <c r="O14">
        <v>0.01746982960589004</v>
      </c>
    </row>
    <row r="15">
      <c r="A15" s="7"/>
      <c r="B15" s="40" t="s">
        <v>209</v>
      </c>
      <c r="C15" s="59">
        <v>4.721146871289045</v>
      </c>
      <c r="E15" s="40" t="s">
        <v>209</v>
      </c>
      <c r="F15" s="59">
        <v>61.17216895252167</v>
      </c>
      <c r="H15" s="40" t="s">
        <v>209</v>
      </c>
      <c r="I15" s="59">
        <v>1.0987006592898378</v>
      </c>
      <c r="K15" s="40" t="s">
        <v>209</v>
      </c>
      <c r="L15" s="60">
        <v>1.626429616468331</v>
      </c>
      <c r="N15" s="40" t="s">
        <v>209</v>
      </c>
      <c r="O15" s="59">
        <v>4.970478315168641</v>
      </c>
    </row>
    <row r="16">
      <c r="A16" s="7"/>
      <c r="B16" s="7" t="s">
        <v>210</v>
      </c>
      <c r="C16" s="61">
        <v>48.63037036</v>
      </c>
      <c r="E16" s="7" t="s">
        <v>210</v>
      </c>
      <c r="F16" s="61">
        <v>4038.657145</v>
      </c>
      <c r="H16" s="7" t="s">
        <v>210</v>
      </c>
      <c r="I16" s="61">
        <v>9.585853829</v>
      </c>
      <c r="K16" s="7" t="s">
        <v>210</v>
      </c>
      <c r="L16">
        <v>9.259923971</v>
      </c>
      <c r="N16" s="7" t="s">
        <v>210</v>
      </c>
      <c r="O16" s="61">
        <v>62.2412155</v>
      </c>
    </row>
    <row r="17">
      <c r="A17" s="62"/>
      <c r="B17" s="62" t="s">
        <v>211</v>
      </c>
      <c r="C17">
        <v>1.1652202011166881</v>
      </c>
      <c r="E17" s="62" t="s">
        <v>211</v>
      </c>
      <c r="F17">
        <v>4.601108781990536</v>
      </c>
      <c r="H17" s="62" t="s">
        <v>211</v>
      </c>
      <c r="I17">
        <v>0.4087983404443613</v>
      </c>
      <c r="K17" s="62" t="s">
        <v>211</v>
      </c>
      <c r="L17" s="61">
        <v>0.5192976812784588</v>
      </c>
      <c r="N17" s="62" t="s">
        <v>211</v>
      </c>
      <c r="O17">
        <v>0.5619618489076114</v>
      </c>
    </row>
    <row r="18">
      <c r="A18" s="7"/>
      <c r="B18" s="7" t="s">
        <v>212</v>
      </c>
      <c r="C18" s="61">
        <v>66910.05927</v>
      </c>
      <c r="E18" s="7" t="s">
        <v>212</v>
      </c>
      <c r="F18" s="61">
        <v>338.252199</v>
      </c>
      <c r="H18" s="7" t="s">
        <v>212</v>
      </c>
      <c r="I18" s="61">
        <v>0.044263018</v>
      </c>
      <c r="K18" s="7" t="s">
        <v>212</v>
      </c>
      <c r="L18" s="63">
        <v>0.049501796</v>
      </c>
      <c r="N18" s="7" t="s">
        <v>212</v>
      </c>
      <c r="O18" s="61">
        <v>0.033685652</v>
      </c>
    </row>
    <row r="19">
      <c r="A19" s="64"/>
      <c r="B19" s="64" t="s">
        <v>213</v>
      </c>
      <c r="C19" s="63">
        <v>718000.0</v>
      </c>
      <c r="E19" s="64" t="s">
        <v>213</v>
      </c>
      <c r="F19" s="65">
        <v>1087.0</v>
      </c>
      <c r="H19" s="64" t="s">
        <v>213</v>
      </c>
      <c r="I19" s="63">
        <v>3.0</v>
      </c>
      <c r="K19" s="64" t="s">
        <v>213</v>
      </c>
      <c r="L19" s="66">
        <v>2.0</v>
      </c>
      <c r="N19" s="64" t="s">
        <v>213</v>
      </c>
      <c r="O19" s="63">
        <v>2.0</v>
      </c>
    </row>
    <row r="20">
      <c r="A20" s="64"/>
      <c r="B20" s="64" t="s">
        <v>214</v>
      </c>
      <c r="C20" s="66">
        <v>2450000.0</v>
      </c>
      <c r="E20" s="64" t="s">
        <v>214</v>
      </c>
      <c r="F20" s="67">
        <v>2767.0</v>
      </c>
      <c r="H20" s="64" t="s">
        <v>214</v>
      </c>
      <c r="I20" s="66">
        <v>5.0</v>
      </c>
      <c r="K20" s="64" t="s">
        <v>214</v>
      </c>
      <c r="L20">
        <v>5.0</v>
      </c>
      <c r="N20" s="64" t="s">
        <v>214</v>
      </c>
      <c r="O20" s="66">
        <v>2.0</v>
      </c>
    </row>
    <row r="21">
      <c r="A21" s="7"/>
      <c r="B21" s="7" t="s">
        <v>215</v>
      </c>
      <c r="C21">
        <v>1732000.0</v>
      </c>
      <c r="E21" s="7" t="s">
        <v>215</v>
      </c>
      <c r="F21">
        <v>1680.0</v>
      </c>
      <c r="H21" s="7" t="s">
        <v>215</v>
      </c>
      <c r="I21">
        <v>2.0</v>
      </c>
      <c r="K21" s="7" t="s">
        <v>215</v>
      </c>
      <c r="L21">
        <v>3.0</v>
      </c>
      <c r="N21" s="7" t="s">
        <v>215</v>
      </c>
      <c r="O21">
        <v>0.0</v>
      </c>
    </row>
    <row r="22">
      <c r="A22" s="7"/>
      <c r="B22" s="7" t="s">
        <v>216</v>
      </c>
      <c r="C22">
        <v>-1880000.0</v>
      </c>
      <c r="E22" s="7" t="s">
        <v>216</v>
      </c>
      <c r="F22">
        <v>-1433.0</v>
      </c>
      <c r="H22" s="7" t="s">
        <v>216</v>
      </c>
      <c r="I22">
        <v>0.0</v>
      </c>
      <c r="K22" s="7" t="s">
        <v>216</v>
      </c>
      <c r="L22">
        <v>-2.5</v>
      </c>
      <c r="N22" s="7" t="s">
        <v>216</v>
      </c>
      <c r="O22">
        <v>2.0</v>
      </c>
    </row>
    <row r="23">
      <c r="A23" s="7"/>
      <c r="B23" s="7" t="s">
        <v>217</v>
      </c>
      <c r="C23">
        <v>5048000.0</v>
      </c>
      <c r="E23" s="7" t="s">
        <v>217</v>
      </c>
      <c r="F23">
        <v>5287.0</v>
      </c>
      <c r="H23" s="7" t="s">
        <v>217</v>
      </c>
      <c r="I23">
        <v>8.0</v>
      </c>
      <c r="K23" s="7" t="s">
        <v>217</v>
      </c>
      <c r="L23">
        <v>9.5</v>
      </c>
      <c r="N23" s="7" t="s">
        <v>217</v>
      </c>
      <c r="O23">
        <v>2.0</v>
      </c>
    </row>
    <row r="25">
      <c r="A25" s="7"/>
      <c r="B25" s="18" t="s">
        <v>218</v>
      </c>
    </row>
    <row r="26">
      <c r="B26" s="7" t="s">
        <v>219</v>
      </c>
    </row>
    <row r="27">
      <c r="B27" s="7" t="s">
        <v>220</v>
      </c>
    </row>
    <row r="28">
      <c r="B28" s="7" t="s">
        <v>221</v>
      </c>
    </row>
    <row r="29">
      <c r="B29" s="7" t="s">
        <v>222</v>
      </c>
    </row>
    <row r="30">
      <c r="B30" s="7" t="s">
        <v>223</v>
      </c>
    </row>
    <row r="31">
      <c r="B31" s="68" t="s">
        <v>224</v>
      </c>
    </row>
    <row r="32">
      <c r="B32" s="69" t="s">
        <v>225</v>
      </c>
    </row>
    <row r="35">
      <c r="A35" s="7"/>
      <c r="B35" s="69" t="s">
        <v>226</v>
      </c>
    </row>
    <row r="36">
      <c r="A36" s="7"/>
    </row>
    <row r="38">
      <c r="B38" s="70" t="s">
        <v>227</v>
      </c>
      <c r="E38" s="34"/>
      <c r="H38" s="34"/>
      <c r="K38" s="34"/>
      <c r="N38" s="34"/>
    </row>
    <row r="39">
      <c r="B39" s="35" t="s">
        <v>50</v>
      </c>
      <c r="C39" s="23"/>
      <c r="E39" s="35" t="s">
        <v>53</v>
      </c>
      <c r="F39" s="23"/>
      <c r="H39" s="35" t="s">
        <v>54</v>
      </c>
      <c r="I39" s="23"/>
      <c r="K39" s="35" t="s">
        <v>51</v>
      </c>
      <c r="L39" s="23"/>
      <c r="N39" s="35" t="s">
        <v>52</v>
      </c>
      <c r="O39" s="23"/>
    </row>
    <row r="41">
      <c r="B41" s="7" t="s">
        <v>120</v>
      </c>
      <c r="C41" s="27">
        <f>COUNT('Clean Property Listing Dataset'!$B$2:$B$4291)</f>
        <v>4267</v>
      </c>
      <c r="E41" s="7" t="s">
        <v>120</v>
      </c>
      <c r="F41" s="27">
        <f>COUNT('Clean Property Listing Dataset'!$I$2:$I$4291)</f>
        <v>4267</v>
      </c>
      <c r="H41" s="7" t="s">
        <v>120</v>
      </c>
      <c r="I41" s="27">
        <f>COUNT('Clean Property Listing Dataset'!$C$2:$C$4291)</f>
        <v>4267</v>
      </c>
      <c r="K41" s="7" t="s">
        <v>120</v>
      </c>
      <c r="L41" s="27">
        <f>COUNT('Clean Property Listing Dataset'!$D$2:$D$4291)</f>
        <v>4267</v>
      </c>
      <c r="N41" s="7" t="s">
        <v>120</v>
      </c>
      <c r="O41" s="27">
        <f>COUNT('Clean Property Listing Dataset'!$E$2:$E$4291)</f>
        <v>4267</v>
      </c>
    </row>
    <row r="42">
      <c r="B42" s="7" t="s">
        <v>200</v>
      </c>
      <c r="C42" s="54">
        <f>min('Clean Property Listing Dataset'!$B$2:$B$4291)</f>
        <v>105000</v>
      </c>
      <c r="E42" s="7" t="s">
        <v>200</v>
      </c>
      <c r="F42" s="54">
        <f>min('Clean Property Listing Dataset'!$I$2:$I$4291)</f>
        <v>304</v>
      </c>
      <c r="H42" s="7" t="s">
        <v>200</v>
      </c>
      <c r="I42" s="27">
        <f>min('Clean Property Listing Dataset'!$C$2:$C$4291)</f>
        <v>1</v>
      </c>
      <c r="K42" s="7" t="s">
        <v>200</v>
      </c>
      <c r="L42" s="27">
        <f>min('Clean Property Listing Dataset'!$D$2:$D$4291)</f>
        <v>1</v>
      </c>
      <c r="N42" s="7" t="s">
        <v>200</v>
      </c>
      <c r="O42" s="27">
        <f>min('Clean Property Listing Dataset'!$E$2:$E$4291)</f>
        <v>1</v>
      </c>
    </row>
    <row r="43">
      <c r="B43" s="7" t="s">
        <v>201</v>
      </c>
      <c r="C43" s="54">
        <f>max('Clean Property Listing Dataset'!$B$2:$B$4291)</f>
        <v>5070000</v>
      </c>
      <c r="E43" s="7" t="s">
        <v>201</v>
      </c>
      <c r="F43" s="54">
        <f>max('Clean Property Listing Dataset'!$I$2:$I$4291)</f>
        <v>5274</v>
      </c>
      <c r="H43" s="7" t="s">
        <v>201</v>
      </c>
      <c r="I43" s="27">
        <f>max('Clean Property Listing Dataset'!$C$2:$C$4291)</f>
        <v>16</v>
      </c>
      <c r="K43" s="7" t="s">
        <v>201</v>
      </c>
      <c r="L43">
        <f>max('Clean Property Listing Dataset'!$D$2:$D$4291)</f>
        <v>9</v>
      </c>
      <c r="N43" s="7" t="s">
        <v>201</v>
      </c>
      <c r="O43" s="27">
        <f>max('Clean Property Listing Dataset'!$E$2:$E$4291)</f>
        <v>28</v>
      </c>
    </row>
    <row r="44">
      <c r="B44" s="7" t="s">
        <v>202</v>
      </c>
      <c r="C44" s="15">
        <f>AVERAGE('Clean Property Listing Dataset'!$B$2:$B$4291)</f>
        <v>1479682.779</v>
      </c>
      <c r="E44" s="7" t="s">
        <v>202</v>
      </c>
      <c r="F44" s="15">
        <f>AVERAGE('Clean Property Listing Dataset'!$I$2:$I$4291)</f>
        <v>1802.674244</v>
      </c>
      <c r="H44" s="7" t="s">
        <v>202</v>
      </c>
      <c r="I44" s="71">
        <f>AVERAGE('Clean Property Listing Dataset'!$C$2:$C$4291)</f>
        <v>3.61752988</v>
      </c>
      <c r="K44" s="7" t="s">
        <v>202</v>
      </c>
      <c r="L44" s="72">
        <f>AVERAGE('Clean Property Listing Dataset'!$D$2:$D$4291)</f>
        <v>3.106632294</v>
      </c>
      <c r="N44" s="7" t="s">
        <v>202</v>
      </c>
      <c r="O44" s="71">
        <f>AVERAGE('Clean Property Listing Dataset'!$E$2:$E$4291)</f>
        <v>2.12749004</v>
      </c>
    </row>
    <row r="45">
      <c r="B45" s="40" t="s">
        <v>203</v>
      </c>
      <c r="C45" s="73">
        <f>median('Clean Property Listing Dataset'!$B$2:$B$4291)</f>
        <v>1200000</v>
      </c>
      <c r="E45" s="40" t="s">
        <v>203</v>
      </c>
      <c r="F45" s="73">
        <f>median('Clean Property Listing Dataset'!$I$2:$I$4291)</f>
        <v>1507</v>
      </c>
      <c r="H45" s="40" t="s">
        <v>203</v>
      </c>
      <c r="I45" s="59">
        <f>median('Clean Property Listing Dataset'!$C$2:$C$4291)</f>
        <v>4</v>
      </c>
      <c r="K45" s="40" t="s">
        <v>203</v>
      </c>
      <c r="L45" s="59">
        <f>median('Clean Property Listing Dataset'!$D$2:$D$4291)</f>
        <v>3</v>
      </c>
      <c r="N45" s="40" t="s">
        <v>203</v>
      </c>
      <c r="O45" s="59">
        <f>median('Clean Property Listing Dataset'!$E$2:$E$4291)</f>
        <v>2</v>
      </c>
    </row>
    <row r="46">
      <c r="B46" s="7" t="s">
        <v>204</v>
      </c>
      <c r="C46" s="54">
        <f>mode('Clean Property Listing Dataset'!$B$2:$B$4291)</f>
        <v>1200000</v>
      </c>
      <c r="E46" s="7" t="s">
        <v>204</v>
      </c>
      <c r="F46" s="54">
        <f>mode('Clean Property Listing Dataset'!$I$2:$I$4291)</f>
        <v>1650</v>
      </c>
      <c r="H46" s="7" t="s">
        <v>204</v>
      </c>
      <c r="I46" s="27">
        <f>mode('Clean Property Listing Dataset'!$C$2:$C$4291)</f>
        <v>4</v>
      </c>
      <c r="K46" s="7" t="s">
        <v>204</v>
      </c>
      <c r="L46" s="27">
        <f>mode('Clean Property Listing Dataset'!$D$2:$D$4291)</f>
        <v>2</v>
      </c>
      <c r="N46" s="7" t="s">
        <v>204</v>
      </c>
      <c r="O46" s="27">
        <f>mode('Clean Property Listing Dataset'!$E$2:$E$4291)</f>
        <v>2</v>
      </c>
    </row>
    <row r="47">
      <c r="B47" s="7" t="s">
        <v>205</v>
      </c>
      <c r="C47" s="54">
        <f>sum('Clean Property Listing Dataset'!$B$2:$B$4291)</f>
        <v>6313806418</v>
      </c>
      <c r="E47" s="7" t="s">
        <v>205</v>
      </c>
      <c r="F47" s="54">
        <f>sum('Clean Property Listing Dataset'!$I$2:$I$4291)</f>
        <v>7692011</v>
      </c>
      <c r="H47" s="7" t="s">
        <v>205</v>
      </c>
      <c r="I47" s="27">
        <f>sum('Clean Property Listing Dataset'!$C$2:$C$4291)</f>
        <v>15436</v>
      </c>
      <c r="K47" s="7" t="s">
        <v>205</v>
      </c>
      <c r="L47">
        <f>sum('Clean Property Listing Dataset'!$D$2:$D$4291)</f>
        <v>13256</v>
      </c>
      <c r="N47" s="7" t="s">
        <v>205</v>
      </c>
      <c r="O47" s="27">
        <f>sum('Clean Property Listing Dataset'!$E$2:$E$4291)</f>
        <v>9078</v>
      </c>
    </row>
    <row r="48">
      <c r="B48" s="7" t="s">
        <v>206</v>
      </c>
      <c r="C48" s="15">
        <f>C43-C42</f>
        <v>4965000</v>
      </c>
      <c r="E48" s="7" t="s">
        <v>206</v>
      </c>
      <c r="F48" s="15">
        <f>F43-F42</f>
        <v>4970</v>
      </c>
      <c r="H48" s="7" t="s">
        <v>206</v>
      </c>
      <c r="I48">
        <f>I43-I42</f>
        <v>15</v>
      </c>
      <c r="K48" s="7" t="s">
        <v>206</v>
      </c>
      <c r="L48" s="27">
        <f>L43-L42</f>
        <v>8</v>
      </c>
      <c r="N48" s="7" t="s">
        <v>206</v>
      </c>
      <c r="O48">
        <f>O43-O42</f>
        <v>27</v>
      </c>
    </row>
    <row r="49">
      <c r="B49" s="7" t="s">
        <v>207</v>
      </c>
      <c r="C49" s="27">
        <f>var('Clean Property Listing Dataset'!$B$2:$B$4291)</f>
        <v>1050909184795</v>
      </c>
      <c r="E49" s="7" t="s">
        <v>207</v>
      </c>
      <c r="F49" s="27">
        <f>var('Clean Property Listing Dataset'!$I$2:$I$4291)</f>
        <v>1018014.847</v>
      </c>
      <c r="H49" s="7" t="s">
        <v>207</v>
      </c>
      <c r="I49" s="27">
        <f>var('Clean Property Listing Dataset'!$C$2:$C$4291)</f>
        <v>1.865871722</v>
      </c>
      <c r="K49" s="7" t="s">
        <v>207</v>
      </c>
      <c r="L49" s="27">
        <f>var('Clean Property Listing Dataset'!$D$2:$D$4291)</f>
        <v>2.055903025</v>
      </c>
      <c r="N49" s="7" t="s">
        <v>207</v>
      </c>
      <c r="O49" s="27">
        <f>var('Clean Property Listing Dataset'!$E$2:$E$4291)</f>
        <v>1.415059873</v>
      </c>
    </row>
    <row r="50">
      <c r="B50" s="7" t="s">
        <v>208</v>
      </c>
      <c r="C50" s="27">
        <f>stdev('Clean Property Listing Dataset'!$B$2:$B$4291)</f>
        <v>1025138.617</v>
      </c>
      <c r="E50" s="7" t="s">
        <v>208</v>
      </c>
      <c r="F50" s="27">
        <f>stdev('Clean Property Listing Dataset'!$I$2:$I$4291)</f>
        <v>1008.967218</v>
      </c>
      <c r="H50" s="7" t="s">
        <v>208</v>
      </c>
      <c r="I50" s="27">
        <f>stdev('Clean Property Listing Dataset'!$C$2:$C$4291)</f>
        <v>1.365969151</v>
      </c>
      <c r="K50" s="7" t="s">
        <v>208</v>
      </c>
      <c r="L50">
        <f>stdev('Clean Property Listing Dataset'!$D$2:$D$4291)</f>
        <v>1.43384205</v>
      </c>
      <c r="N50" s="7" t="s">
        <v>208</v>
      </c>
      <c r="O50" s="27">
        <f>stdev('Clean Property Listing Dataset'!$E$2:$E$4291)</f>
        <v>1.189562892</v>
      </c>
    </row>
    <row r="51">
      <c r="B51" s="7" t="s">
        <v>66</v>
      </c>
      <c r="C51">
        <f>C50/sqrt(counta(('Clean Property Listing Dataset'!$B$2:$B$4291)))</f>
        <v>15693.55278</v>
      </c>
      <c r="E51" s="7" t="s">
        <v>66</v>
      </c>
      <c r="F51">
        <f>F50/sqrt(counta(('Clean Property Listing Dataset'!$I$2:$I$4291)))</f>
        <v>15.44598947</v>
      </c>
      <c r="H51" s="7" t="s">
        <v>66</v>
      </c>
      <c r="I51">
        <f>I50/sqrt(counta('Clean Property Listing Dataset'!$C$2:$C$4291))</f>
        <v>0.02091122957</v>
      </c>
      <c r="K51" s="7" t="s">
        <v>66</v>
      </c>
      <c r="L51" s="27">
        <f>L50/sqrt(counta(('Clean Property Listing Dataset'!$D$2:$D$4291)))</f>
        <v>0.0219502763</v>
      </c>
      <c r="N51" s="7" t="s">
        <v>66</v>
      </c>
      <c r="O51">
        <f>O50/sqrt(counta(('Clean Property Listing Dataset'!$E$2:$E$4291)))</f>
        <v>0.01821067679</v>
      </c>
    </row>
    <row r="52">
      <c r="B52" s="40" t="s">
        <v>209</v>
      </c>
      <c r="C52" s="59">
        <f>skew('Clean Property Listing Dataset'!$B$2:$B$4291)</f>
        <v>1.187886881</v>
      </c>
      <c r="E52" s="40" t="s">
        <v>209</v>
      </c>
      <c r="F52" s="59">
        <f>skew('Clean Property Listing Dataset'!$I$2:$I$4291)</f>
        <v>1.144320574</v>
      </c>
      <c r="H52" s="40" t="s">
        <v>209</v>
      </c>
      <c r="I52" s="59">
        <f>skew('Clean Property Listing Dataset'!$C$2:$C$4291)</f>
        <v>0.3549859954</v>
      </c>
      <c r="K52" s="40" t="s">
        <v>209</v>
      </c>
      <c r="L52" s="60">
        <f>skew('Clean Property Listing Dataset'!$D$2:$D$4291)</f>
        <v>0.6364706566</v>
      </c>
      <c r="N52" s="40" t="s">
        <v>209</v>
      </c>
      <c r="O52" s="59">
        <f>skew('Clean Property Listing Dataset'!$E$2:$E$4291)</f>
        <v>5.192307037</v>
      </c>
    </row>
    <row r="53">
      <c r="B53" s="7" t="s">
        <v>210</v>
      </c>
      <c r="C53" s="61">
        <v>48.63037036</v>
      </c>
      <c r="E53" s="7" t="s">
        <v>210</v>
      </c>
      <c r="F53" s="61">
        <v>4038.657145</v>
      </c>
      <c r="H53" s="7" t="s">
        <v>210</v>
      </c>
      <c r="I53" s="61">
        <v>9.585853829</v>
      </c>
      <c r="K53" s="7" t="s">
        <v>210</v>
      </c>
      <c r="L53">
        <v>9.259923971</v>
      </c>
      <c r="N53" s="7" t="s">
        <v>210</v>
      </c>
      <c r="O53" s="61">
        <v>62.2412155</v>
      </c>
    </row>
    <row r="54">
      <c r="B54" s="62" t="s">
        <v>211</v>
      </c>
      <c r="C54">
        <f>C50/C44</f>
        <v>0.6928097237</v>
      </c>
      <c r="E54" s="62" t="s">
        <v>211</v>
      </c>
      <c r="F54">
        <f>F50/F44</f>
        <v>0.5597057932</v>
      </c>
      <c r="H54" s="62" t="s">
        <v>211</v>
      </c>
      <c r="I54">
        <f>I50/I44</f>
        <v>0.3775971993</v>
      </c>
      <c r="K54" s="62" t="s">
        <v>211</v>
      </c>
      <c r="L54" s="61">
        <f>L50/L44</f>
        <v>0.4615422472</v>
      </c>
      <c r="N54" s="62" t="s">
        <v>211</v>
      </c>
      <c r="O54">
        <f>O50/O44</f>
        <v>0.559139112</v>
      </c>
    </row>
    <row r="55">
      <c r="B55" s="7" t="s">
        <v>212</v>
      </c>
      <c r="C55" s="61">
        <v>66910.05927</v>
      </c>
      <c r="E55" s="7" t="s">
        <v>212</v>
      </c>
      <c r="F55" s="61">
        <v>338.252199</v>
      </c>
      <c r="H55" s="7" t="s">
        <v>212</v>
      </c>
      <c r="I55" s="61">
        <v>0.044263018</v>
      </c>
      <c r="K55" s="7" t="s">
        <v>212</v>
      </c>
      <c r="L55" s="63">
        <v>0.049501796</v>
      </c>
      <c r="N55" s="7" t="s">
        <v>212</v>
      </c>
      <c r="O55" s="61">
        <v>0.033685652</v>
      </c>
    </row>
    <row r="56">
      <c r="B56" s="64" t="s">
        <v>213</v>
      </c>
      <c r="C56" s="63">
        <f>QUARTILE('Clean Property Listing Dataset'!$B$2:$B$4268,1)</f>
        <v>676775</v>
      </c>
      <c r="E56" s="64" t="s">
        <v>213</v>
      </c>
      <c r="F56" s="65">
        <f>QUARTILE('Clean Property Listing Dataset'!$I$2:$I$4291,1)</f>
        <v>1050</v>
      </c>
      <c r="H56" s="64" t="s">
        <v>213</v>
      </c>
      <c r="I56" s="63">
        <f>QUARTILE('Clean Property Listing Dataset'!$C$2:$C$4291,1)</f>
        <v>3</v>
      </c>
      <c r="K56" s="64" t="s">
        <v>213</v>
      </c>
      <c r="L56" s="66">
        <f>QUARTILE('Clean Property Listing Dataset'!$D$2:$D$4291,1)</f>
        <v>2</v>
      </c>
      <c r="N56" s="64" t="s">
        <v>213</v>
      </c>
      <c r="O56" s="63">
        <f>QUARTILE('Clean Property Listing Dataset'!$E$2:$E$4291,1)</f>
        <v>2</v>
      </c>
    </row>
    <row r="57">
      <c r="B57" s="64" t="s">
        <v>228</v>
      </c>
      <c r="C57" s="66">
        <f>quartile(('Clean Property Listing Dataset'!$B$2:$B$4291),2)</f>
        <v>1200000</v>
      </c>
      <c r="E57" s="7" t="s">
        <v>228</v>
      </c>
      <c r="F57" s="65">
        <f>QUARTILE('Clean Property Listing Dataset'!$I$2:$I$4291,2)</f>
        <v>1507</v>
      </c>
      <c r="H57" s="7" t="s">
        <v>228</v>
      </c>
      <c r="I57" s="63">
        <f>QUARTILE('Clean Property Listing Dataset'!$C$2:$C$4291,2)</f>
        <v>4</v>
      </c>
      <c r="K57" s="7" t="s">
        <v>228</v>
      </c>
      <c r="L57" s="66">
        <f>QUARTILE('Clean Property Listing Dataset'!$D$2:$D$4291,2)</f>
        <v>3</v>
      </c>
      <c r="N57" s="7" t="s">
        <v>228</v>
      </c>
      <c r="O57" s="63">
        <f>QUARTILE('Clean Property Listing Dataset'!$E$2:$E$4291,2)</f>
        <v>2</v>
      </c>
    </row>
    <row r="58">
      <c r="B58" s="64" t="s">
        <v>214</v>
      </c>
      <c r="C58" s="66">
        <f>quartile(('Clean Property Listing Dataset'!$B$2:$B$4291),3)</f>
        <v>1990000</v>
      </c>
      <c r="E58" s="64" t="s">
        <v>214</v>
      </c>
      <c r="F58" s="67">
        <f>quartile(('Clean Property Listing Dataset'!$I$2:$I$4291),3)</f>
        <v>2250</v>
      </c>
      <c r="H58" s="64" t="s">
        <v>214</v>
      </c>
      <c r="I58" s="66">
        <f>quartile(('Clean Property Listing Dataset'!$C$2:$C$4291),3)</f>
        <v>4</v>
      </c>
      <c r="K58" s="64" t="s">
        <v>214</v>
      </c>
      <c r="L58">
        <f>quartile(('Clean Property Listing Dataset'!$D$2:$D$4291),3)</f>
        <v>4</v>
      </c>
      <c r="N58" s="64" t="s">
        <v>214</v>
      </c>
      <c r="O58" s="66">
        <f>quartile(('Clean Property Listing Dataset'!$E$2:$E$4291),3)</f>
        <v>2</v>
      </c>
    </row>
    <row r="59">
      <c r="B59" s="64" t="s">
        <v>229</v>
      </c>
      <c r="C59" s="66">
        <f>quartile(('Clean Property Listing Dataset'!$B$2:$B$4291),4)</f>
        <v>5070000</v>
      </c>
      <c r="E59" s="7" t="s">
        <v>229</v>
      </c>
      <c r="F59" s="67">
        <f>quartile(('Clean Property Listing Dataset'!$I$2:$I$4291),4)</f>
        <v>5274</v>
      </c>
      <c r="H59" s="7" t="s">
        <v>229</v>
      </c>
      <c r="I59" s="66">
        <f>quartile(('Clean Property Listing Dataset'!$C$2:$C$4291),4)</f>
        <v>16</v>
      </c>
      <c r="K59" s="7" t="s">
        <v>229</v>
      </c>
      <c r="L59">
        <f>quartile(('Clean Property Listing Dataset'!$D$2:$D$4291),4)</f>
        <v>9</v>
      </c>
      <c r="N59" s="7" t="s">
        <v>229</v>
      </c>
      <c r="O59" s="66">
        <f>quartile(('Clean Property Listing Dataset'!$E$2:$E$4291),4)</f>
        <v>28</v>
      </c>
    </row>
    <row r="60">
      <c r="B60" s="7" t="s">
        <v>215</v>
      </c>
      <c r="C60">
        <f>C58-C56</f>
        <v>1313225</v>
      </c>
      <c r="E60" s="7" t="s">
        <v>215</v>
      </c>
      <c r="F60" s="74">
        <f>F58-F56</f>
        <v>1200</v>
      </c>
      <c r="H60" s="7" t="s">
        <v>215</v>
      </c>
      <c r="I60">
        <f>I58-I56</f>
        <v>1</v>
      </c>
      <c r="K60" s="7" t="s">
        <v>215</v>
      </c>
      <c r="L60">
        <f>L58-L56</f>
        <v>2</v>
      </c>
      <c r="N60" s="7" t="s">
        <v>215</v>
      </c>
      <c r="O60">
        <f>O58-O56</f>
        <v>0</v>
      </c>
    </row>
    <row r="61">
      <c r="B61" s="7" t="s">
        <v>216</v>
      </c>
      <c r="C61">
        <f>C56-1.5*C60</f>
        <v>-1293062.5</v>
      </c>
      <c r="E61" s="7" t="s">
        <v>216</v>
      </c>
      <c r="F61" s="74">
        <f>F56-1.5*F60</f>
        <v>-750</v>
      </c>
      <c r="H61" s="7" t="s">
        <v>216</v>
      </c>
      <c r="I61">
        <f>I56-1.5*I60</f>
        <v>1.5</v>
      </c>
      <c r="K61" s="7" t="s">
        <v>216</v>
      </c>
      <c r="L61">
        <f>L56-1.5*L60</f>
        <v>-1</v>
      </c>
      <c r="N61" s="7" t="s">
        <v>216</v>
      </c>
      <c r="O61">
        <f>O56-1.5*O60</f>
        <v>2</v>
      </c>
    </row>
    <row r="62">
      <c r="B62" s="7" t="s">
        <v>217</v>
      </c>
      <c r="C62">
        <f>C58+1.5*C60</f>
        <v>3959837.5</v>
      </c>
      <c r="E62" s="7" t="s">
        <v>217</v>
      </c>
      <c r="F62" s="74">
        <f>F58+1.5*F60</f>
        <v>4050</v>
      </c>
      <c r="H62" s="7" t="s">
        <v>217</v>
      </c>
      <c r="I62">
        <f>I58+1.5*I60</f>
        <v>5.5</v>
      </c>
      <c r="K62" s="7" t="s">
        <v>217</v>
      </c>
      <c r="L62">
        <f>L58+1.5*L60</f>
        <v>7</v>
      </c>
      <c r="N62" s="7" t="s">
        <v>217</v>
      </c>
      <c r="O62">
        <f>O58+1.5*O60</f>
        <v>2</v>
      </c>
    </row>
  </sheetData>
  <mergeCells count="8">
    <mergeCell ref="B25:F25"/>
    <mergeCell ref="B26:F26"/>
    <mergeCell ref="B27:F27"/>
    <mergeCell ref="B28:F28"/>
    <mergeCell ref="B29:F29"/>
    <mergeCell ref="B30:F30"/>
    <mergeCell ref="B32:F34"/>
    <mergeCell ref="B35:F3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
    <col customWidth="1" min="2" max="2" width="53.38"/>
    <col customWidth="1" min="3" max="3" width="38.25"/>
    <col customWidth="1" min="5" max="5" width="44.25"/>
  </cols>
  <sheetData>
    <row r="1" ht="30.75" customHeight="1">
      <c r="A1" s="75" t="s">
        <v>230</v>
      </c>
      <c r="B1" s="75" t="s">
        <v>231</v>
      </c>
      <c r="C1" s="75" t="s">
        <v>232</v>
      </c>
      <c r="D1" s="75" t="s">
        <v>233</v>
      </c>
      <c r="E1" s="75" t="s">
        <v>234</v>
      </c>
      <c r="F1" s="76"/>
      <c r="G1" s="76"/>
      <c r="H1" s="76"/>
      <c r="I1" s="76"/>
      <c r="J1" s="76"/>
      <c r="K1" s="76"/>
      <c r="L1" s="76"/>
      <c r="M1" s="76"/>
      <c r="N1" s="76"/>
      <c r="O1" s="76"/>
      <c r="P1" s="76"/>
      <c r="Q1" s="76"/>
      <c r="R1" s="76"/>
      <c r="S1" s="76"/>
      <c r="T1" s="76"/>
      <c r="U1" s="76"/>
      <c r="V1" s="76"/>
      <c r="W1" s="76"/>
      <c r="X1" s="76"/>
      <c r="Y1" s="76"/>
      <c r="Z1" s="76"/>
      <c r="AA1" s="76"/>
    </row>
    <row r="2" ht="145.5" customHeight="1">
      <c r="A2" s="77">
        <v>1.0</v>
      </c>
      <c r="B2" s="77"/>
      <c r="C2" s="78" t="s">
        <v>235</v>
      </c>
      <c r="D2" s="77" t="s">
        <v>236</v>
      </c>
      <c r="E2" s="78" t="s">
        <v>237</v>
      </c>
      <c r="F2" s="76"/>
      <c r="G2" s="76"/>
      <c r="H2" s="76"/>
      <c r="I2" s="76"/>
      <c r="J2" s="76"/>
      <c r="K2" s="76"/>
      <c r="L2" s="76"/>
      <c r="M2" s="76"/>
      <c r="N2" s="76"/>
      <c r="O2" s="76"/>
      <c r="P2" s="76"/>
      <c r="Q2" s="76"/>
      <c r="R2" s="76"/>
      <c r="S2" s="76"/>
      <c r="T2" s="76"/>
      <c r="U2" s="76"/>
      <c r="V2" s="76"/>
      <c r="W2" s="76"/>
      <c r="X2" s="76"/>
      <c r="Y2" s="76"/>
      <c r="Z2" s="76"/>
      <c r="AA2" s="76"/>
    </row>
    <row r="3" ht="145.5" customHeight="1">
      <c r="A3" s="77">
        <v>2.0</v>
      </c>
      <c r="B3" s="77"/>
      <c r="C3" s="78" t="s">
        <v>238</v>
      </c>
      <c r="D3" s="77" t="s">
        <v>15</v>
      </c>
      <c r="E3" s="78" t="s">
        <v>239</v>
      </c>
      <c r="F3" s="76"/>
      <c r="G3" s="76"/>
      <c r="H3" s="76"/>
      <c r="I3" s="76"/>
      <c r="J3" s="76"/>
      <c r="K3" s="76"/>
      <c r="L3" s="76"/>
      <c r="M3" s="76"/>
      <c r="N3" s="76"/>
      <c r="O3" s="76"/>
      <c r="P3" s="76"/>
      <c r="Q3" s="76"/>
      <c r="R3" s="76"/>
      <c r="S3" s="76"/>
      <c r="T3" s="76"/>
      <c r="U3" s="76"/>
      <c r="V3" s="76"/>
      <c r="W3" s="76"/>
      <c r="X3" s="76"/>
      <c r="Y3" s="76"/>
      <c r="Z3" s="76"/>
      <c r="AA3" s="76"/>
    </row>
    <row r="4" ht="145.5" customHeight="1">
      <c r="A4" s="77">
        <v>3.0</v>
      </c>
      <c r="B4" s="77"/>
      <c r="C4" s="78" t="s">
        <v>240</v>
      </c>
      <c r="D4" s="77" t="s">
        <v>50</v>
      </c>
      <c r="E4" s="78" t="s">
        <v>241</v>
      </c>
      <c r="F4" s="76"/>
      <c r="G4" s="76"/>
      <c r="H4" s="76"/>
      <c r="I4" s="76"/>
      <c r="J4" s="76"/>
      <c r="K4" s="76"/>
      <c r="L4" s="76"/>
      <c r="M4" s="76"/>
      <c r="N4" s="76"/>
      <c r="O4" s="76"/>
      <c r="P4" s="76"/>
      <c r="Q4" s="76"/>
      <c r="R4" s="76"/>
      <c r="S4" s="76"/>
      <c r="T4" s="76"/>
      <c r="U4" s="76"/>
      <c r="V4" s="76"/>
      <c r="W4" s="76"/>
      <c r="X4" s="76"/>
      <c r="Y4" s="76"/>
      <c r="Z4" s="76"/>
      <c r="AA4" s="76"/>
    </row>
    <row r="5" ht="145.5" customHeight="1">
      <c r="A5" s="77">
        <v>4.0</v>
      </c>
      <c r="B5" s="77"/>
      <c r="C5" s="78" t="s">
        <v>242</v>
      </c>
      <c r="D5" s="77" t="s">
        <v>243</v>
      </c>
      <c r="E5" s="78" t="s">
        <v>244</v>
      </c>
      <c r="F5" s="76"/>
      <c r="G5" s="76"/>
      <c r="H5" s="76"/>
      <c r="I5" s="76"/>
      <c r="J5" s="76"/>
      <c r="K5" s="76"/>
      <c r="L5" s="76"/>
      <c r="M5" s="76"/>
      <c r="N5" s="76"/>
      <c r="O5" s="76"/>
      <c r="P5" s="76"/>
      <c r="Q5" s="76"/>
      <c r="R5" s="76"/>
      <c r="S5" s="76"/>
      <c r="T5" s="76"/>
      <c r="U5" s="76"/>
      <c r="V5" s="76"/>
      <c r="W5" s="76"/>
      <c r="X5" s="76"/>
      <c r="Y5" s="76"/>
      <c r="Z5" s="76"/>
      <c r="AA5" s="76"/>
    </row>
    <row r="6" ht="145.5" customHeight="1">
      <c r="A6" s="77">
        <v>5.0</v>
      </c>
      <c r="B6" s="77"/>
      <c r="C6" s="78" t="s">
        <v>245</v>
      </c>
      <c r="D6" s="77" t="s">
        <v>246</v>
      </c>
      <c r="E6" s="78" t="s">
        <v>247</v>
      </c>
      <c r="F6" s="76"/>
      <c r="G6" s="76"/>
      <c r="H6" s="76"/>
      <c r="I6" s="76"/>
      <c r="J6" s="76"/>
      <c r="K6" s="76"/>
      <c r="L6" s="76"/>
      <c r="M6" s="76"/>
      <c r="N6" s="76"/>
      <c r="O6" s="76"/>
      <c r="P6" s="76"/>
      <c r="Q6" s="76"/>
      <c r="R6" s="76"/>
      <c r="S6" s="76"/>
      <c r="T6" s="76"/>
      <c r="U6" s="76"/>
      <c r="V6" s="76"/>
      <c r="W6" s="76"/>
      <c r="X6" s="76"/>
      <c r="Y6" s="76"/>
      <c r="Z6" s="76"/>
      <c r="AA6" s="76"/>
    </row>
    <row r="7" ht="145.5" customHeight="1">
      <c r="A7" s="77">
        <v>6.0</v>
      </c>
      <c r="B7" s="77"/>
      <c r="C7" s="78" t="s">
        <v>248</v>
      </c>
      <c r="D7" s="77" t="s">
        <v>53</v>
      </c>
      <c r="E7" s="78" t="s">
        <v>249</v>
      </c>
      <c r="F7" s="76"/>
      <c r="G7" s="76"/>
      <c r="H7" s="76"/>
      <c r="I7" s="76"/>
      <c r="J7" s="76"/>
      <c r="K7" s="76"/>
      <c r="L7" s="76"/>
      <c r="M7" s="76"/>
      <c r="N7" s="76"/>
      <c r="O7" s="76"/>
      <c r="P7" s="76"/>
      <c r="Q7" s="76"/>
      <c r="R7" s="76"/>
      <c r="S7" s="76"/>
      <c r="T7" s="76"/>
      <c r="U7" s="76"/>
      <c r="V7" s="76"/>
      <c r="W7" s="76"/>
      <c r="X7" s="76"/>
      <c r="Y7" s="76"/>
      <c r="Z7" s="76"/>
      <c r="AA7" s="76"/>
    </row>
    <row r="8" ht="145.5" customHeight="1">
      <c r="A8" s="77">
        <v>7.0</v>
      </c>
      <c r="B8" s="77"/>
      <c r="C8" s="78" t="s">
        <v>250</v>
      </c>
      <c r="D8" s="77" t="s">
        <v>53</v>
      </c>
      <c r="E8" s="78" t="s">
        <v>251</v>
      </c>
      <c r="F8" s="76"/>
      <c r="H8" s="76"/>
      <c r="I8" s="76"/>
      <c r="J8" s="76"/>
      <c r="K8" s="76"/>
      <c r="L8" s="76"/>
      <c r="M8" s="76"/>
      <c r="N8" s="76"/>
      <c r="O8" s="76"/>
      <c r="P8" s="76"/>
      <c r="Q8" s="76"/>
      <c r="R8" s="76"/>
      <c r="S8" s="76"/>
      <c r="T8" s="76"/>
      <c r="U8" s="76"/>
      <c r="V8" s="76"/>
      <c r="W8" s="76"/>
      <c r="X8" s="76"/>
      <c r="Y8" s="76"/>
      <c r="Z8" s="76"/>
      <c r="AA8" s="76"/>
    </row>
    <row r="9" ht="145.5" customHeight="1">
      <c r="A9" s="77">
        <v>8.0</v>
      </c>
      <c r="B9" s="77"/>
      <c r="C9" s="78" t="s">
        <v>252</v>
      </c>
      <c r="D9" s="77" t="s">
        <v>53</v>
      </c>
      <c r="E9" s="78" t="s">
        <v>253</v>
      </c>
      <c r="F9" s="76"/>
      <c r="G9" s="76"/>
      <c r="H9" s="76"/>
      <c r="I9" s="76"/>
      <c r="J9" s="76"/>
      <c r="K9" s="76"/>
      <c r="L9" s="76"/>
      <c r="M9" s="76"/>
      <c r="N9" s="76"/>
      <c r="O9" s="76"/>
      <c r="P9" s="76"/>
      <c r="Q9" s="76"/>
      <c r="R9" s="76"/>
      <c r="S9" s="76"/>
      <c r="T9" s="76"/>
      <c r="U9" s="76"/>
      <c r="V9" s="76"/>
      <c r="W9" s="76"/>
      <c r="X9" s="76"/>
      <c r="Y9" s="76"/>
      <c r="Z9" s="76"/>
      <c r="AA9" s="76"/>
    </row>
    <row r="10" ht="145.5" customHeight="1">
      <c r="A10" s="77">
        <v>9.0</v>
      </c>
      <c r="B10" s="77"/>
      <c r="C10" s="78" t="s">
        <v>254</v>
      </c>
      <c r="D10" s="77" t="s">
        <v>53</v>
      </c>
      <c r="E10" s="78" t="s">
        <v>255</v>
      </c>
      <c r="F10" s="76"/>
      <c r="G10" s="76"/>
      <c r="H10" s="76"/>
      <c r="I10" s="76"/>
      <c r="J10" s="76"/>
      <c r="K10" s="76"/>
      <c r="L10" s="76"/>
      <c r="M10" s="76"/>
      <c r="N10" s="76"/>
      <c r="O10" s="76"/>
      <c r="P10" s="76"/>
      <c r="Q10" s="76"/>
      <c r="R10" s="76"/>
      <c r="S10" s="76"/>
      <c r="T10" s="76"/>
      <c r="U10" s="76"/>
      <c r="V10" s="76"/>
      <c r="W10" s="76"/>
      <c r="X10" s="76"/>
      <c r="Y10" s="76"/>
      <c r="Z10" s="76"/>
      <c r="AA10" s="76"/>
    </row>
    <row r="11" ht="145.5" customHeight="1">
      <c r="A11" s="77">
        <v>10.0</v>
      </c>
      <c r="B11" s="77"/>
      <c r="C11" s="78" t="s">
        <v>256</v>
      </c>
      <c r="D11" s="77" t="s">
        <v>53</v>
      </c>
      <c r="E11" s="78" t="s">
        <v>257</v>
      </c>
      <c r="F11" s="76"/>
      <c r="G11" s="76"/>
      <c r="H11" s="76"/>
      <c r="I11" s="76"/>
      <c r="J11" s="76"/>
      <c r="K11" s="76"/>
      <c r="L11" s="76"/>
      <c r="M11" s="76"/>
      <c r="N11" s="76"/>
      <c r="O11" s="76"/>
      <c r="P11" s="76"/>
      <c r="Q11" s="76"/>
      <c r="R11" s="76"/>
      <c r="S11" s="76"/>
      <c r="T11" s="76"/>
      <c r="U11" s="76"/>
      <c r="V11" s="76"/>
      <c r="W11" s="76"/>
      <c r="X11" s="76"/>
      <c r="Y11" s="76"/>
      <c r="Z11" s="76"/>
      <c r="AA11" s="76"/>
    </row>
    <row r="12" ht="145.5" customHeight="1">
      <c r="A12" s="77">
        <v>11.0</v>
      </c>
      <c r="B12" s="77"/>
      <c r="C12" s="78" t="s">
        <v>258</v>
      </c>
      <c r="D12" s="77" t="s">
        <v>50</v>
      </c>
      <c r="E12" s="78" t="s">
        <v>259</v>
      </c>
      <c r="F12" s="76"/>
      <c r="G12" s="76"/>
      <c r="H12" s="76"/>
      <c r="I12" s="76"/>
      <c r="J12" s="76"/>
      <c r="K12" s="76"/>
      <c r="L12" s="76"/>
      <c r="M12" s="76"/>
      <c r="N12" s="76"/>
      <c r="O12" s="76"/>
      <c r="P12" s="76"/>
      <c r="Q12" s="76"/>
      <c r="R12" s="76"/>
      <c r="S12" s="76"/>
      <c r="T12" s="76"/>
      <c r="U12" s="76"/>
      <c r="V12" s="76"/>
      <c r="W12" s="76"/>
      <c r="X12" s="76"/>
      <c r="Y12" s="76"/>
      <c r="Z12" s="76"/>
      <c r="AA12" s="76"/>
    </row>
    <row r="13" ht="145.5" customHeight="1">
      <c r="A13" s="77">
        <v>12.0</v>
      </c>
      <c r="B13" s="77"/>
      <c r="C13" s="78" t="s">
        <v>260</v>
      </c>
      <c r="D13" s="78" t="s">
        <v>246</v>
      </c>
      <c r="E13" s="78" t="s">
        <v>261</v>
      </c>
      <c r="F13" s="76"/>
      <c r="G13" s="76"/>
      <c r="H13" s="76"/>
      <c r="I13" s="76"/>
      <c r="J13" s="76"/>
      <c r="K13" s="76"/>
      <c r="L13" s="76"/>
      <c r="M13" s="76"/>
      <c r="N13" s="76"/>
      <c r="O13" s="76"/>
      <c r="P13" s="76"/>
      <c r="Q13" s="76"/>
      <c r="R13" s="76"/>
      <c r="S13" s="76"/>
      <c r="T13" s="76"/>
      <c r="U13" s="76"/>
      <c r="V13" s="76"/>
      <c r="W13" s="76"/>
      <c r="X13" s="76"/>
      <c r="Y13" s="76"/>
      <c r="Z13" s="76"/>
      <c r="AA13" s="76"/>
    </row>
    <row r="14" ht="145.5" customHeight="1">
      <c r="A14" s="77">
        <v>13.0</v>
      </c>
      <c r="B14" s="77"/>
      <c r="C14" s="78" t="s">
        <v>262</v>
      </c>
      <c r="D14" s="77" t="s">
        <v>53</v>
      </c>
      <c r="E14" s="78" t="s">
        <v>263</v>
      </c>
      <c r="F14" s="76"/>
      <c r="G14" s="76"/>
      <c r="H14" s="76"/>
      <c r="I14" s="76"/>
      <c r="J14" s="76"/>
      <c r="K14" s="76"/>
      <c r="L14" s="76"/>
      <c r="M14" s="76"/>
      <c r="N14" s="76"/>
      <c r="O14" s="76"/>
      <c r="P14" s="76"/>
      <c r="Q14" s="76"/>
      <c r="R14" s="76"/>
      <c r="S14" s="76"/>
      <c r="T14" s="76"/>
      <c r="U14" s="76"/>
      <c r="V14" s="76"/>
      <c r="W14" s="76"/>
      <c r="X14" s="76"/>
      <c r="Y14" s="76"/>
      <c r="Z14" s="76"/>
      <c r="AA14" s="76"/>
    </row>
    <row r="15" ht="145.5" customHeight="1">
      <c r="A15" s="77">
        <v>14.0</v>
      </c>
      <c r="B15" s="77"/>
      <c r="C15" s="78" t="s">
        <v>264</v>
      </c>
      <c r="D15" s="77" t="s">
        <v>166</v>
      </c>
      <c r="E15" s="78" t="s">
        <v>265</v>
      </c>
      <c r="F15" s="76"/>
      <c r="G15" s="76"/>
      <c r="H15" s="76"/>
      <c r="I15" s="76"/>
      <c r="J15" s="76"/>
      <c r="K15" s="76"/>
      <c r="L15" s="76"/>
      <c r="M15" s="76"/>
      <c r="N15" s="76"/>
      <c r="O15" s="76"/>
      <c r="P15" s="76"/>
      <c r="Q15" s="76"/>
      <c r="R15" s="76"/>
      <c r="S15" s="76"/>
      <c r="T15" s="76"/>
      <c r="U15" s="76"/>
      <c r="V15" s="76"/>
      <c r="W15" s="76"/>
      <c r="X15" s="76"/>
      <c r="Y15" s="76"/>
      <c r="Z15" s="76"/>
      <c r="AA15" s="76"/>
    </row>
    <row r="16" ht="145.5" customHeight="1">
      <c r="A16" s="77">
        <v>15.0</v>
      </c>
      <c r="B16" s="77"/>
      <c r="C16" s="78" t="s">
        <v>266</v>
      </c>
      <c r="D16" s="77" t="s">
        <v>166</v>
      </c>
      <c r="E16" s="78" t="s">
        <v>267</v>
      </c>
      <c r="F16" s="76"/>
      <c r="G16" s="76"/>
      <c r="H16" s="76"/>
      <c r="I16" s="76"/>
      <c r="J16" s="76"/>
      <c r="K16" s="76"/>
      <c r="L16" s="76"/>
      <c r="M16" s="76"/>
      <c r="N16" s="76"/>
      <c r="O16" s="76"/>
      <c r="P16" s="76"/>
      <c r="Q16" s="76"/>
      <c r="R16" s="76"/>
      <c r="S16" s="76"/>
      <c r="T16" s="76"/>
      <c r="U16" s="76"/>
      <c r="V16" s="76"/>
      <c r="W16" s="76"/>
      <c r="X16" s="76"/>
      <c r="Y16" s="76"/>
      <c r="Z16" s="76"/>
      <c r="AA16" s="76"/>
    </row>
    <row r="17" ht="145.5" customHeight="1">
      <c r="A17" s="77">
        <v>16.0</v>
      </c>
      <c r="B17" s="77"/>
      <c r="C17" s="78" t="s">
        <v>268</v>
      </c>
      <c r="D17" s="77" t="s">
        <v>166</v>
      </c>
      <c r="E17" s="78" t="s">
        <v>269</v>
      </c>
      <c r="F17" s="76"/>
      <c r="G17" s="76"/>
      <c r="H17" s="76"/>
      <c r="I17" s="76"/>
      <c r="J17" s="76"/>
      <c r="K17" s="76"/>
      <c r="L17" s="76"/>
      <c r="M17" s="76"/>
      <c r="N17" s="76"/>
      <c r="O17" s="76"/>
      <c r="P17" s="76"/>
      <c r="Q17" s="76"/>
      <c r="R17" s="76"/>
      <c r="S17" s="76"/>
      <c r="T17" s="76"/>
      <c r="U17" s="76"/>
      <c r="V17" s="76"/>
      <c r="W17" s="76"/>
      <c r="X17" s="76"/>
      <c r="Y17" s="76"/>
      <c r="Z17" s="76"/>
      <c r="AA17" s="76"/>
    </row>
    <row r="18" ht="145.5" customHeight="1">
      <c r="A18" s="77">
        <v>17.0</v>
      </c>
      <c r="B18" s="77"/>
      <c r="C18" s="78" t="s">
        <v>270</v>
      </c>
      <c r="D18" s="78" t="s">
        <v>167</v>
      </c>
      <c r="E18" s="79" t="s">
        <v>271</v>
      </c>
      <c r="F18" s="76"/>
      <c r="G18" s="76"/>
      <c r="H18" s="76"/>
      <c r="I18" s="76"/>
      <c r="J18" s="76"/>
      <c r="K18" s="76"/>
      <c r="L18" s="76"/>
      <c r="M18" s="76"/>
      <c r="N18" s="76"/>
      <c r="O18" s="76"/>
      <c r="P18" s="76"/>
      <c r="Q18" s="76"/>
      <c r="R18" s="76"/>
      <c r="S18" s="76"/>
      <c r="T18" s="76"/>
      <c r="U18" s="76"/>
      <c r="V18" s="76"/>
      <c r="W18" s="76"/>
      <c r="X18" s="76"/>
      <c r="Y18" s="76"/>
      <c r="Z18" s="76"/>
      <c r="AA18" s="76"/>
    </row>
    <row r="19" ht="145.5" customHeight="1">
      <c r="A19" s="77">
        <v>18.0</v>
      </c>
      <c r="B19" s="77"/>
      <c r="C19" s="78" t="s">
        <v>272</v>
      </c>
      <c r="D19" s="78" t="s">
        <v>167</v>
      </c>
      <c r="E19" s="78" t="s">
        <v>273</v>
      </c>
      <c r="F19" s="76"/>
      <c r="G19" s="76"/>
      <c r="H19" s="76"/>
      <c r="I19" s="76"/>
      <c r="J19" s="76"/>
      <c r="K19" s="76"/>
      <c r="L19" s="76"/>
      <c r="M19" s="76"/>
      <c r="N19" s="76"/>
      <c r="O19" s="76"/>
      <c r="P19" s="76"/>
      <c r="Q19" s="76"/>
      <c r="R19" s="76"/>
      <c r="S19" s="76"/>
      <c r="T19" s="76"/>
      <c r="U19" s="76"/>
      <c r="V19" s="76"/>
      <c r="W19" s="76"/>
      <c r="X19" s="76"/>
      <c r="Y19" s="76"/>
      <c r="Z19" s="76"/>
      <c r="AA19" s="76"/>
    </row>
    <row r="20" ht="145.5" customHeight="1">
      <c r="A20" s="77">
        <v>19.0</v>
      </c>
      <c r="B20" s="77"/>
      <c r="C20" s="78" t="s">
        <v>274</v>
      </c>
      <c r="D20" s="77" t="s">
        <v>275</v>
      </c>
      <c r="E20" s="78" t="s">
        <v>276</v>
      </c>
      <c r="F20" s="76"/>
      <c r="G20" s="76"/>
      <c r="H20" s="76"/>
      <c r="I20" s="76"/>
      <c r="J20" s="76"/>
      <c r="K20" s="76"/>
      <c r="L20" s="76"/>
      <c r="M20" s="76"/>
      <c r="N20" s="76"/>
      <c r="O20" s="76"/>
      <c r="P20" s="76"/>
      <c r="Q20" s="76"/>
      <c r="R20" s="76"/>
      <c r="S20" s="76"/>
      <c r="T20" s="76"/>
      <c r="U20" s="76"/>
      <c r="V20" s="76"/>
      <c r="W20" s="76"/>
      <c r="X20" s="76"/>
      <c r="Y20" s="76"/>
      <c r="Z20" s="76"/>
      <c r="AA20" s="76"/>
    </row>
    <row r="21" ht="145.5" customHeight="1">
      <c r="A21" s="77">
        <v>20.0</v>
      </c>
      <c r="B21" s="77"/>
      <c r="C21" s="78" t="s">
        <v>277</v>
      </c>
      <c r="D21" s="77" t="s">
        <v>236</v>
      </c>
      <c r="E21" s="78" t="s">
        <v>278</v>
      </c>
      <c r="F21" s="76"/>
      <c r="G21" s="76"/>
      <c r="H21" s="76"/>
      <c r="I21" s="76"/>
      <c r="J21" s="76"/>
      <c r="K21" s="76"/>
      <c r="L21" s="76"/>
      <c r="M21" s="76"/>
      <c r="N21" s="76"/>
      <c r="O21" s="76"/>
      <c r="P21" s="76"/>
      <c r="Q21" s="76"/>
      <c r="R21" s="76"/>
      <c r="S21" s="76"/>
      <c r="T21" s="76"/>
      <c r="U21" s="76"/>
      <c r="V21" s="76"/>
      <c r="W21" s="76"/>
      <c r="X21" s="76"/>
      <c r="Y21" s="76"/>
      <c r="Z21" s="76"/>
      <c r="AA21" s="76"/>
    </row>
    <row r="22" ht="145.5" customHeight="1">
      <c r="A22" s="77">
        <v>21.0</v>
      </c>
      <c r="B22" s="77"/>
      <c r="C22" s="78" t="s">
        <v>279</v>
      </c>
      <c r="D22" s="78" t="s">
        <v>246</v>
      </c>
      <c r="E22" s="78" t="s">
        <v>280</v>
      </c>
      <c r="F22" s="76"/>
      <c r="G22" s="76"/>
      <c r="H22" s="76"/>
      <c r="I22" s="76"/>
      <c r="J22" s="76"/>
      <c r="K22" s="76"/>
      <c r="L22" s="76"/>
      <c r="M22" s="76"/>
      <c r="N22" s="76"/>
      <c r="O22" s="76"/>
      <c r="P22" s="76"/>
      <c r="Q22" s="76"/>
      <c r="R22" s="76"/>
      <c r="S22" s="76"/>
      <c r="T22" s="76"/>
      <c r="U22" s="76"/>
      <c r="V22" s="76"/>
      <c r="W22" s="76"/>
      <c r="X22" s="76"/>
      <c r="Y22" s="76"/>
      <c r="Z22" s="76"/>
      <c r="AA22" s="76"/>
    </row>
    <row r="23" ht="145.5" customHeight="1">
      <c r="A23" s="77">
        <v>22.0</v>
      </c>
      <c r="B23" s="77"/>
      <c r="C23" s="78" t="s">
        <v>281</v>
      </c>
      <c r="D23" s="77" t="s">
        <v>50</v>
      </c>
      <c r="E23" s="78" t="s">
        <v>282</v>
      </c>
      <c r="F23" s="76"/>
      <c r="G23" s="76"/>
      <c r="H23" s="76"/>
      <c r="I23" s="76"/>
      <c r="J23" s="76"/>
      <c r="K23" s="76"/>
      <c r="L23" s="76"/>
      <c r="M23" s="76"/>
      <c r="N23" s="76"/>
      <c r="O23" s="76"/>
      <c r="P23" s="76"/>
      <c r="Q23" s="76"/>
      <c r="R23" s="76"/>
      <c r="S23" s="76"/>
      <c r="T23" s="76"/>
      <c r="U23" s="76"/>
      <c r="V23" s="76"/>
      <c r="W23" s="76"/>
      <c r="X23" s="76"/>
      <c r="Y23" s="76"/>
      <c r="Z23" s="76"/>
      <c r="AA23" s="76"/>
    </row>
    <row r="24" ht="145.5" customHeight="1">
      <c r="A24" s="77">
        <v>23.0</v>
      </c>
      <c r="B24" s="77"/>
      <c r="C24" s="78" t="s">
        <v>283</v>
      </c>
      <c r="D24" s="77" t="s">
        <v>53</v>
      </c>
      <c r="E24" s="78" t="s">
        <v>284</v>
      </c>
      <c r="F24" s="76"/>
      <c r="G24" s="76"/>
      <c r="H24" s="76"/>
      <c r="I24" s="76"/>
      <c r="J24" s="76"/>
      <c r="K24" s="76"/>
      <c r="L24" s="76"/>
      <c r="M24" s="76"/>
      <c r="N24" s="76"/>
      <c r="O24" s="76"/>
      <c r="P24" s="76"/>
      <c r="Q24" s="76"/>
      <c r="R24" s="76"/>
      <c r="S24" s="76"/>
      <c r="T24" s="76"/>
      <c r="U24" s="76"/>
      <c r="V24" s="76"/>
      <c r="W24" s="76"/>
      <c r="X24" s="76"/>
      <c r="Y24" s="76"/>
      <c r="Z24" s="76"/>
      <c r="AA24" s="76"/>
    </row>
    <row r="25" ht="145.5" customHeight="1">
      <c r="A25" s="77">
        <v>24.0</v>
      </c>
      <c r="B25" s="77"/>
      <c r="C25" s="78" t="s">
        <v>285</v>
      </c>
      <c r="D25" s="77" t="s">
        <v>286</v>
      </c>
      <c r="E25" s="78" t="s">
        <v>287</v>
      </c>
      <c r="F25" s="76"/>
      <c r="G25" s="76"/>
      <c r="H25" s="76"/>
      <c r="I25" s="76"/>
      <c r="J25" s="76"/>
      <c r="K25" s="76"/>
      <c r="L25" s="76"/>
      <c r="M25" s="76"/>
      <c r="N25" s="76"/>
      <c r="O25" s="76"/>
      <c r="P25" s="76"/>
      <c r="Q25" s="76"/>
      <c r="R25" s="76"/>
      <c r="S25" s="76"/>
      <c r="T25" s="76"/>
      <c r="U25" s="76"/>
      <c r="V25" s="76"/>
      <c r="W25" s="76"/>
      <c r="X25" s="76"/>
      <c r="Y25" s="76"/>
      <c r="Z25" s="76"/>
      <c r="AA25" s="76"/>
    </row>
    <row r="26" ht="145.5" customHeight="1">
      <c r="A26" s="77">
        <v>25.0</v>
      </c>
      <c r="B26" s="77"/>
      <c r="C26" s="78" t="s">
        <v>288</v>
      </c>
      <c r="D26" s="77" t="s">
        <v>286</v>
      </c>
      <c r="E26" s="78" t="s">
        <v>289</v>
      </c>
      <c r="F26" s="80"/>
      <c r="G26" s="80"/>
      <c r="H26" s="76"/>
      <c r="I26" s="76"/>
      <c r="J26" s="76"/>
      <c r="K26" s="76"/>
      <c r="L26" s="76"/>
      <c r="M26" s="76"/>
      <c r="N26" s="76"/>
      <c r="O26" s="76"/>
      <c r="P26" s="76"/>
      <c r="Q26" s="76"/>
      <c r="R26" s="76"/>
      <c r="S26" s="76"/>
      <c r="T26" s="76"/>
      <c r="U26" s="76"/>
      <c r="V26" s="76"/>
      <c r="W26" s="76"/>
      <c r="X26" s="76"/>
      <c r="Y26" s="76"/>
      <c r="Z26" s="76"/>
      <c r="AA26" s="76"/>
    </row>
    <row r="27" ht="145.5" customHeight="1">
      <c r="A27" s="77"/>
      <c r="B27" s="77"/>
      <c r="C27" s="78"/>
      <c r="D27" s="77"/>
      <c r="E27" s="78"/>
      <c r="F27" s="76"/>
      <c r="G27" s="76"/>
      <c r="H27" s="80"/>
      <c r="I27" s="76"/>
      <c r="J27" s="76"/>
      <c r="K27" s="76"/>
      <c r="L27" s="76"/>
      <c r="M27" s="76"/>
      <c r="N27" s="76"/>
      <c r="O27" s="76"/>
      <c r="P27" s="76"/>
      <c r="Q27" s="76"/>
      <c r="R27" s="76"/>
      <c r="S27" s="76"/>
      <c r="T27" s="76"/>
      <c r="U27" s="76"/>
      <c r="V27" s="76"/>
      <c r="W27" s="76"/>
      <c r="X27" s="76"/>
      <c r="Y27" s="76"/>
      <c r="Z27" s="76"/>
      <c r="AA27" s="76"/>
    </row>
    <row r="28" ht="145.5" customHeight="1">
      <c r="A28" s="77"/>
      <c r="B28" s="77"/>
      <c r="C28" s="78"/>
      <c r="D28" s="77"/>
      <c r="E28" s="78"/>
      <c r="F28" s="76"/>
      <c r="G28" s="76"/>
      <c r="H28" s="76"/>
      <c r="I28" s="76"/>
      <c r="J28" s="76"/>
      <c r="K28" s="76"/>
      <c r="L28" s="76"/>
      <c r="M28" s="76"/>
      <c r="N28" s="76"/>
      <c r="O28" s="76"/>
      <c r="P28" s="76"/>
      <c r="Q28" s="76"/>
      <c r="R28" s="76"/>
      <c r="S28" s="76"/>
      <c r="T28" s="76"/>
      <c r="U28" s="76"/>
      <c r="V28" s="76"/>
      <c r="W28" s="76"/>
      <c r="X28" s="76"/>
      <c r="Y28" s="76"/>
      <c r="Z28" s="76"/>
      <c r="AA28" s="76"/>
    </row>
    <row r="29" ht="145.5" customHeight="1">
      <c r="A29" s="77"/>
      <c r="B29" s="77"/>
      <c r="C29" s="78"/>
      <c r="D29" s="77"/>
      <c r="E29" s="78"/>
      <c r="F29" s="76"/>
      <c r="G29" s="76"/>
      <c r="H29" s="76"/>
      <c r="I29" s="76"/>
      <c r="J29" s="76"/>
      <c r="K29" s="76"/>
      <c r="L29" s="76"/>
      <c r="M29" s="76"/>
      <c r="N29" s="76"/>
      <c r="O29" s="76"/>
      <c r="P29" s="76"/>
      <c r="Q29" s="76"/>
      <c r="R29" s="76"/>
      <c r="S29" s="76"/>
      <c r="T29" s="76"/>
      <c r="U29" s="76"/>
      <c r="V29" s="76"/>
      <c r="W29" s="76"/>
      <c r="X29" s="76"/>
      <c r="Y29" s="76"/>
      <c r="Z29" s="76"/>
      <c r="AA29" s="76"/>
    </row>
    <row r="30" ht="145.5" customHeight="1">
      <c r="A30" s="77"/>
      <c r="B30" s="77"/>
      <c r="C30" s="78"/>
      <c r="D30" s="77"/>
      <c r="E30" s="78"/>
      <c r="F30" s="76"/>
      <c r="G30" s="76"/>
      <c r="H30" s="76"/>
      <c r="I30" s="76"/>
      <c r="J30" s="76"/>
      <c r="K30" s="76"/>
      <c r="L30" s="76"/>
      <c r="M30" s="76"/>
      <c r="N30" s="76"/>
      <c r="O30" s="76"/>
      <c r="P30" s="76"/>
      <c r="Q30" s="76"/>
      <c r="R30" s="76"/>
      <c r="S30" s="76"/>
      <c r="T30" s="76"/>
      <c r="U30" s="76"/>
      <c r="V30" s="76"/>
      <c r="W30" s="76"/>
      <c r="X30" s="76"/>
      <c r="Y30" s="76"/>
      <c r="Z30" s="76"/>
      <c r="AA30" s="76"/>
    </row>
    <row r="31" ht="145.5" customHeight="1">
      <c r="A31" s="77"/>
      <c r="B31" s="77"/>
      <c r="C31" s="78"/>
      <c r="D31" s="77"/>
      <c r="E31" s="78"/>
      <c r="F31" s="76"/>
      <c r="G31" s="76"/>
      <c r="H31" s="76"/>
      <c r="I31" s="76"/>
      <c r="J31" s="76"/>
      <c r="K31" s="76"/>
      <c r="L31" s="76"/>
      <c r="M31" s="76"/>
      <c r="N31" s="76"/>
      <c r="O31" s="76"/>
      <c r="P31" s="76"/>
      <c r="Q31" s="76"/>
      <c r="R31" s="76"/>
      <c r="S31" s="76"/>
      <c r="T31" s="76"/>
      <c r="U31" s="76"/>
      <c r="V31" s="76"/>
      <c r="W31" s="76"/>
      <c r="X31" s="76"/>
      <c r="Y31" s="76"/>
      <c r="Z31" s="76"/>
      <c r="AA31" s="76"/>
    </row>
    <row r="32">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row>
    <row r="33">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row>
    <row r="34">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row>
    <row r="35">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row>
    <row r="36">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A36" s="76"/>
    </row>
    <row r="37">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row>
    <row r="38">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c r="AA38" s="76"/>
    </row>
    <row r="39">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c r="AA39" s="76"/>
    </row>
    <row r="40">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c r="AA40" s="76"/>
    </row>
    <row r="4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c r="AA41" s="76"/>
    </row>
    <row r="42">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c r="AA42" s="76"/>
    </row>
    <row r="43">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c r="AA43" s="76"/>
    </row>
    <row r="44">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c r="AA44" s="76"/>
    </row>
    <row r="45">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c r="AA45" s="76"/>
    </row>
    <row r="46">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c r="AA46" s="76"/>
    </row>
    <row r="47">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c r="AA47" s="76"/>
    </row>
    <row r="48">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c r="AA48" s="76"/>
    </row>
    <row r="49">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c r="AA49" s="76"/>
    </row>
    <row r="50">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c r="AA50" s="76"/>
    </row>
    <row r="5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c r="AA51" s="76"/>
    </row>
    <row r="52">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c r="AA52" s="76"/>
    </row>
    <row r="53">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row>
    <row r="54">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row>
    <row r="55">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row>
    <row r="56">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row>
    <row r="57">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row>
    <row r="58">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row>
    <row r="59">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row>
    <row r="60">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row>
    <row r="6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row>
    <row r="62">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row>
    <row r="63">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row>
    <row r="64">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row>
    <row r="65">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row>
    <row r="66">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row>
    <row r="67">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row>
    <row r="68">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row>
    <row r="69">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row>
    <row r="70">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row>
    <row r="7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row>
    <row r="72">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row>
    <row r="73">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row>
    <row r="74">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row>
    <row r="75">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row>
    <row r="76">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row>
    <row r="77">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row>
    <row r="78">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row>
    <row r="79">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c r="AA79" s="76"/>
    </row>
    <row r="80">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c r="AA80" s="76"/>
    </row>
    <row r="8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c r="AA81" s="76"/>
    </row>
    <row r="82">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c r="AA82" s="76"/>
    </row>
    <row r="83">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c r="AA83" s="76"/>
    </row>
    <row r="84">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c r="AA84" s="76"/>
    </row>
    <row r="85">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c r="AA85" s="76"/>
    </row>
    <row r="86">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c r="AA86" s="76"/>
    </row>
    <row r="87">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c r="AA87" s="76"/>
    </row>
    <row r="88">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row>
    <row r="89">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c r="AA89" s="76"/>
    </row>
    <row r="90">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c r="AA90" s="76"/>
    </row>
    <row r="9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c r="AA91" s="76"/>
    </row>
    <row r="92">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c r="AA92" s="76"/>
    </row>
    <row r="93">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c r="AA93" s="76"/>
    </row>
    <row r="94">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c r="AA94" s="76"/>
    </row>
    <row r="95">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c r="AA95" s="76"/>
    </row>
    <row r="96">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c r="AA96" s="76"/>
    </row>
    <row r="97">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c r="AA97" s="76"/>
    </row>
    <row r="98">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c r="AA98" s="76"/>
    </row>
    <row r="99">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c r="AA99" s="76"/>
    </row>
    <row r="100">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row>
    <row r="10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c r="AA101" s="76"/>
    </row>
    <row r="102">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c r="AA102" s="76"/>
    </row>
    <row r="103">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c r="AA103" s="76"/>
    </row>
    <row r="104">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c r="AA104" s="76"/>
    </row>
    <row r="105">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c r="AA105" s="76"/>
    </row>
    <row r="106">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c r="AA106" s="76"/>
    </row>
    <row r="107">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c r="AA107" s="76"/>
    </row>
    <row r="108">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c r="AA108" s="76"/>
    </row>
    <row r="109">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c r="AA109" s="76"/>
    </row>
    <row r="110">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c r="AA110" s="76"/>
    </row>
    <row r="11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c r="AA111" s="76"/>
    </row>
    <row r="112">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c r="AA112" s="76"/>
    </row>
    <row r="113">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c r="AA113" s="76"/>
    </row>
    <row r="114">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c r="AA114" s="76"/>
    </row>
    <row r="115">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c r="AA115" s="76"/>
    </row>
    <row r="116">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c r="AA116" s="76"/>
    </row>
    <row r="117">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c r="AA117" s="76"/>
    </row>
    <row r="118">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c r="AA118" s="76"/>
    </row>
    <row r="119">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c r="AA119" s="76"/>
    </row>
    <row r="120">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c r="AA120" s="76"/>
    </row>
    <row r="12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c r="AA121" s="76"/>
    </row>
    <row r="122">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c r="AA122" s="76"/>
    </row>
    <row r="123">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c r="AA123" s="76"/>
    </row>
    <row r="124">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c r="AA124" s="76"/>
    </row>
    <row r="125">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c r="AA125" s="76"/>
    </row>
    <row r="126">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c r="AA126" s="76"/>
    </row>
    <row r="127">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c r="AA127" s="76"/>
    </row>
    <row r="128">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c r="AA128" s="76"/>
    </row>
    <row r="129">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c r="AA129" s="76"/>
    </row>
    <row r="130">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c r="AA130" s="76"/>
    </row>
    <row r="13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c r="AA131" s="76"/>
    </row>
    <row r="132">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c r="AA132" s="76"/>
    </row>
    <row r="133">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c r="AA133" s="76"/>
    </row>
    <row r="134">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c r="AA134" s="76"/>
    </row>
    <row r="135">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c r="AA135" s="76"/>
    </row>
    <row r="136">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c r="AA136" s="76"/>
    </row>
    <row r="137">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c r="AA137" s="76"/>
    </row>
    <row r="138">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c r="AA138" s="76"/>
    </row>
    <row r="139">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c r="AA139" s="76"/>
    </row>
    <row r="140">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c r="AA140" s="76"/>
    </row>
    <row r="14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c r="AA141" s="76"/>
    </row>
    <row r="142">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c r="AA142" s="76"/>
    </row>
    <row r="143">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c r="AA143" s="76"/>
    </row>
    <row r="144">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c r="AA144" s="76"/>
    </row>
    <row r="145">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c r="AA145" s="76"/>
    </row>
    <row r="146">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c r="AA146" s="76"/>
    </row>
    <row r="147">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c r="AA147" s="76"/>
    </row>
    <row r="148">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c r="AA148" s="76"/>
    </row>
    <row r="149">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c r="AA149" s="76"/>
    </row>
    <row r="150">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c r="AA150" s="76"/>
    </row>
    <row r="15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c r="AA151" s="76"/>
    </row>
    <row r="152">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c r="AA152" s="76"/>
    </row>
    <row r="153">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c r="AA153" s="76"/>
    </row>
    <row r="154">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c r="AA154" s="76"/>
    </row>
    <row r="155">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c r="AA155" s="76"/>
    </row>
    <row r="156">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c r="AA156" s="76"/>
    </row>
    <row r="157">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c r="AA157" s="76"/>
    </row>
    <row r="158">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c r="AA158" s="76"/>
    </row>
    <row r="159">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c r="AA159" s="76"/>
    </row>
    <row r="160">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c r="AA160" s="76"/>
    </row>
    <row r="16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c r="AA161" s="76"/>
    </row>
    <row r="162">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c r="AA162" s="76"/>
    </row>
    <row r="163">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c r="AA163" s="76"/>
    </row>
    <row r="164">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c r="AA164" s="76"/>
    </row>
    <row r="165">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c r="AA165" s="76"/>
    </row>
    <row r="166">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c r="AA166" s="76"/>
    </row>
    <row r="167">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c r="AA167" s="76"/>
    </row>
    <row r="168">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c r="AA168" s="76"/>
    </row>
    <row r="169">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c r="AA169" s="76"/>
    </row>
    <row r="170">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c r="AA170" s="76"/>
    </row>
    <row r="17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c r="AA171" s="76"/>
    </row>
    <row r="172">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c r="AA172" s="76"/>
    </row>
    <row r="173">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c r="AA173" s="76"/>
    </row>
    <row r="174">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c r="AA174" s="76"/>
    </row>
    <row r="175">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c r="AA175" s="76"/>
    </row>
    <row r="176">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c r="AA176" s="76"/>
    </row>
    <row r="177">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c r="AA177" s="76"/>
    </row>
    <row r="178">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c r="AA178" s="76"/>
    </row>
    <row r="179">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c r="AA179" s="76"/>
    </row>
    <row r="180">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c r="AA180" s="76"/>
    </row>
    <row r="18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c r="AA181" s="76"/>
    </row>
    <row r="182">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c r="AA182" s="76"/>
    </row>
    <row r="183">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c r="AA183" s="76"/>
    </row>
    <row r="184">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c r="AA184" s="76"/>
    </row>
    <row r="185">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c r="AA185" s="76"/>
    </row>
    <row r="186">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c r="AA186" s="76"/>
    </row>
    <row r="187">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c r="AA187" s="76"/>
    </row>
    <row r="188">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c r="AA188" s="76"/>
    </row>
    <row r="189">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c r="AA189" s="76"/>
    </row>
    <row r="190">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c r="AA190" s="76"/>
    </row>
    <row r="19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c r="AA191" s="76"/>
    </row>
    <row r="192">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c r="AA192" s="76"/>
    </row>
    <row r="193">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c r="AA193" s="76"/>
    </row>
    <row r="194">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c r="AA194" s="76"/>
    </row>
    <row r="195">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c r="AA195" s="76"/>
    </row>
    <row r="196">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c r="AA196" s="76"/>
    </row>
    <row r="197">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c r="AA197" s="76"/>
    </row>
    <row r="198">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c r="AA198" s="76"/>
    </row>
    <row r="199">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c r="AA199" s="76"/>
    </row>
    <row r="200">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c r="AA200" s="76"/>
    </row>
    <row r="20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c r="AA201" s="76"/>
    </row>
    <row r="202">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c r="AA202" s="76"/>
    </row>
    <row r="203">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c r="AA203" s="76"/>
    </row>
    <row r="204">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c r="AA204" s="76"/>
    </row>
    <row r="205">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c r="AA205" s="76"/>
    </row>
    <row r="206">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c r="AA206" s="76"/>
    </row>
    <row r="207">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c r="AA207" s="76"/>
    </row>
    <row r="208">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c r="AA208" s="76"/>
    </row>
    <row r="209">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c r="AA209" s="76"/>
    </row>
    <row r="210">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c r="AA210" s="76"/>
    </row>
    <row r="21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c r="AA211" s="76"/>
    </row>
    <row r="212">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c r="AA212" s="76"/>
    </row>
    <row r="213">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c r="AA213" s="76"/>
    </row>
    <row r="214">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c r="AA214" s="76"/>
    </row>
    <row r="215">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c r="AA215" s="76"/>
    </row>
    <row r="216">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c r="AA216" s="76"/>
    </row>
    <row r="217">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c r="AA217" s="76"/>
    </row>
    <row r="218">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c r="AA218" s="76"/>
    </row>
    <row r="219">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c r="AA219" s="76"/>
    </row>
    <row r="220">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c r="AA220" s="76"/>
    </row>
    <row r="22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c r="AA221" s="76"/>
    </row>
    <row r="222">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c r="AA222" s="76"/>
    </row>
    <row r="223">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c r="AA223" s="76"/>
    </row>
    <row r="224">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c r="AA224" s="76"/>
    </row>
    <row r="225">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c r="AA225" s="76"/>
    </row>
    <row r="226">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c r="AA226" s="76"/>
    </row>
    <row r="227">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c r="AA227" s="76"/>
    </row>
    <row r="228">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c r="AA228" s="76"/>
    </row>
    <row r="229">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c r="AA229" s="76"/>
    </row>
    <row r="230">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c r="AA230" s="76"/>
    </row>
    <row r="23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c r="AA231" s="76"/>
    </row>
    <row r="232">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c r="AA232" s="76"/>
    </row>
    <row r="233">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c r="AA233" s="76"/>
    </row>
    <row r="234">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c r="AA234" s="76"/>
    </row>
    <row r="235">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c r="AA235" s="76"/>
    </row>
    <row r="236">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c r="AA236" s="76"/>
    </row>
    <row r="237">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c r="AA237" s="76"/>
    </row>
    <row r="238">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c r="AA238" s="76"/>
    </row>
    <row r="239">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c r="AA239" s="76"/>
    </row>
    <row r="240">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c r="AA240" s="76"/>
    </row>
    <row r="24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c r="AA241" s="76"/>
    </row>
    <row r="242">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c r="AA242" s="76"/>
    </row>
    <row r="243">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c r="AA243" s="76"/>
    </row>
    <row r="244">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c r="AA244" s="76"/>
    </row>
    <row r="245">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c r="AA245" s="76"/>
    </row>
    <row r="246">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c r="AA246" s="76"/>
    </row>
    <row r="247">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c r="AA247" s="76"/>
    </row>
    <row r="248">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c r="AA248" s="76"/>
    </row>
    <row r="249">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c r="AA249" s="76"/>
    </row>
    <row r="250">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c r="AA250" s="76"/>
    </row>
    <row r="25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c r="AA251" s="76"/>
    </row>
    <row r="252">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c r="AA252" s="76"/>
    </row>
    <row r="253">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c r="AA253" s="76"/>
    </row>
    <row r="254">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c r="AA254" s="76"/>
    </row>
    <row r="255">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c r="AA255" s="76"/>
    </row>
    <row r="256">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c r="AA256" s="76"/>
    </row>
    <row r="257">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c r="AA257" s="76"/>
    </row>
    <row r="258">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c r="AA258" s="76"/>
    </row>
    <row r="259">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c r="AA259" s="76"/>
    </row>
    <row r="260">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c r="AA260" s="76"/>
    </row>
    <row r="26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c r="AA261" s="76"/>
    </row>
    <row r="262">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c r="AA262" s="76"/>
    </row>
    <row r="263">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c r="AA263" s="76"/>
    </row>
    <row r="264">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c r="AA264" s="76"/>
    </row>
    <row r="265">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c r="AA265" s="76"/>
    </row>
    <row r="266">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c r="AA266" s="76"/>
    </row>
    <row r="267">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c r="AA267" s="76"/>
    </row>
    <row r="268">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c r="AA268" s="76"/>
    </row>
    <row r="269">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c r="AA269" s="76"/>
    </row>
    <row r="270">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c r="AA270" s="76"/>
    </row>
    <row r="27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c r="AA271" s="76"/>
    </row>
    <row r="272">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c r="AA272" s="76"/>
    </row>
    <row r="273">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c r="AA273" s="76"/>
    </row>
    <row r="274">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c r="AA274" s="76"/>
    </row>
    <row r="275">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c r="AA275" s="76"/>
    </row>
    <row r="276">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c r="AA276" s="76"/>
    </row>
    <row r="277">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c r="AA277" s="76"/>
    </row>
    <row r="278">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c r="AA278" s="76"/>
    </row>
    <row r="279">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c r="AA279" s="76"/>
    </row>
    <row r="280">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c r="AA280" s="76"/>
    </row>
    <row r="28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c r="AA281" s="76"/>
    </row>
    <row r="282">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c r="AA282" s="76"/>
    </row>
    <row r="283">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c r="AA283" s="76"/>
    </row>
    <row r="284">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c r="AA284" s="76"/>
    </row>
    <row r="285">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c r="AA285" s="76"/>
    </row>
    <row r="286">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c r="AA286" s="76"/>
    </row>
    <row r="287">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c r="AA287" s="76"/>
    </row>
    <row r="288">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c r="AA288" s="76"/>
    </row>
    <row r="289">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c r="AA289" s="76"/>
    </row>
    <row r="290">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c r="AA290" s="76"/>
    </row>
    <row r="29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c r="AA291" s="76"/>
    </row>
    <row r="292">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c r="AA292" s="76"/>
    </row>
    <row r="293">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c r="AA293" s="76"/>
    </row>
    <row r="294">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c r="AA294" s="76"/>
    </row>
    <row r="295">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c r="AA295" s="76"/>
    </row>
    <row r="296">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c r="AA296" s="76"/>
    </row>
    <row r="297">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c r="AA297" s="76"/>
    </row>
    <row r="298">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c r="AA298" s="76"/>
    </row>
    <row r="299">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c r="AA299" s="76"/>
    </row>
    <row r="300">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c r="AA300" s="76"/>
    </row>
    <row r="30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c r="AA301" s="76"/>
    </row>
    <row r="302">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c r="AA302" s="76"/>
    </row>
    <row r="303">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c r="AA303" s="76"/>
    </row>
    <row r="304">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c r="AA304" s="76"/>
    </row>
    <row r="305">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c r="AA305" s="76"/>
    </row>
    <row r="306">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c r="AA306" s="76"/>
    </row>
    <row r="307">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c r="AA307" s="76"/>
    </row>
    <row r="308">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c r="AA308" s="76"/>
    </row>
    <row r="309">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c r="AA309" s="76"/>
    </row>
    <row r="310">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c r="AA310" s="76"/>
    </row>
    <row r="31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c r="AA311" s="76"/>
    </row>
    <row r="312">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c r="AA312" s="76"/>
    </row>
    <row r="313">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c r="AA313" s="76"/>
    </row>
    <row r="314">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c r="AA314" s="76"/>
    </row>
    <row r="315">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c r="AA315" s="76"/>
    </row>
    <row r="316">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c r="AA316" s="76"/>
    </row>
    <row r="317">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c r="AA317" s="76"/>
    </row>
    <row r="318">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c r="AA318" s="76"/>
    </row>
    <row r="319">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c r="AA319" s="76"/>
    </row>
    <row r="320">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c r="AA320" s="76"/>
    </row>
    <row r="32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c r="AA321" s="76"/>
    </row>
    <row r="322">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c r="AA322" s="76"/>
    </row>
    <row r="323">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c r="AA323" s="76"/>
    </row>
    <row r="324">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c r="AA324" s="76"/>
    </row>
    <row r="325">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c r="AA325" s="76"/>
    </row>
    <row r="326">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c r="AA326" s="76"/>
    </row>
    <row r="327">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c r="AA327" s="76"/>
    </row>
    <row r="328">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c r="AA328" s="76"/>
    </row>
    <row r="329">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c r="AA329" s="76"/>
    </row>
    <row r="330">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c r="AA330" s="76"/>
    </row>
    <row r="33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c r="AA331" s="76"/>
    </row>
    <row r="332">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c r="AA332" s="76"/>
    </row>
    <row r="333">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c r="AA333" s="76"/>
    </row>
    <row r="334">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c r="AA334" s="76"/>
    </row>
    <row r="335">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c r="AA335" s="76"/>
    </row>
    <row r="336">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c r="AA336" s="76"/>
    </row>
    <row r="337">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c r="AA337" s="76"/>
    </row>
    <row r="338">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c r="AA338" s="76"/>
    </row>
    <row r="339">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c r="AA339" s="76"/>
    </row>
    <row r="340">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c r="AA340" s="76"/>
    </row>
    <row r="34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c r="AA341" s="76"/>
    </row>
    <row r="342">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c r="AA342" s="76"/>
    </row>
    <row r="343">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c r="AA343" s="76"/>
    </row>
    <row r="344">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c r="AA344" s="76"/>
    </row>
    <row r="345">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c r="AA345" s="76"/>
    </row>
    <row r="346">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c r="AA346" s="76"/>
    </row>
    <row r="347">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c r="AA347" s="76"/>
    </row>
    <row r="348">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c r="AA348" s="76"/>
    </row>
    <row r="349">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c r="AA349" s="76"/>
    </row>
    <row r="350">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c r="AA350" s="76"/>
    </row>
    <row r="35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c r="AA351" s="76"/>
    </row>
    <row r="352">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c r="AA352" s="76"/>
    </row>
    <row r="353">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c r="AA353" s="76"/>
    </row>
    <row r="354">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c r="AA354" s="76"/>
    </row>
    <row r="355">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c r="AA355" s="76"/>
    </row>
    <row r="356">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c r="AA356" s="76"/>
    </row>
    <row r="357">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c r="AA357" s="76"/>
    </row>
    <row r="358">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c r="AA358" s="76"/>
    </row>
    <row r="359">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c r="AA359" s="76"/>
    </row>
    <row r="360">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c r="AA360" s="76"/>
    </row>
    <row r="36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c r="AA361" s="76"/>
    </row>
    <row r="362">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c r="AA362" s="76"/>
    </row>
    <row r="363">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c r="AA363" s="76"/>
    </row>
    <row r="364">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c r="AA364" s="76"/>
    </row>
    <row r="365">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c r="AA365" s="76"/>
    </row>
    <row r="366">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c r="AA366" s="76"/>
    </row>
    <row r="367">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c r="AA367" s="76"/>
    </row>
    <row r="368">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c r="AA368" s="76"/>
    </row>
    <row r="369">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c r="AA369" s="76"/>
    </row>
    <row r="370">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c r="AA370" s="76"/>
    </row>
    <row r="37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c r="AA371" s="76"/>
    </row>
    <row r="372">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c r="AA372" s="76"/>
    </row>
    <row r="373">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c r="AA373" s="76"/>
    </row>
    <row r="374">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c r="AA374" s="76"/>
    </row>
    <row r="375">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c r="AA375" s="76"/>
    </row>
    <row r="376">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c r="AA376" s="76"/>
    </row>
    <row r="377">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c r="AA377" s="76"/>
    </row>
    <row r="378">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c r="AA378" s="76"/>
    </row>
    <row r="379">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c r="AA379" s="76"/>
    </row>
    <row r="380">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c r="AA380" s="76"/>
    </row>
    <row r="38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c r="AA381" s="76"/>
    </row>
    <row r="382">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c r="AA382" s="76"/>
    </row>
    <row r="383">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c r="AA383" s="76"/>
    </row>
    <row r="384">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c r="AA384" s="76"/>
    </row>
    <row r="385">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c r="AA385" s="76"/>
    </row>
    <row r="386">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c r="AA386" s="76"/>
    </row>
    <row r="387">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c r="AA387" s="76"/>
    </row>
    <row r="388">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c r="AA388" s="76"/>
    </row>
    <row r="389">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c r="AA389" s="76"/>
    </row>
    <row r="390">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c r="AA390" s="76"/>
    </row>
    <row r="39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c r="AA391" s="76"/>
    </row>
    <row r="392">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c r="AA392" s="76"/>
    </row>
    <row r="393">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c r="AA393" s="76"/>
    </row>
    <row r="394">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c r="AA394" s="76"/>
    </row>
    <row r="395">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c r="AA395" s="76"/>
    </row>
    <row r="396">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c r="AA396" s="76"/>
    </row>
    <row r="397">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c r="AA397" s="76"/>
    </row>
    <row r="398">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c r="AA398" s="76"/>
    </row>
    <row r="399">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c r="AA399" s="76"/>
    </row>
    <row r="400">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c r="AA400" s="76"/>
    </row>
    <row r="40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c r="AA401" s="76"/>
    </row>
    <row r="402">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c r="AA402" s="76"/>
    </row>
    <row r="403">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c r="AA403" s="76"/>
    </row>
    <row r="404">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c r="AA404" s="76"/>
    </row>
    <row r="405">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c r="AA405" s="76"/>
    </row>
    <row r="406">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c r="AA406" s="76"/>
    </row>
    <row r="407">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c r="AA407" s="76"/>
    </row>
    <row r="408">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c r="AA408" s="76"/>
    </row>
    <row r="409">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c r="AA409" s="76"/>
    </row>
    <row r="410">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c r="AA410" s="76"/>
    </row>
    <row r="41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c r="AA411" s="76"/>
    </row>
    <row r="412">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c r="AA412" s="76"/>
    </row>
    <row r="413">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c r="AA413" s="76"/>
    </row>
    <row r="414">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c r="AA414" s="76"/>
    </row>
    <row r="415">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c r="AA415" s="76"/>
    </row>
    <row r="416">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c r="AA416" s="76"/>
    </row>
    <row r="417">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c r="AA417" s="76"/>
    </row>
    <row r="418">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c r="AA418" s="76"/>
    </row>
    <row r="419">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c r="AA419" s="76"/>
    </row>
    <row r="420">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c r="AA420" s="76"/>
    </row>
    <row r="42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c r="AA421" s="76"/>
    </row>
    <row r="422">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c r="AA422" s="76"/>
    </row>
    <row r="423">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c r="AA423" s="76"/>
    </row>
    <row r="424">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c r="AA424" s="76"/>
    </row>
    <row r="425">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c r="AA425" s="76"/>
    </row>
    <row r="426">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c r="AA426" s="76"/>
    </row>
    <row r="427">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c r="AA427" s="76"/>
    </row>
    <row r="428">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c r="AA428" s="76"/>
    </row>
    <row r="429">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c r="AA429" s="76"/>
    </row>
    <row r="430">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c r="AA430" s="76"/>
    </row>
    <row r="43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c r="AA431" s="76"/>
    </row>
    <row r="432">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c r="AA432" s="76"/>
    </row>
    <row r="433">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c r="AA433" s="76"/>
    </row>
    <row r="434">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c r="AA434" s="76"/>
    </row>
    <row r="435">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c r="AA435" s="76"/>
    </row>
    <row r="436">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c r="AA436" s="76"/>
    </row>
    <row r="437">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c r="AA437" s="76"/>
    </row>
    <row r="438">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c r="AA438" s="76"/>
    </row>
    <row r="439">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c r="AA439" s="76"/>
    </row>
    <row r="440">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c r="AA440" s="76"/>
    </row>
    <row r="44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c r="AA441" s="76"/>
    </row>
    <row r="442">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c r="AA442" s="76"/>
    </row>
    <row r="443">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c r="AA443" s="76"/>
    </row>
    <row r="444">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c r="AA444" s="76"/>
    </row>
    <row r="445">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c r="AA445" s="76"/>
    </row>
    <row r="446">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c r="AA446" s="76"/>
    </row>
    <row r="447">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c r="AA447" s="76"/>
    </row>
    <row r="448">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c r="AA448" s="76"/>
    </row>
    <row r="449">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c r="AA449" s="76"/>
    </row>
    <row r="450">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c r="AA450" s="76"/>
    </row>
    <row r="45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c r="AA451" s="76"/>
    </row>
    <row r="452">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c r="AA452" s="76"/>
    </row>
    <row r="453">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c r="AA453" s="76"/>
    </row>
    <row r="454">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c r="AA454" s="76"/>
    </row>
    <row r="455">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c r="AA455" s="76"/>
    </row>
    <row r="456">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c r="AA456" s="76"/>
    </row>
    <row r="457">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c r="AA457" s="76"/>
    </row>
    <row r="458">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c r="AA458" s="76"/>
    </row>
    <row r="459">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c r="AA459" s="76"/>
    </row>
    <row r="460">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c r="AA460" s="76"/>
    </row>
    <row r="46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c r="AA461" s="76"/>
    </row>
    <row r="462">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c r="AA462" s="76"/>
    </row>
    <row r="463">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c r="AA463" s="76"/>
    </row>
    <row r="464">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c r="AA464" s="76"/>
    </row>
    <row r="465">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c r="AA465" s="76"/>
    </row>
    <row r="466">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c r="AA466" s="76"/>
    </row>
    <row r="467">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c r="AA467" s="76"/>
    </row>
    <row r="468">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c r="AA468" s="76"/>
    </row>
    <row r="469">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c r="AA469" s="76"/>
    </row>
    <row r="470">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c r="AA470" s="76"/>
    </row>
    <row r="47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c r="AA471" s="76"/>
    </row>
    <row r="472">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c r="AA472" s="76"/>
    </row>
    <row r="473">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c r="AA473" s="76"/>
    </row>
    <row r="474">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c r="AA474" s="76"/>
    </row>
    <row r="475">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c r="AA475" s="76"/>
    </row>
    <row r="476">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c r="AA476" s="76"/>
    </row>
    <row r="477">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c r="AA477" s="76"/>
    </row>
    <row r="478">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c r="AA478" s="76"/>
    </row>
    <row r="479">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c r="AA479" s="76"/>
    </row>
    <row r="480">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c r="AA480" s="76"/>
    </row>
    <row r="48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c r="AA481" s="76"/>
    </row>
    <row r="482">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c r="AA482" s="76"/>
    </row>
    <row r="483">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c r="AA483" s="76"/>
    </row>
    <row r="484">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c r="AA484" s="76"/>
    </row>
    <row r="485">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c r="AA485" s="76"/>
    </row>
    <row r="486">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c r="AA486" s="76"/>
    </row>
    <row r="487">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c r="AA487" s="76"/>
    </row>
    <row r="488">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c r="AA488" s="76"/>
    </row>
    <row r="489">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c r="AA489" s="76"/>
    </row>
    <row r="490">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c r="AA490" s="76"/>
    </row>
    <row r="49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c r="AA491" s="76"/>
    </row>
    <row r="492">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c r="AA492" s="76"/>
    </row>
    <row r="493">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c r="AA493" s="76"/>
    </row>
    <row r="494">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c r="AA494" s="76"/>
    </row>
    <row r="495">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c r="AA495" s="76"/>
    </row>
    <row r="496">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c r="AA496" s="76"/>
    </row>
    <row r="497">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c r="AA497" s="76"/>
    </row>
    <row r="498">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c r="AA498" s="76"/>
    </row>
    <row r="499">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c r="AA499" s="76"/>
    </row>
    <row r="500">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c r="AA500" s="76"/>
    </row>
    <row r="50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c r="AA501" s="76"/>
    </row>
    <row r="502">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c r="AA502" s="76"/>
    </row>
    <row r="503">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c r="AA503" s="76"/>
    </row>
    <row r="504">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c r="AA504" s="76"/>
    </row>
    <row r="505">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c r="AA505" s="76"/>
    </row>
    <row r="506">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c r="AA506" s="76"/>
    </row>
    <row r="507">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c r="AA507" s="76"/>
    </row>
    <row r="508">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c r="AA508" s="76"/>
    </row>
    <row r="509">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c r="AA509" s="76"/>
    </row>
    <row r="510">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c r="AA510" s="76"/>
    </row>
    <row r="51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c r="AA511" s="76"/>
    </row>
    <row r="512">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c r="AA512" s="76"/>
    </row>
    <row r="513">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c r="AA513" s="76"/>
    </row>
    <row r="514">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c r="AA514" s="76"/>
    </row>
    <row r="515">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c r="AA515" s="76"/>
    </row>
    <row r="516">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c r="AA516" s="76"/>
    </row>
    <row r="517">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c r="AA517" s="76"/>
    </row>
    <row r="518">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c r="AA518" s="76"/>
    </row>
    <row r="519">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c r="AA519" s="76"/>
    </row>
    <row r="520">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c r="AA520" s="76"/>
    </row>
    <row r="52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c r="AA521" s="76"/>
    </row>
    <row r="522">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c r="AA522" s="76"/>
    </row>
    <row r="523">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c r="AA523" s="76"/>
    </row>
    <row r="524">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c r="AA524" s="76"/>
    </row>
    <row r="525">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c r="AA525" s="76"/>
    </row>
    <row r="526">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c r="AA526" s="76"/>
    </row>
    <row r="527">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c r="AA527" s="76"/>
    </row>
    <row r="528">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c r="AA528" s="76"/>
    </row>
    <row r="529">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c r="AA529" s="76"/>
    </row>
    <row r="530">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c r="AA530" s="76"/>
    </row>
    <row r="53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c r="AA531" s="76"/>
    </row>
    <row r="532">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c r="AA532" s="76"/>
    </row>
    <row r="533">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c r="AA533" s="76"/>
    </row>
    <row r="534">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c r="AA534" s="76"/>
    </row>
    <row r="535">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c r="AA535" s="76"/>
    </row>
    <row r="536">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c r="AA536" s="76"/>
    </row>
    <row r="537">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c r="AA537" s="76"/>
    </row>
    <row r="538">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c r="AA538" s="76"/>
    </row>
    <row r="539">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c r="AA539" s="76"/>
    </row>
    <row r="540">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c r="AA540" s="76"/>
    </row>
    <row r="54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c r="AA541" s="76"/>
    </row>
    <row r="542">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c r="AA542" s="76"/>
    </row>
    <row r="543">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c r="AA543" s="76"/>
    </row>
    <row r="544">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c r="AA544" s="76"/>
    </row>
    <row r="545">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c r="AA545" s="76"/>
    </row>
    <row r="546">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c r="AA546" s="76"/>
    </row>
    <row r="547">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c r="AA547" s="76"/>
    </row>
    <row r="548">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c r="AA548" s="76"/>
    </row>
    <row r="549">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c r="AA549" s="76"/>
    </row>
    <row r="550">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c r="AA550" s="76"/>
    </row>
    <row r="55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c r="AA551" s="76"/>
    </row>
    <row r="552">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c r="AA552" s="76"/>
    </row>
    <row r="553">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c r="AA553" s="76"/>
    </row>
    <row r="554">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c r="AA554" s="76"/>
    </row>
    <row r="555">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c r="AA555" s="76"/>
    </row>
    <row r="556">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c r="AA556" s="76"/>
    </row>
    <row r="557">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c r="AA557" s="76"/>
    </row>
    <row r="558">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c r="AA558" s="76"/>
    </row>
    <row r="559">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c r="AA559" s="76"/>
    </row>
    <row r="560">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c r="AA560" s="76"/>
    </row>
    <row r="56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c r="AA561" s="76"/>
    </row>
    <row r="562">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c r="AA562" s="76"/>
    </row>
    <row r="563">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c r="AA563" s="76"/>
    </row>
    <row r="564">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c r="AA564" s="76"/>
    </row>
    <row r="565">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c r="AA565" s="76"/>
    </row>
    <row r="566">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c r="AA566" s="76"/>
    </row>
    <row r="567">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c r="AA567" s="76"/>
    </row>
    <row r="568">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c r="AA568" s="76"/>
    </row>
    <row r="569">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c r="AA569" s="76"/>
    </row>
    <row r="570">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c r="AA570" s="76"/>
    </row>
    <row r="57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c r="AA571" s="76"/>
    </row>
    <row r="572">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c r="AA572" s="76"/>
    </row>
    <row r="573">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c r="AA573" s="76"/>
    </row>
    <row r="574">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c r="AA574" s="76"/>
    </row>
    <row r="575">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c r="AA575" s="76"/>
    </row>
    <row r="576">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c r="AA576" s="76"/>
    </row>
    <row r="577">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c r="AA577" s="76"/>
    </row>
    <row r="578">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c r="AA578" s="76"/>
    </row>
    <row r="579">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c r="AA579" s="76"/>
    </row>
    <row r="580">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c r="AA580" s="76"/>
    </row>
    <row r="58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c r="AA581" s="76"/>
    </row>
    <row r="582">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c r="AA582" s="76"/>
    </row>
    <row r="583">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c r="AA583" s="76"/>
    </row>
    <row r="584">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c r="AA584" s="76"/>
    </row>
    <row r="585">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c r="AA585" s="76"/>
    </row>
    <row r="586">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c r="AA586" s="76"/>
    </row>
    <row r="587">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c r="AA587" s="76"/>
    </row>
    <row r="588">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c r="AA588" s="76"/>
    </row>
    <row r="589">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c r="AA589" s="76"/>
    </row>
    <row r="590">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c r="AA590" s="76"/>
    </row>
    <row r="59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c r="AA591" s="76"/>
    </row>
    <row r="592">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c r="AA592" s="76"/>
    </row>
    <row r="593">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c r="AA593" s="76"/>
    </row>
    <row r="594">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c r="AA594" s="76"/>
    </row>
    <row r="595">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c r="AA595" s="76"/>
    </row>
    <row r="596">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c r="AA596" s="76"/>
    </row>
    <row r="597">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c r="AA597" s="76"/>
    </row>
    <row r="598">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c r="AA598" s="76"/>
    </row>
    <row r="599">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c r="AA599" s="76"/>
    </row>
    <row r="600">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c r="AA600" s="76"/>
    </row>
    <row r="60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c r="AA601" s="76"/>
    </row>
    <row r="602">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c r="AA602" s="76"/>
    </row>
    <row r="603">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c r="AA603" s="76"/>
    </row>
    <row r="604">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c r="AA604" s="76"/>
    </row>
    <row r="605">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c r="AA605" s="76"/>
    </row>
    <row r="606">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c r="AA606" s="76"/>
    </row>
    <row r="607">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c r="AA607" s="76"/>
    </row>
    <row r="608">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c r="AA608" s="76"/>
    </row>
    <row r="609">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c r="AA609" s="76"/>
    </row>
    <row r="610">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c r="AA610" s="76"/>
    </row>
    <row r="61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c r="AA611" s="76"/>
    </row>
    <row r="612">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c r="AA612" s="76"/>
    </row>
    <row r="613">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c r="AA613" s="76"/>
    </row>
    <row r="614">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c r="AA614" s="76"/>
    </row>
    <row r="615">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c r="AA615" s="76"/>
    </row>
    <row r="616">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c r="AA616" s="76"/>
    </row>
    <row r="617">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c r="AA617" s="76"/>
    </row>
    <row r="618">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c r="AA618" s="76"/>
    </row>
    <row r="619">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c r="AA619" s="76"/>
    </row>
    <row r="620">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c r="AA620" s="76"/>
    </row>
    <row r="62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c r="AA621" s="76"/>
    </row>
    <row r="622">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c r="AA622" s="76"/>
    </row>
    <row r="623">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c r="AA623" s="76"/>
    </row>
    <row r="624">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c r="AA624" s="76"/>
    </row>
    <row r="625">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c r="AA625" s="76"/>
    </row>
    <row r="626">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c r="AA626" s="76"/>
    </row>
    <row r="627">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c r="AA627" s="76"/>
    </row>
    <row r="628">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c r="AA628" s="76"/>
    </row>
    <row r="629">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c r="AA629" s="76"/>
    </row>
    <row r="630">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c r="AA630" s="76"/>
    </row>
    <row r="63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c r="AA631" s="76"/>
    </row>
    <row r="632">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c r="AA632" s="76"/>
    </row>
    <row r="633">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c r="AA633" s="76"/>
    </row>
    <row r="634">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c r="AA634" s="76"/>
    </row>
    <row r="635">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c r="AA635" s="76"/>
    </row>
    <row r="636">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c r="AA636" s="76"/>
    </row>
    <row r="637">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c r="AA637" s="76"/>
    </row>
    <row r="638">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c r="AA638" s="76"/>
    </row>
    <row r="639">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c r="AA639" s="76"/>
    </row>
    <row r="640">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c r="AA640" s="76"/>
    </row>
    <row r="64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c r="AA641" s="76"/>
    </row>
    <row r="642">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c r="AA642" s="76"/>
    </row>
    <row r="643">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c r="AA643" s="76"/>
    </row>
    <row r="644">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c r="AA644" s="76"/>
    </row>
    <row r="645">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c r="AA645" s="76"/>
    </row>
    <row r="646">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c r="AA646" s="76"/>
    </row>
    <row r="647">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c r="AA647" s="76"/>
    </row>
    <row r="648">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c r="AA648" s="76"/>
    </row>
    <row r="649">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c r="AA649" s="76"/>
    </row>
    <row r="650">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c r="AA650" s="76"/>
    </row>
    <row r="65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c r="AA651" s="76"/>
    </row>
    <row r="652">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c r="AA652" s="76"/>
    </row>
    <row r="653">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c r="AA653" s="76"/>
    </row>
    <row r="654">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c r="AA654" s="76"/>
    </row>
    <row r="655">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c r="AA655" s="76"/>
    </row>
    <row r="656">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c r="AA656" s="76"/>
    </row>
    <row r="657">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c r="AA657" s="76"/>
    </row>
    <row r="658">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c r="AA658" s="76"/>
    </row>
    <row r="659">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c r="AA659" s="76"/>
    </row>
    <row r="660">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c r="AA660" s="76"/>
    </row>
    <row r="66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c r="AA661" s="76"/>
    </row>
    <row r="662">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c r="AA662" s="76"/>
    </row>
    <row r="663">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c r="AA663" s="76"/>
    </row>
    <row r="664">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c r="AA664" s="76"/>
    </row>
    <row r="665">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c r="AA665" s="76"/>
    </row>
    <row r="666">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c r="AA666" s="76"/>
    </row>
    <row r="667">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c r="AA667" s="76"/>
    </row>
    <row r="668">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c r="AA668" s="76"/>
    </row>
    <row r="669">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c r="AA669" s="76"/>
    </row>
    <row r="670">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c r="AA670" s="76"/>
    </row>
    <row r="67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c r="AA671" s="76"/>
    </row>
    <row r="672">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c r="AA672" s="76"/>
    </row>
    <row r="673">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c r="AA673" s="76"/>
    </row>
    <row r="674">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c r="AA674" s="76"/>
    </row>
    <row r="675">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c r="AA675" s="76"/>
    </row>
    <row r="676">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c r="AA676" s="76"/>
    </row>
    <row r="677">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c r="AA677" s="76"/>
    </row>
    <row r="678">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c r="AA678" s="76"/>
    </row>
    <row r="679">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c r="AA679" s="76"/>
    </row>
    <row r="680">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c r="AA680" s="76"/>
    </row>
    <row r="68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c r="AA681" s="76"/>
    </row>
    <row r="682">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c r="AA682" s="76"/>
    </row>
    <row r="683">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c r="AA683" s="76"/>
    </row>
    <row r="684">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c r="AA684" s="76"/>
    </row>
    <row r="685">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c r="AA685" s="76"/>
    </row>
    <row r="686">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c r="AA686" s="76"/>
    </row>
    <row r="687">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c r="AA687" s="76"/>
    </row>
    <row r="688">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c r="AA688" s="76"/>
    </row>
    <row r="689">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c r="AA689" s="76"/>
    </row>
    <row r="690">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c r="AA690" s="76"/>
    </row>
    <row r="69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c r="AA691" s="76"/>
    </row>
    <row r="692">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c r="AA692" s="76"/>
    </row>
    <row r="693">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c r="AA693" s="76"/>
    </row>
    <row r="694">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c r="AA694" s="76"/>
    </row>
    <row r="695">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c r="AA695" s="76"/>
    </row>
    <row r="696">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c r="AA696" s="76"/>
    </row>
    <row r="697">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c r="AA697" s="76"/>
    </row>
    <row r="698">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c r="AA698" s="76"/>
    </row>
    <row r="699">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c r="AA699" s="76"/>
    </row>
    <row r="700">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c r="AA700" s="76"/>
    </row>
    <row r="70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c r="AA701" s="76"/>
    </row>
    <row r="702">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c r="AA702" s="76"/>
    </row>
    <row r="703">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c r="AA703" s="76"/>
    </row>
    <row r="704">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c r="AA704" s="76"/>
    </row>
    <row r="705">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c r="AA705" s="76"/>
    </row>
    <row r="706">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c r="AA706" s="76"/>
    </row>
    <row r="707">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c r="AA707" s="76"/>
    </row>
    <row r="708">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c r="AA708" s="76"/>
    </row>
    <row r="709">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c r="AA709" s="76"/>
    </row>
    <row r="710">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c r="AA710" s="76"/>
    </row>
    <row r="71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c r="AA711" s="76"/>
    </row>
    <row r="712">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c r="AA712" s="76"/>
    </row>
    <row r="713">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c r="AA713" s="76"/>
    </row>
    <row r="714">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c r="AA714" s="76"/>
    </row>
    <row r="715">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c r="AA715" s="76"/>
    </row>
    <row r="716">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c r="AA716" s="76"/>
    </row>
    <row r="717">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c r="AA717" s="76"/>
    </row>
    <row r="718">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c r="AA718" s="76"/>
    </row>
    <row r="719">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c r="AA719" s="76"/>
    </row>
    <row r="720">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c r="AA720" s="76"/>
    </row>
    <row r="72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c r="AA721" s="76"/>
    </row>
    <row r="722">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c r="AA722" s="76"/>
    </row>
    <row r="723">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c r="AA723" s="76"/>
    </row>
    <row r="724">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c r="AA724" s="76"/>
    </row>
    <row r="725">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c r="AA725" s="76"/>
    </row>
    <row r="726">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c r="AA726" s="76"/>
    </row>
    <row r="727">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c r="AA727" s="76"/>
    </row>
    <row r="728">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c r="AA728" s="76"/>
    </row>
    <row r="729">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c r="AA729" s="76"/>
    </row>
    <row r="730">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c r="AA730" s="76"/>
    </row>
    <row r="73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c r="AA731" s="76"/>
    </row>
    <row r="732">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c r="AA732" s="76"/>
    </row>
    <row r="733">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c r="AA733" s="76"/>
    </row>
    <row r="734">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c r="AA734" s="76"/>
    </row>
    <row r="735">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c r="AA735" s="76"/>
    </row>
    <row r="736">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c r="AA736" s="76"/>
    </row>
    <row r="737">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c r="AA737" s="76"/>
    </row>
    <row r="738">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c r="AA738" s="76"/>
    </row>
    <row r="739">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c r="AA739" s="76"/>
    </row>
    <row r="740">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c r="AA740" s="76"/>
    </row>
    <row r="74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c r="AA741" s="76"/>
    </row>
    <row r="742">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c r="AA742" s="76"/>
    </row>
    <row r="743">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c r="AA743" s="76"/>
    </row>
    <row r="744">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c r="AA744" s="76"/>
    </row>
    <row r="745">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c r="AA745" s="76"/>
    </row>
    <row r="746">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c r="AA746" s="76"/>
    </row>
    <row r="747">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c r="AA747" s="76"/>
    </row>
    <row r="748">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c r="AA748" s="76"/>
    </row>
    <row r="749">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c r="AA749" s="76"/>
    </row>
    <row r="750">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c r="AA750" s="76"/>
    </row>
    <row r="75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c r="AA751" s="76"/>
    </row>
    <row r="752">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c r="AA752" s="76"/>
    </row>
    <row r="753">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c r="AA753" s="76"/>
    </row>
    <row r="754">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c r="AA754" s="76"/>
    </row>
    <row r="755">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c r="AA755" s="76"/>
    </row>
    <row r="756">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c r="AA756" s="76"/>
    </row>
    <row r="757">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c r="AA757" s="76"/>
    </row>
    <row r="758">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c r="AA758" s="76"/>
    </row>
    <row r="759">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c r="AA759" s="76"/>
    </row>
    <row r="760">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c r="AA760" s="76"/>
    </row>
    <row r="76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c r="AA761" s="76"/>
    </row>
    <row r="762">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c r="AA762" s="76"/>
    </row>
    <row r="763">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c r="AA763" s="76"/>
    </row>
    <row r="764">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c r="AA764" s="76"/>
    </row>
    <row r="765">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c r="AA765" s="76"/>
    </row>
    <row r="766">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c r="AA766" s="76"/>
    </row>
    <row r="767">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c r="AA767" s="76"/>
    </row>
    <row r="768">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c r="AA768" s="76"/>
    </row>
    <row r="769">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c r="AA769" s="76"/>
    </row>
    <row r="770">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c r="AA770" s="76"/>
    </row>
    <row r="77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c r="AA771" s="76"/>
    </row>
    <row r="772">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c r="AA772" s="76"/>
    </row>
    <row r="773">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c r="AA773" s="76"/>
    </row>
    <row r="774">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c r="AA774" s="76"/>
    </row>
    <row r="775">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c r="AA775" s="76"/>
    </row>
    <row r="776">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c r="AA776" s="76"/>
    </row>
    <row r="777">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c r="AA777" s="76"/>
    </row>
    <row r="778">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c r="AA778" s="76"/>
    </row>
    <row r="779">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c r="AA779" s="76"/>
    </row>
    <row r="780">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c r="AA780" s="76"/>
    </row>
    <row r="78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c r="AA781" s="76"/>
    </row>
    <row r="782">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c r="AA782" s="76"/>
    </row>
    <row r="783">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c r="AA783" s="76"/>
    </row>
    <row r="784">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c r="AA784" s="76"/>
    </row>
    <row r="785">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c r="AA785" s="76"/>
    </row>
    <row r="786">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c r="AA786" s="76"/>
    </row>
    <row r="787">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c r="AA787" s="76"/>
    </row>
    <row r="788">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c r="AA788" s="76"/>
    </row>
    <row r="789">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c r="AA789" s="76"/>
    </row>
    <row r="790">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c r="AA790" s="76"/>
    </row>
    <row r="79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c r="AA791" s="76"/>
    </row>
    <row r="792">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c r="AA792" s="76"/>
    </row>
    <row r="793">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c r="AA793" s="76"/>
    </row>
    <row r="794">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c r="AA794" s="76"/>
    </row>
    <row r="795">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c r="AA795" s="76"/>
    </row>
    <row r="796">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c r="AA796" s="76"/>
    </row>
    <row r="797">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c r="AA797" s="76"/>
    </row>
    <row r="798">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c r="AA798" s="76"/>
    </row>
    <row r="799">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c r="AA799" s="76"/>
    </row>
    <row r="800">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c r="AA800" s="76"/>
    </row>
    <row r="80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c r="AA801" s="76"/>
    </row>
    <row r="802">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c r="AA802" s="76"/>
    </row>
    <row r="803">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c r="AA803" s="76"/>
    </row>
    <row r="804">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c r="AA804" s="76"/>
    </row>
    <row r="805">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c r="AA805" s="76"/>
    </row>
    <row r="806">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c r="AA806" s="76"/>
    </row>
    <row r="807">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c r="AA807" s="76"/>
    </row>
    <row r="808">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c r="AA808" s="76"/>
    </row>
    <row r="809">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c r="AA809" s="76"/>
    </row>
    <row r="810">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c r="AA810" s="76"/>
    </row>
    <row r="81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c r="AA811" s="76"/>
    </row>
    <row r="812">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c r="AA812" s="76"/>
    </row>
    <row r="813">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c r="AA813" s="76"/>
    </row>
    <row r="814">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c r="AA814" s="76"/>
    </row>
    <row r="815">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c r="AA815" s="76"/>
    </row>
    <row r="816">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c r="AA816" s="76"/>
    </row>
    <row r="817">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c r="AA817" s="76"/>
    </row>
    <row r="818">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c r="AA818" s="76"/>
    </row>
    <row r="819">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c r="AA819" s="76"/>
    </row>
    <row r="820">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c r="AA820" s="76"/>
    </row>
    <row r="82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c r="AA821" s="76"/>
    </row>
    <row r="822">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c r="AA822" s="76"/>
    </row>
    <row r="823">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c r="AA823" s="76"/>
    </row>
    <row r="824">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c r="AA824" s="76"/>
    </row>
    <row r="825">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c r="AA825" s="76"/>
    </row>
    <row r="826">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c r="AA826" s="76"/>
    </row>
    <row r="827">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c r="AA827" s="76"/>
    </row>
    <row r="828">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c r="AA828" s="76"/>
    </row>
    <row r="829">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c r="AA829" s="76"/>
    </row>
    <row r="830">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c r="AA830" s="76"/>
    </row>
    <row r="83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c r="AA831" s="76"/>
    </row>
    <row r="832">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c r="AA832" s="76"/>
    </row>
    <row r="833">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c r="AA833" s="76"/>
    </row>
    <row r="834">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c r="AA834" s="76"/>
    </row>
    <row r="835">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c r="AA835" s="76"/>
    </row>
    <row r="836">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c r="AA836" s="76"/>
    </row>
    <row r="837">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c r="AA837" s="76"/>
    </row>
    <row r="838">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c r="AA838" s="76"/>
    </row>
    <row r="839">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c r="AA839" s="76"/>
    </row>
    <row r="840">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c r="AA840" s="76"/>
    </row>
    <row r="84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c r="AA841" s="76"/>
    </row>
    <row r="842">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c r="AA842" s="76"/>
    </row>
    <row r="843">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c r="AA843" s="76"/>
    </row>
    <row r="844">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c r="AA844" s="76"/>
    </row>
    <row r="845">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c r="AA845" s="76"/>
    </row>
    <row r="846">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c r="AA846" s="76"/>
    </row>
    <row r="847">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c r="AA847" s="76"/>
    </row>
    <row r="848">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c r="AA848" s="76"/>
    </row>
    <row r="849">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c r="AA849" s="76"/>
    </row>
    <row r="850">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c r="AA850" s="76"/>
    </row>
    <row r="85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c r="AA851" s="76"/>
    </row>
    <row r="852">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c r="AA852" s="76"/>
    </row>
    <row r="853">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c r="AA853" s="76"/>
    </row>
    <row r="854">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c r="AA854" s="76"/>
    </row>
    <row r="855">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c r="AA855" s="76"/>
    </row>
    <row r="856">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c r="AA856" s="76"/>
    </row>
    <row r="857">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c r="AA857" s="76"/>
    </row>
    <row r="858">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c r="AA858" s="76"/>
    </row>
    <row r="859">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c r="AA859" s="76"/>
    </row>
    <row r="860">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c r="AA860" s="76"/>
    </row>
    <row r="86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c r="AA861" s="76"/>
    </row>
    <row r="862">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c r="AA862" s="76"/>
    </row>
    <row r="863">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c r="AA863" s="76"/>
    </row>
    <row r="864">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c r="AA864" s="76"/>
    </row>
    <row r="865">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c r="AA865" s="76"/>
    </row>
    <row r="866">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c r="AA866" s="76"/>
    </row>
    <row r="867">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c r="AA867" s="76"/>
    </row>
    <row r="868">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c r="AA868" s="76"/>
    </row>
    <row r="869">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c r="AA869" s="76"/>
    </row>
    <row r="870">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c r="AA870" s="76"/>
    </row>
    <row r="87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c r="AA871" s="76"/>
    </row>
    <row r="872">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c r="AA872" s="76"/>
    </row>
    <row r="873">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c r="AA873" s="76"/>
    </row>
    <row r="874">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c r="AA874" s="76"/>
    </row>
    <row r="875">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c r="AA875" s="76"/>
    </row>
    <row r="876">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c r="AA876" s="76"/>
    </row>
    <row r="877">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c r="AA877" s="76"/>
    </row>
    <row r="878">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c r="AA878" s="76"/>
    </row>
    <row r="879">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c r="AA879" s="76"/>
    </row>
    <row r="880">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c r="AA880" s="76"/>
    </row>
    <row r="88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c r="AA881" s="76"/>
    </row>
    <row r="882">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c r="AA882" s="76"/>
    </row>
    <row r="883">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c r="AA883" s="76"/>
    </row>
    <row r="884">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c r="AA884" s="76"/>
    </row>
    <row r="885">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c r="AA885" s="76"/>
    </row>
    <row r="886">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c r="AA886" s="76"/>
    </row>
    <row r="887">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c r="AA887" s="76"/>
    </row>
    <row r="888">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c r="AA888" s="76"/>
    </row>
    <row r="889">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c r="AA889" s="76"/>
    </row>
    <row r="890">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c r="AA890" s="76"/>
    </row>
    <row r="89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c r="AA891" s="76"/>
    </row>
    <row r="892">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c r="AA892" s="76"/>
    </row>
    <row r="893">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c r="AA893" s="76"/>
    </row>
    <row r="894">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c r="AA894" s="76"/>
    </row>
    <row r="895">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c r="AA895" s="76"/>
    </row>
    <row r="896">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c r="AA896" s="76"/>
    </row>
    <row r="897">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c r="AA897" s="76"/>
    </row>
    <row r="898">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c r="AA898" s="76"/>
    </row>
    <row r="899">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c r="AA899" s="76"/>
    </row>
    <row r="900">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c r="AA900" s="76"/>
    </row>
    <row r="90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c r="AA901" s="76"/>
    </row>
    <row r="902">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c r="AA902" s="76"/>
    </row>
    <row r="903">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c r="AA903" s="76"/>
    </row>
    <row r="904">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c r="AA904" s="76"/>
    </row>
    <row r="905">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c r="AA905" s="76"/>
    </row>
    <row r="906">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c r="AA906" s="76"/>
    </row>
    <row r="907">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c r="AA907" s="76"/>
    </row>
    <row r="908">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c r="AA908" s="76"/>
    </row>
    <row r="909">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c r="AA909" s="76"/>
    </row>
    <row r="910">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c r="AA910" s="76"/>
    </row>
    <row r="91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c r="AA911" s="76"/>
    </row>
    <row r="912">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c r="AA912" s="76"/>
    </row>
    <row r="913">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c r="AA913" s="76"/>
    </row>
    <row r="914">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c r="AA914" s="76"/>
    </row>
    <row r="915">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c r="AA915" s="76"/>
    </row>
    <row r="916">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c r="AA916" s="76"/>
    </row>
    <row r="917">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c r="AA917" s="76"/>
    </row>
    <row r="918">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c r="AA918" s="76"/>
    </row>
    <row r="919">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c r="AA919" s="76"/>
    </row>
    <row r="920">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c r="AA920" s="76"/>
    </row>
    <row r="92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c r="AA921" s="76"/>
    </row>
    <row r="922">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c r="AA922" s="76"/>
    </row>
    <row r="923">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c r="AA923" s="76"/>
    </row>
    <row r="924">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c r="AA924" s="76"/>
    </row>
    <row r="925">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c r="AA925" s="76"/>
    </row>
    <row r="926">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c r="AA926" s="76"/>
    </row>
    <row r="927">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c r="AA927" s="76"/>
    </row>
    <row r="928">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c r="AA928" s="76"/>
    </row>
    <row r="929">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c r="AA929" s="76"/>
    </row>
    <row r="930">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c r="AA930" s="76"/>
    </row>
    <row r="93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c r="AA931" s="76"/>
    </row>
    <row r="932">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c r="AA932" s="76"/>
    </row>
    <row r="933">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c r="AA933" s="76"/>
    </row>
    <row r="934">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c r="AA934" s="76"/>
    </row>
    <row r="935">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c r="AA935" s="76"/>
    </row>
    <row r="936">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c r="AA936" s="76"/>
    </row>
    <row r="937">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c r="AA937" s="76"/>
    </row>
    <row r="938">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c r="AA938" s="76"/>
    </row>
    <row r="939">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c r="AA939" s="76"/>
    </row>
    <row r="940">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c r="AA940" s="76"/>
    </row>
    <row r="94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c r="AA941" s="76"/>
    </row>
    <row r="942">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c r="AA942" s="76"/>
    </row>
    <row r="943">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c r="AA943" s="76"/>
    </row>
    <row r="944">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c r="AA944" s="76"/>
    </row>
    <row r="945">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c r="AA945" s="76"/>
    </row>
    <row r="946">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c r="AA946" s="76"/>
    </row>
    <row r="947">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c r="AA947" s="76"/>
    </row>
    <row r="948">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c r="AA948" s="76"/>
    </row>
    <row r="949">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c r="AA949" s="76"/>
    </row>
    <row r="950">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c r="AA950" s="76"/>
    </row>
    <row r="95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c r="AA951" s="76"/>
    </row>
    <row r="952">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c r="AA952" s="76"/>
    </row>
    <row r="953">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c r="AA953" s="76"/>
    </row>
    <row r="954">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c r="AA954" s="76"/>
    </row>
    <row r="955">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c r="AA955" s="76"/>
    </row>
    <row r="956">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c r="AA956" s="76"/>
    </row>
    <row r="957">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c r="AA957" s="76"/>
    </row>
    <row r="958">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c r="AA958" s="76"/>
    </row>
    <row r="959">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c r="AA959" s="76"/>
    </row>
    <row r="960">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c r="AA960" s="76"/>
    </row>
    <row r="96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c r="AA961" s="76"/>
    </row>
    <row r="962">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c r="AA962" s="76"/>
    </row>
    <row r="963">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c r="AA963" s="76"/>
    </row>
    <row r="964">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c r="AA964" s="7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0"/>
    <col customWidth="1" min="6" max="6" width="26.63"/>
    <col customWidth="1" min="7" max="7" width="17.25"/>
    <col customWidth="1" min="9" max="9" width="19.88"/>
  </cols>
  <sheetData>
    <row r="1">
      <c r="A1" s="7" t="s">
        <v>15</v>
      </c>
      <c r="B1" s="7" t="s">
        <v>50</v>
      </c>
      <c r="C1" s="7" t="s">
        <v>54</v>
      </c>
      <c r="D1" s="7" t="s">
        <v>51</v>
      </c>
      <c r="E1" s="7" t="s">
        <v>52</v>
      </c>
      <c r="F1" s="7" t="s">
        <v>166</v>
      </c>
      <c r="G1" s="53" t="s">
        <v>167</v>
      </c>
      <c r="H1" s="7" t="s">
        <v>53</v>
      </c>
      <c r="I1" s="7" t="s">
        <v>275</v>
      </c>
    </row>
    <row r="2">
      <c r="A2" s="56" t="s">
        <v>290</v>
      </c>
      <c r="B2" s="7" t="s">
        <v>291</v>
      </c>
      <c r="C2" s="7" t="s">
        <v>292</v>
      </c>
      <c r="D2" s="7">
        <v>3.0</v>
      </c>
      <c r="E2" s="7">
        <v>2.0</v>
      </c>
      <c r="F2" s="7" t="s">
        <v>36</v>
      </c>
      <c r="G2" s="7" t="s">
        <v>293</v>
      </c>
      <c r="H2" s="7" t="s">
        <v>294</v>
      </c>
      <c r="I2" s="7" t="s">
        <v>25</v>
      </c>
    </row>
    <row r="3">
      <c r="A3" s="56" t="s">
        <v>295</v>
      </c>
      <c r="B3" s="7" t="s">
        <v>296</v>
      </c>
      <c r="C3" s="7">
        <v>6.0</v>
      </c>
      <c r="D3" s="7">
        <v>7.0</v>
      </c>
      <c r="E3" s="7"/>
      <c r="F3" s="7" t="s">
        <v>192</v>
      </c>
      <c r="G3" s="7" t="s">
        <v>179</v>
      </c>
      <c r="H3" s="7" t="s">
        <v>297</v>
      </c>
      <c r="I3" s="7" t="s">
        <v>27</v>
      </c>
    </row>
    <row r="4">
      <c r="A4" s="56" t="s">
        <v>298</v>
      </c>
      <c r="B4" s="7" t="s">
        <v>299</v>
      </c>
      <c r="C4" s="7">
        <v>3.0</v>
      </c>
      <c r="D4" s="7">
        <v>4.0</v>
      </c>
      <c r="E4" s="7">
        <v>2.0</v>
      </c>
      <c r="F4" s="7" t="s">
        <v>300</v>
      </c>
      <c r="G4" s="7" t="s">
        <v>293</v>
      </c>
      <c r="H4" s="7" t="s">
        <v>301</v>
      </c>
      <c r="I4" s="7" t="s">
        <v>27</v>
      </c>
    </row>
    <row r="5">
      <c r="A5" s="56" t="s">
        <v>302</v>
      </c>
      <c r="D5" s="27"/>
      <c r="E5" s="7">
        <v>2.0</v>
      </c>
      <c r="G5" s="7"/>
    </row>
    <row r="6">
      <c r="A6" s="56" t="s">
        <v>303</v>
      </c>
      <c r="B6" s="7" t="s">
        <v>304</v>
      </c>
      <c r="C6" s="7">
        <v>5.0</v>
      </c>
      <c r="D6" s="7">
        <v>3.0</v>
      </c>
      <c r="E6" s="7">
        <v>4.0</v>
      </c>
      <c r="F6" s="7" t="s">
        <v>300</v>
      </c>
      <c r="G6" s="7" t="s">
        <v>293</v>
      </c>
      <c r="H6" s="7" t="s">
        <v>305</v>
      </c>
      <c r="I6" s="7" t="s">
        <v>27</v>
      </c>
    </row>
    <row r="7">
      <c r="A7" s="56" t="s">
        <v>306</v>
      </c>
      <c r="B7" s="7" t="s">
        <v>307</v>
      </c>
      <c r="C7" s="7">
        <v>6.0</v>
      </c>
      <c r="D7" s="7">
        <v>5.0</v>
      </c>
      <c r="E7" s="7">
        <v>4.0</v>
      </c>
      <c r="F7" s="7" t="s">
        <v>192</v>
      </c>
      <c r="G7" s="7" t="s">
        <v>179</v>
      </c>
      <c r="H7" s="7" t="s">
        <v>308</v>
      </c>
      <c r="I7" s="7" t="s">
        <v>27</v>
      </c>
    </row>
    <row r="8">
      <c r="A8" s="56" t="s">
        <v>309</v>
      </c>
      <c r="D8" s="27"/>
      <c r="E8" s="7">
        <v>3.0</v>
      </c>
      <c r="G8" s="7"/>
    </row>
    <row r="9">
      <c r="A9" s="56" t="s">
        <v>306</v>
      </c>
      <c r="B9" s="7" t="s">
        <v>310</v>
      </c>
      <c r="C9" s="7">
        <v>5.0</v>
      </c>
      <c r="D9" s="7">
        <v>4.0</v>
      </c>
      <c r="E9" s="7">
        <v>1.0</v>
      </c>
      <c r="F9" s="7" t="s">
        <v>188</v>
      </c>
      <c r="G9" s="7" t="s">
        <v>179</v>
      </c>
      <c r="H9" s="7" t="s">
        <v>311</v>
      </c>
      <c r="I9" s="7" t="s">
        <v>27</v>
      </c>
    </row>
    <row r="10">
      <c r="A10" s="56" t="s">
        <v>306</v>
      </c>
      <c r="B10" s="7" t="s">
        <v>312</v>
      </c>
      <c r="C10" s="7">
        <v>5.0</v>
      </c>
      <c r="D10" s="7">
        <v>4.0</v>
      </c>
      <c r="E10" s="7"/>
      <c r="F10" s="7" t="s">
        <v>313</v>
      </c>
      <c r="G10" s="7" t="s">
        <v>179</v>
      </c>
      <c r="H10" s="7" t="s">
        <v>314</v>
      </c>
      <c r="I10" s="7" t="s">
        <v>27</v>
      </c>
    </row>
    <row r="11">
      <c r="A11" s="56" t="s">
        <v>315</v>
      </c>
      <c r="B11" s="7" t="s">
        <v>316</v>
      </c>
      <c r="C11" s="7">
        <v>3.0</v>
      </c>
      <c r="D11" s="7">
        <v>2.0</v>
      </c>
      <c r="E11" s="7"/>
      <c r="F11" s="7" t="s">
        <v>317</v>
      </c>
      <c r="G11" s="7" t="s">
        <v>293</v>
      </c>
      <c r="H11" s="7" t="s">
        <v>318</v>
      </c>
      <c r="I11" s="7" t="s">
        <v>27</v>
      </c>
    </row>
    <row r="12">
      <c r="A12" s="56" t="s">
        <v>319</v>
      </c>
      <c r="D12" s="27"/>
      <c r="E12" s="7">
        <v>5.0</v>
      </c>
      <c r="G12" s="7"/>
    </row>
    <row r="13">
      <c r="A13" s="56" t="s">
        <v>306</v>
      </c>
      <c r="B13" s="7" t="s">
        <v>320</v>
      </c>
      <c r="C13" s="7">
        <v>4.0</v>
      </c>
      <c r="D13" s="7">
        <v>3.0</v>
      </c>
      <c r="E13" s="7"/>
      <c r="F13" s="7" t="s">
        <v>321</v>
      </c>
      <c r="G13" s="7" t="s">
        <v>179</v>
      </c>
      <c r="H13" s="7" t="s">
        <v>322</v>
      </c>
      <c r="I13" s="7" t="s">
        <v>27</v>
      </c>
    </row>
    <row r="14">
      <c r="A14" s="56" t="s">
        <v>306</v>
      </c>
      <c r="B14" s="7" t="s">
        <v>323</v>
      </c>
      <c r="C14" s="7">
        <v>4.0</v>
      </c>
      <c r="D14" s="7">
        <v>3.0</v>
      </c>
      <c r="E14" s="7">
        <v>4.0</v>
      </c>
      <c r="F14" s="7" t="s">
        <v>321</v>
      </c>
      <c r="G14" s="7" t="s">
        <v>179</v>
      </c>
      <c r="H14" s="7" t="s">
        <v>324</v>
      </c>
      <c r="I14" s="7" t="s">
        <v>27</v>
      </c>
    </row>
    <row r="15">
      <c r="A15" s="56" t="s">
        <v>306</v>
      </c>
      <c r="B15" s="7" t="s">
        <v>325</v>
      </c>
      <c r="C15" s="7">
        <v>7.0</v>
      </c>
      <c r="D15" s="7">
        <v>5.0</v>
      </c>
      <c r="E15" s="7"/>
      <c r="F15" s="7" t="s">
        <v>326</v>
      </c>
      <c r="G15" s="7" t="s">
        <v>179</v>
      </c>
      <c r="H15" s="7" t="s">
        <v>327</v>
      </c>
      <c r="I15" s="7" t="s">
        <v>27</v>
      </c>
    </row>
    <row r="16">
      <c r="A16" s="56" t="s">
        <v>303</v>
      </c>
      <c r="D16" s="27"/>
      <c r="E16" s="7">
        <v>2.0</v>
      </c>
      <c r="G16" s="7"/>
    </row>
    <row r="17">
      <c r="A17" s="56" t="s">
        <v>306</v>
      </c>
      <c r="B17" s="7" t="s">
        <v>328</v>
      </c>
      <c r="C17" s="7">
        <v>5.0</v>
      </c>
      <c r="D17" s="7">
        <v>3.0</v>
      </c>
      <c r="E17" s="7">
        <v>3.0</v>
      </c>
      <c r="F17" s="7" t="s">
        <v>329</v>
      </c>
      <c r="G17" s="7" t="s">
        <v>179</v>
      </c>
      <c r="H17" s="7" t="s">
        <v>311</v>
      </c>
      <c r="I17" s="7" t="s">
        <v>27</v>
      </c>
    </row>
    <row r="18">
      <c r="A18" s="56" t="s">
        <v>330</v>
      </c>
      <c r="B18" s="7" t="s">
        <v>331</v>
      </c>
      <c r="C18" s="7">
        <v>7.0</v>
      </c>
      <c r="D18" s="7">
        <v>7.0</v>
      </c>
      <c r="E18" s="7">
        <v>2.0</v>
      </c>
      <c r="F18" s="7" t="s">
        <v>332</v>
      </c>
      <c r="G18" s="7" t="s">
        <v>179</v>
      </c>
      <c r="H18" s="7" t="s">
        <v>333</v>
      </c>
      <c r="I18" s="7" t="s">
        <v>27</v>
      </c>
    </row>
    <row r="19">
      <c r="A19" s="56" t="s">
        <v>295</v>
      </c>
      <c r="B19" s="7" t="s">
        <v>334</v>
      </c>
      <c r="C19" s="7">
        <v>6.0</v>
      </c>
      <c r="D19" s="7">
        <v>7.0</v>
      </c>
      <c r="E19" s="7">
        <v>1.0</v>
      </c>
      <c r="F19" s="7" t="s">
        <v>332</v>
      </c>
      <c r="G19" s="7" t="s">
        <v>293</v>
      </c>
      <c r="H19" s="7" t="s">
        <v>335</v>
      </c>
      <c r="I19" s="7" t="s">
        <v>27</v>
      </c>
    </row>
    <row r="20">
      <c r="A20" s="56" t="s">
        <v>336</v>
      </c>
      <c r="B20" s="7" t="s">
        <v>337</v>
      </c>
      <c r="C20" s="7">
        <v>5.0</v>
      </c>
      <c r="D20" s="7">
        <v>4.0</v>
      </c>
      <c r="E20" s="7">
        <v>3.0</v>
      </c>
      <c r="F20" s="7" t="s">
        <v>300</v>
      </c>
      <c r="G20" s="7" t="s">
        <v>293</v>
      </c>
      <c r="H20" s="7" t="s">
        <v>338</v>
      </c>
      <c r="I20" s="7" t="s">
        <v>27</v>
      </c>
    </row>
    <row r="21">
      <c r="A21" s="56" t="s">
        <v>336</v>
      </c>
      <c r="B21" s="7" t="s">
        <v>339</v>
      </c>
      <c r="C21" s="7">
        <v>5.0</v>
      </c>
      <c r="D21" s="7">
        <v>6.0</v>
      </c>
      <c r="E21" s="7"/>
      <c r="F21" s="7" t="s">
        <v>300</v>
      </c>
      <c r="G21" s="7" t="s">
        <v>293</v>
      </c>
      <c r="H21" s="7" t="s">
        <v>340</v>
      </c>
      <c r="I21" s="7" t="s">
        <v>25</v>
      </c>
    </row>
    <row r="22">
      <c r="A22" s="56" t="s">
        <v>341</v>
      </c>
      <c r="B22" s="7" t="s">
        <v>342</v>
      </c>
      <c r="C22" s="7">
        <v>5.0</v>
      </c>
      <c r="D22" s="7">
        <v>4.0</v>
      </c>
      <c r="E22" s="7">
        <v>1.0</v>
      </c>
      <c r="F22" s="7" t="s">
        <v>300</v>
      </c>
      <c r="G22" s="7" t="s">
        <v>293</v>
      </c>
      <c r="H22" s="7" t="s">
        <v>343</v>
      </c>
      <c r="I22" s="7" t="s">
        <v>27</v>
      </c>
    </row>
    <row r="23">
      <c r="A23" s="56" t="s">
        <v>295</v>
      </c>
      <c r="B23" s="7" t="s">
        <v>344</v>
      </c>
      <c r="C23" s="7">
        <v>1.0</v>
      </c>
      <c r="D23" s="7">
        <v>1.0</v>
      </c>
      <c r="E23" s="7">
        <v>2.0</v>
      </c>
      <c r="F23" s="7" t="s">
        <v>345</v>
      </c>
      <c r="G23" s="7" t="s">
        <v>293</v>
      </c>
      <c r="H23" s="7" t="s">
        <v>318</v>
      </c>
      <c r="I23" s="7" t="s">
        <v>25</v>
      </c>
    </row>
    <row r="24">
      <c r="A24" s="56" t="s">
        <v>336</v>
      </c>
      <c r="B24" s="7" t="s">
        <v>342</v>
      </c>
      <c r="C24" s="7">
        <v>4.0</v>
      </c>
      <c r="D24" s="7">
        <v>4.0</v>
      </c>
      <c r="E24" s="7">
        <v>1.0</v>
      </c>
      <c r="F24" s="7" t="s">
        <v>24</v>
      </c>
      <c r="G24" s="7" t="s">
        <v>293</v>
      </c>
      <c r="H24" s="7" t="s">
        <v>346</v>
      </c>
      <c r="I24" s="7" t="s">
        <v>25</v>
      </c>
    </row>
    <row r="25">
      <c r="A25" s="56" t="s">
        <v>336</v>
      </c>
      <c r="B25" s="7" t="s">
        <v>347</v>
      </c>
      <c r="C25" s="7">
        <v>4.0</v>
      </c>
      <c r="D25" s="7">
        <v>4.0</v>
      </c>
      <c r="E25" s="7"/>
      <c r="F25" s="7" t="s">
        <v>24</v>
      </c>
      <c r="G25" s="7" t="s">
        <v>293</v>
      </c>
      <c r="H25" s="7" t="s">
        <v>346</v>
      </c>
      <c r="I25" s="7" t="s">
        <v>25</v>
      </c>
    </row>
    <row r="26">
      <c r="A26" s="56" t="s">
        <v>348</v>
      </c>
      <c r="B26" s="7" t="s">
        <v>349</v>
      </c>
      <c r="C26" s="7">
        <v>1.0</v>
      </c>
      <c r="D26" s="7">
        <v>1.0</v>
      </c>
      <c r="E26" s="7">
        <v>4.0</v>
      </c>
      <c r="F26" s="7" t="s">
        <v>36</v>
      </c>
      <c r="G26" s="7" t="s">
        <v>293</v>
      </c>
      <c r="H26" s="7" t="s">
        <v>350</v>
      </c>
      <c r="I26" s="7" t="s">
        <v>25</v>
      </c>
    </row>
    <row r="27">
      <c r="A27" s="56" t="s">
        <v>351</v>
      </c>
      <c r="C27" s="7">
        <v>5.0</v>
      </c>
      <c r="D27" s="7">
        <v>4.0</v>
      </c>
      <c r="E27" s="7"/>
      <c r="F27" s="7" t="s">
        <v>352</v>
      </c>
      <c r="G27" s="7" t="s">
        <v>179</v>
      </c>
      <c r="H27" s="7" t="s">
        <v>353</v>
      </c>
      <c r="I27" s="7" t="s">
        <v>25</v>
      </c>
    </row>
    <row r="28">
      <c r="A28" s="56" t="s">
        <v>303</v>
      </c>
      <c r="B28" s="7" t="s">
        <v>354</v>
      </c>
      <c r="C28" s="7">
        <v>4.0</v>
      </c>
      <c r="D28" s="7">
        <v>2.0</v>
      </c>
      <c r="E28" s="7">
        <v>1.0</v>
      </c>
      <c r="F28" s="7" t="s">
        <v>355</v>
      </c>
      <c r="G28" s="7" t="s">
        <v>293</v>
      </c>
      <c r="H28" s="7" t="s">
        <v>356</v>
      </c>
      <c r="I28" s="7" t="s">
        <v>27</v>
      </c>
    </row>
    <row r="29">
      <c r="A29" s="56" t="s">
        <v>336</v>
      </c>
      <c r="D29" s="27"/>
      <c r="E29" s="7">
        <v>1.0</v>
      </c>
      <c r="G29" s="7"/>
    </row>
    <row r="30">
      <c r="A30" s="56" t="s">
        <v>298</v>
      </c>
      <c r="B30" s="7" t="s">
        <v>357</v>
      </c>
      <c r="C30" s="7">
        <v>4.0</v>
      </c>
      <c r="D30" s="7">
        <v>4.0</v>
      </c>
      <c r="E30" s="7"/>
      <c r="F30" s="7" t="s">
        <v>358</v>
      </c>
      <c r="G30" s="7" t="s">
        <v>293</v>
      </c>
      <c r="H30" s="7" t="s">
        <v>359</v>
      </c>
      <c r="I30" s="7" t="s">
        <v>27</v>
      </c>
    </row>
    <row r="31">
      <c r="A31" s="56" t="s">
        <v>336</v>
      </c>
      <c r="B31" s="7" t="s">
        <v>360</v>
      </c>
      <c r="C31" s="7">
        <v>3.0</v>
      </c>
      <c r="D31" s="7">
        <v>4.0</v>
      </c>
      <c r="E31" s="7"/>
      <c r="F31" s="7" t="s">
        <v>355</v>
      </c>
      <c r="G31" s="7" t="s">
        <v>293</v>
      </c>
      <c r="H31" s="7" t="s">
        <v>361</v>
      </c>
      <c r="I31" s="7" t="s">
        <v>27</v>
      </c>
    </row>
    <row r="32">
      <c r="A32" s="81" t="s">
        <v>362</v>
      </c>
      <c r="D32" s="27"/>
      <c r="E32" s="7">
        <v>3.0</v>
      </c>
      <c r="G32" s="7"/>
    </row>
    <row r="33">
      <c r="A33" s="56" t="s">
        <v>319</v>
      </c>
      <c r="B33" s="7" t="s">
        <v>363</v>
      </c>
      <c r="C33" s="7">
        <v>5.0</v>
      </c>
      <c r="D33" s="7">
        <v>4.0</v>
      </c>
      <c r="E33" s="7">
        <v>3.0</v>
      </c>
      <c r="F33" s="7" t="s">
        <v>24</v>
      </c>
      <c r="G33" s="7" t="s">
        <v>293</v>
      </c>
      <c r="H33" s="7" t="s">
        <v>364</v>
      </c>
      <c r="I33" s="7" t="s">
        <v>175</v>
      </c>
    </row>
    <row r="34">
      <c r="A34" s="56" t="s">
        <v>365</v>
      </c>
      <c r="B34" s="7" t="s">
        <v>366</v>
      </c>
      <c r="C34" s="7">
        <v>3.0</v>
      </c>
      <c r="D34" s="7">
        <v>2.0</v>
      </c>
      <c r="E34" s="7"/>
      <c r="F34" s="7" t="s">
        <v>321</v>
      </c>
      <c r="G34" s="7" t="s">
        <v>179</v>
      </c>
      <c r="H34" s="7" t="s">
        <v>367</v>
      </c>
      <c r="I34" s="7" t="s">
        <v>27</v>
      </c>
    </row>
    <row r="35">
      <c r="A35" s="56" t="s">
        <v>319</v>
      </c>
      <c r="B35" s="7" t="s">
        <v>368</v>
      </c>
      <c r="C35" s="7">
        <v>1.0</v>
      </c>
      <c r="D35" s="7">
        <v>1.0</v>
      </c>
      <c r="E35" s="7">
        <v>2.0</v>
      </c>
      <c r="F35" s="7" t="s">
        <v>36</v>
      </c>
      <c r="G35" s="7" t="s">
        <v>293</v>
      </c>
      <c r="H35" s="7" t="s">
        <v>369</v>
      </c>
      <c r="I35" s="7" t="s">
        <v>25</v>
      </c>
    </row>
    <row r="36">
      <c r="A36" s="56" t="s">
        <v>370</v>
      </c>
      <c r="D36" s="27"/>
      <c r="E36" s="7">
        <v>1.0</v>
      </c>
      <c r="G36" s="7"/>
    </row>
    <row r="37">
      <c r="A37" s="56" t="s">
        <v>290</v>
      </c>
      <c r="B37" s="7" t="s">
        <v>371</v>
      </c>
      <c r="C37" s="7">
        <v>2.0</v>
      </c>
      <c r="D37" s="7">
        <v>2.0</v>
      </c>
      <c r="E37" s="7">
        <v>5.0</v>
      </c>
      <c r="F37" s="7" t="s">
        <v>36</v>
      </c>
      <c r="G37" s="7" t="s">
        <v>293</v>
      </c>
      <c r="H37" s="7" t="s">
        <v>372</v>
      </c>
      <c r="I37" s="7" t="s">
        <v>25</v>
      </c>
    </row>
    <row r="38">
      <c r="A38" s="56" t="s">
        <v>336</v>
      </c>
      <c r="B38" s="7" t="s">
        <v>373</v>
      </c>
      <c r="C38" s="7">
        <v>5.0</v>
      </c>
      <c r="D38" s="7">
        <v>4.0</v>
      </c>
      <c r="E38" s="7">
        <v>3.0</v>
      </c>
      <c r="F38" s="7" t="s">
        <v>24</v>
      </c>
      <c r="G38" s="7" t="s">
        <v>293</v>
      </c>
      <c r="H38" s="7" t="s">
        <v>374</v>
      </c>
    </row>
    <row r="39">
      <c r="A39" s="56" t="s">
        <v>336</v>
      </c>
      <c r="B39" s="7" t="s">
        <v>375</v>
      </c>
      <c r="C39" s="7">
        <v>6.0</v>
      </c>
      <c r="D39" s="7">
        <v>4.0</v>
      </c>
      <c r="E39" s="7">
        <v>3.0</v>
      </c>
      <c r="F39" s="7" t="s">
        <v>24</v>
      </c>
      <c r="G39" s="7" t="s">
        <v>293</v>
      </c>
      <c r="H39" s="7" t="s">
        <v>376</v>
      </c>
    </row>
    <row r="40">
      <c r="A40" s="56" t="s">
        <v>302</v>
      </c>
      <c r="D40" s="27"/>
      <c r="E40" s="7">
        <v>1.0</v>
      </c>
      <c r="G40" s="7"/>
    </row>
    <row r="41">
      <c r="A41" s="56" t="s">
        <v>362</v>
      </c>
      <c r="B41" s="7" t="s">
        <v>377</v>
      </c>
      <c r="C41" s="7">
        <v>5.0</v>
      </c>
      <c r="D41" s="7">
        <v>4.0</v>
      </c>
      <c r="E41" s="7">
        <v>2.0</v>
      </c>
      <c r="F41" s="7" t="s">
        <v>300</v>
      </c>
      <c r="G41" s="7" t="s">
        <v>293</v>
      </c>
      <c r="H41" s="7" t="s">
        <v>378</v>
      </c>
      <c r="I41" s="7" t="s">
        <v>27</v>
      </c>
    </row>
    <row r="42">
      <c r="A42" s="56" t="s">
        <v>336</v>
      </c>
      <c r="B42" s="7" t="s">
        <v>379</v>
      </c>
      <c r="C42" s="7">
        <v>5.0</v>
      </c>
      <c r="D42" s="7">
        <v>6.0</v>
      </c>
      <c r="E42" s="7">
        <v>4.0</v>
      </c>
      <c r="F42" s="7" t="s">
        <v>300</v>
      </c>
      <c r="G42" s="7" t="s">
        <v>293</v>
      </c>
      <c r="H42" s="7" t="s">
        <v>380</v>
      </c>
      <c r="I42" s="7" t="s">
        <v>27</v>
      </c>
    </row>
    <row r="43">
      <c r="A43" s="56" t="s">
        <v>290</v>
      </c>
      <c r="B43" s="7" t="s">
        <v>381</v>
      </c>
      <c r="C43" s="7">
        <v>4.0</v>
      </c>
      <c r="D43" s="7">
        <v>4.0</v>
      </c>
      <c r="E43" s="7">
        <v>2.0</v>
      </c>
      <c r="F43" s="7" t="s">
        <v>382</v>
      </c>
      <c r="G43" s="7" t="s">
        <v>293</v>
      </c>
      <c r="H43" s="7" t="s">
        <v>383</v>
      </c>
      <c r="I43" s="7" t="s">
        <v>27</v>
      </c>
    </row>
    <row r="44">
      <c r="A44" s="56" t="s">
        <v>290</v>
      </c>
      <c r="B44" s="7" t="s">
        <v>384</v>
      </c>
      <c r="C44" s="7">
        <v>4.0</v>
      </c>
      <c r="D44" s="7">
        <v>4.0</v>
      </c>
      <c r="E44" s="7">
        <v>1.0</v>
      </c>
      <c r="F44" s="7" t="s">
        <v>382</v>
      </c>
      <c r="G44" s="7" t="s">
        <v>293</v>
      </c>
      <c r="H44" s="7" t="s">
        <v>385</v>
      </c>
      <c r="I44" s="7" t="s">
        <v>25</v>
      </c>
    </row>
    <row r="45">
      <c r="A45" s="56" t="s">
        <v>290</v>
      </c>
      <c r="B45" s="7" t="s">
        <v>386</v>
      </c>
      <c r="C45" s="7">
        <v>1.0</v>
      </c>
      <c r="D45" s="7">
        <v>2.0</v>
      </c>
      <c r="E45" s="7">
        <v>2.0</v>
      </c>
      <c r="F45" s="7" t="s">
        <v>36</v>
      </c>
      <c r="G45" s="7" t="s">
        <v>293</v>
      </c>
      <c r="H45" s="7" t="s">
        <v>387</v>
      </c>
      <c r="I45" s="7" t="s">
        <v>27</v>
      </c>
    </row>
    <row r="46">
      <c r="A46" s="56" t="s">
        <v>295</v>
      </c>
      <c r="B46" s="7" t="s">
        <v>388</v>
      </c>
      <c r="C46" s="7">
        <v>6.0</v>
      </c>
      <c r="D46" s="7">
        <v>5.0</v>
      </c>
      <c r="E46" s="7">
        <v>1.0</v>
      </c>
      <c r="F46" s="7" t="s">
        <v>192</v>
      </c>
      <c r="G46" s="7" t="s">
        <v>179</v>
      </c>
      <c r="H46" s="7" t="s">
        <v>389</v>
      </c>
      <c r="I46" s="7" t="s">
        <v>27</v>
      </c>
    </row>
    <row r="47">
      <c r="A47" s="56" t="s">
        <v>351</v>
      </c>
      <c r="B47" s="7" t="s">
        <v>304</v>
      </c>
      <c r="C47" s="7">
        <v>6.0</v>
      </c>
      <c r="D47" s="7">
        <v>5.0</v>
      </c>
      <c r="E47" s="7"/>
      <c r="F47" s="7" t="s">
        <v>352</v>
      </c>
      <c r="G47" s="7" t="s">
        <v>179</v>
      </c>
      <c r="H47" s="7" t="s">
        <v>390</v>
      </c>
      <c r="I47" s="7" t="s">
        <v>25</v>
      </c>
    </row>
    <row r="48">
      <c r="A48" s="56" t="s">
        <v>290</v>
      </c>
      <c r="B48" s="7" t="s">
        <v>391</v>
      </c>
      <c r="C48" s="7">
        <v>4.0</v>
      </c>
      <c r="D48" s="7">
        <v>4.0</v>
      </c>
      <c r="E48" s="7">
        <v>2.0</v>
      </c>
      <c r="F48" s="7" t="s">
        <v>382</v>
      </c>
      <c r="G48" s="7" t="s">
        <v>293</v>
      </c>
      <c r="H48" s="7" t="s">
        <v>392</v>
      </c>
      <c r="I48" s="7" t="s">
        <v>25</v>
      </c>
    </row>
    <row r="49">
      <c r="A49" s="56" t="s">
        <v>336</v>
      </c>
      <c r="B49" s="7" t="s">
        <v>393</v>
      </c>
      <c r="C49" s="7">
        <v>2.0</v>
      </c>
      <c r="D49" s="7">
        <v>2.0</v>
      </c>
      <c r="E49" s="7">
        <v>2.0</v>
      </c>
      <c r="F49" s="7" t="s">
        <v>36</v>
      </c>
      <c r="G49" s="7" t="s">
        <v>293</v>
      </c>
      <c r="H49" s="7" t="s">
        <v>394</v>
      </c>
      <c r="I49" s="7" t="s">
        <v>25</v>
      </c>
    </row>
    <row r="50">
      <c r="A50" s="56" t="s">
        <v>336</v>
      </c>
      <c r="B50" s="7" t="s">
        <v>395</v>
      </c>
      <c r="C50" s="7">
        <v>3.0</v>
      </c>
      <c r="D50" s="7">
        <v>2.0</v>
      </c>
      <c r="E50" s="7">
        <v>3.0</v>
      </c>
      <c r="F50" s="7" t="s">
        <v>300</v>
      </c>
      <c r="G50" s="7" t="s">
        <v>293</v>
      </c>
      <c r="H50" s="7" t="s">
        <v>396</v>
      </c>
      <c r="I50" s="7" t="s">
        <v>27</v>
      </c>
    </row>
    <row r="51">
      <c r="A51" s="56" t="s">
        <v>303</v>
      </c>
      <c r="B51" s="7" t="s">
        <v>397</v>
      </c>
      <c r="C51" s="7">
        <v>5.0</v>
      </c>
      <c r="D51" s="7">
        <v>4.0</v>
      </c>
      <c r="E51" s="7">
        <v>4.0</v>
      </c>
      <c r="F51" s="7" t="s">
        <v>358</v>
      </c>
      <c r="G51" s="7" t="s">
        <v>293</v>
      </c>
      <c r="H51" s="7" t="s">
        <v>398</v>
      </c>
      <c r="I51" s="7" t="s">
        <v>27</v>
      </c>
    </row>
    <row r="52">
      <c r="A52" s="56" t="s">
        <v>303</v>
      </c>
      <c r="B52" s="7" t="s">
        <v>399</v>
      </c>
      <c r="C52" s="7">
        <v>4.0</v>
      </c>
      <c r="D52" s="7">
        <v>3.0</v>
      </c>
      <c r="E52" s="7">
        <v>1.0</v>
      </c>
      <c r="F52" s="7" t="s">
        <v>358</v>
      </c>
      <c r="G52" s="7" t="s">
        <v>293</v>
      </c>
      <c r="H52" s="7" t="s">
        <v>305</v>
      </c>
      <c r="I52" s="7" t="s">
        <v>27</v>
      </c>
    </row>
    <row r="53">
      <c r="A53" s="81" t="s">
        <v>306</v>
      </c>
      <c r="D53" s="27"/>
      <c r="E53" s="7"/>
      <c r="G53" s="7"/>
    </row>
    <row r="54">
      <c r="A54" s="56" t="s">
        <v>348</v>
      </c>
      <c r="B54" s="7" t="s">
        <v>400</v>
      </c>
      <c r="C54" s="7">
        <v>2.0</v>
      </c>
      <c r="D54" s="7">
        <v>2.0</v>
      </c>
      <c r="E54" s="7">
        <v>1.0</v>
      </c>
      <c r="F54" s="7" t="s">
        <v>382</v>
      </c>
      <c r="G54" s="7" t="s">
        <v>293</v>
      </c>
      <c r="H54" s="7" t="s">
        <v>367</v>
      </c>
      <c r="I54" s="7" t="s">
        <v>27</v>
      </c>
    </row>
    <row r="55">
      <c r="A55" s="56" t="s">
        <v>290</v>
      </c>
      <c r="B55" s="7" t="s">
        <v>401</v>
      </c>
      <c r="C55" s="7">
        <v>4.0</v>
      </c>
      <c r="D55" s="7">
        <v>3.0</v>
      </c>
      <c r="E55" s="7">
        <v>2.0</v>
      </c>
      <c r="F55" s="7" t="s">
        <v>345</v>
      </c>
      <c r="G55" s="7" t="s">
        <v>293</v>
      </c>
      <c r="H55" s="7" t="s">
        <v>402</v>
      </c>
      <c r="I55" s="7" t="s">
        <v>27</v>
      </c>
    </row>
    <row r="56">
      <c r="A56" s="81" t="s">
        <v>306</v>
      </c>
      <c r="D56" s="27"/>
      <c r="E56" s="7">
        <v>1.0</v>
      </c>
      <c r="G56" s="7"/>
    </row>
    <row r="57">
      <c r="A57" s="56" t="s">
        <v>403</v>
      </c>
      <c r="B57" s="7" t="s">
        <v>404</v>
      </c>
      <c r="C57" s="7">
        <v>2.0</v>
      </c>
      <c r="D57" s="7">
        <v>2.0</v>
      </c>
      <c r="E57" s="7">
        <v>1.0</v>
      </c>
      <c r="F57" s="7" t="s">
        <v>405</v>
      </c>
      <c r="G57" s="7" t="s">
        <v>293</v>
      </c>
      <c r="H57" s="7" t="s">
        <v>406</v>
      </c>
      <c r="I57" s="7" t="s">
        <v>25</v>
      </c>
    </row>
    <row r="58">
      <c r="A58" s="56" t="s">
        <v>336</v>
      </c>
      <c r="B58" s="7" t="s">
        <v>381</v>
      </c>
      <c r="C58" s="7">
        <v>6.0</v>
      </c>
      <c r="D58" s="7">
        <v>6.0</v>
      </c>
      <c r="E58" s="7">
        <v>1.0</v>
      </c>
      <c r="F58" s="7" t="s">
        <v>300</v>
      </c>
      <c r="G58" s="7" t="s">
        <v>293</v>
      </c>
      <c r="H58" s="7" t="s">
        <v>407</v>
      </c>
      <c r="I58" s="7" t="s">
        <v>25</v>
      </c>
    </row>
    <row r="59">
      <c r="A59" s="56" t="s">
        <v>336</v>
      </c>
      <c r="B59" s="7" t="s">
        <v>386</v>
      </c>
      <c r="C59" s="7">
        <v>5.0</v>
      </c>
      <c r="D59" s="7">
        <v>5.0</v>
      </c>
      <c r="E59" s="7">
        <v>2.0</v>
      </c>
      <c r="F59" s="7" t="s">
        <v>300</v>
      </c>
      <c r="G59" s="7" t="s">
        <v>293</v>
      </c>
      <c r="H59" s="7" t="s">
        <v>376</v>
      </c>
      <c r="I59" s="7" t="s">
        <v>27</v>
      </c>
    </row>
    <row r="60">
      <c r="A60" s="56" t="s">
        <v>408</v>
      </c>
      <c r="D60" s="27"/>
      <c r="E60" s="7">
        <v>3.0</v>
      </c>
      <c r="G60" s="7"/>
    </row>
    <row r="61">
      <c r="A61" s="56" t="s">
        <v>290</v>
      </c>
      <c r="B61" s="7" t="s">
        <v>409</v>
      </c>
      <c r="C61" s="7">
        <v>4.0</v>
      </c>
      <c r="D61" s="7">
        <v>3.0</v>
      </c>
      <c r="E61" s="7">
        <v>2.0</v>
      </c>
      <c r="F61" s="7" t="s">
        <v>355</v>
      </c>
      <c r="G61" s="7" t="s">
        <v>293</v>
      </c>
      <c r="H61" s="7" t="s">
        <v>410</v>
      </c>
      <c r="I61" s="7" t="s">
        <v>25</v>
      </c>
    </row>
    <row r="62">
      <c r="A62" s="56" t="s">
        <v>319</v>
      </c>
      <c r="B62" s="7" t="s">
        <v>411</v>
      </c>
      <c r="C62" s="7">
        <v>5.0</v>
      </c>
      <c r="D62" s="7">
        <v>6.0</v>
      </c>
      <c r="E62" s="7">
        <v>3.0</v>
      </c>
      <c r="F62" s="7" t="s">
        <v>24</v>
      </c>
      <c r="G62" s="7" t="s">
        <v>293</v>
      </c>
      <c r="H62" s="7" t="s">
        <v>412</v>
      </c>
      <c r="I62" s="7" t="s">
        <v>27</v>
      </c>
    </row>
    <row r="63">
      <c r="A63" s="56" t="s">
        <v>319</v>
      </c>
      <c r="B63" s="7" t="s">
        <v>413</v>
      </c>
      <c r="C63" s="7">
        <v>5.0</v>
      </c>
      <c r="D63" s="7">
        <v>5.0</v>
      </c>
      <c r="E63" s="7">
        <v>3.0</v>
      </c>
      <c r="F63" s="7" t="s">
        <v>300</v>
      </c>
      <c r="G63" s="7" t="s">
        <v>293</v>
      </c>
      <c r="H63" s="7" t="s">
        <v>414</v>
      </c>
      <c r="I63" s="7" t="s">
        <v>27</v>
      </c>
    </row>
    <row r="64">
      <c r="A64" s="56" t="s">
        <v>415</v>
      </c>
      <c r="D64" s="27"/>
      <c r="E64" s="7">
        <v>2.0</v>
      </c>
      <c r="G64" s="7"/>
    </row>
    <row r="65">
      <c r="A65" s="56" t="s">
        <v>348</v>
      </c>
      <c r="B65" s="7" t="s">
        <v>416</v>
      </c>
      <c r="C65" s="7">
        <v>3.0</v>
      </c>
      <c r="D65" s="7">
        <v>2.0</v>
      </c>
      <c r="E65" s="7">
        <v>3.0</v>
      </c>
      <c r="F65" s="7" t="s">
        <v>36</v>
      </c>
      <c r="G65" s="7" t="s">
        <v>293</v>
      </c>
      <c r="H65" s="7" t="s">
        <v>417</v>
      </c>
      <c r="I65" s="7" t="s">
        <v>25</v>
      </c>
    </row>
    <row r="66">
      <c r="A66" s="56" t="s">
        <v>336</v>
      </c>
      <c r="B66" s="7" t="s">
        <v>418</v>
      </c>
      <c r="C66" s="7">
        <v>4.0</v>
      </c>
      <c r="D66" s="7">
        <v>4.0</v>
      </c>
      <c r="E66" s="7">
        <v>2.0</v>
      </c>
      <c r="F66" s="7" t="s">
        <v>24</v>
      </c>
      <c r="G66" s="7" t="s">
        <v>293</v>
      </c>
      <c r="H66" s="7" t="s">
        <v>419</v>
      </c>
      <c r="I66" s="7" t="s">
        <v>27</v>
      </c>
    </row>
    <row r="67">
      <c r="A67" s="56" t="s">
        <v>290</v>
      </c>
      <c r="B67" s="7" t="s">
        <v>420</v>
      </c>
      <c r="C67" s="7">
        <v>2.0</v>
      </c>
      <c r="D67" s="7">
        <v>2.0</v>
      </c>
      <c r="E67" s="7">
        <v>4.0</v>
      </c>
      <c r="F67" s="7" t="s">
        <v>345</v>
      </c>
      <c r="G67" s="7" t="s">
        <v>293</v>
      </c>
      <c r="H67" s="7" t="s">
        <v>421</v>
      </c>
      <c r="I67" s="7" t="s">
        <v>25</v>
      </c>
    </row>
    <row r="68">
      <c r="A68" s="56" t="s">
        <v>351</v>
      </c>
      <c r="B68" s="7" t="s">
        <v>422</v>
      </c>
      <c r="C68" s="7">
        <v>5.0</v>
      </c>
      <c r="D68" s="7">
        <v>4.0</v>
      </c>
      <c r="E68" s="7">
        <v>1.0</v>
      </c>
      <c r="F68" s="7" t="s">
        <v>352</v>
      </c>
      <c r="G68" s="7" t="s">
        <v>293</v>
      </c>
      <c r="H68" s="7" t="s">
        <v>423</v>
      </c>
      <c r="I68" s="7" t="s">
        <v>27</v>
      </c>
    </row>
    <row r="69">
      <c r="A69" s="56" t="s">
        <v>424</v>
      </c>
      <c r="B69" s="7" t="s">
        <v>425</v>
      </c>
      <c r="C69" s="7">
        <v>1.0</v>
      </c>
      <c r="D69" s="7">
        <v>1.0</v>
      </c>
      <c r="E69" s="7">
        <v>2.0</v>
      </c>
      <c r="F69" s="7" t="s">
        <v>36</v>
      </c>
      <c r="G69" s="7" t="s">
        <v>293</v>
      </c>
      <c r="H69" s="7" t="s">
        <v>426</v>
      </c>
      <c r="I69" s="7" t="s">
        <v>27</v>
      </c>
    </row>
    <row r="70">
      <c r="A70" s="56" t="s">
        <v>290</v>
      </c>
      <c r="B70" s="7" t="s">
        <v>342</v>
      </c>
      <c r="C70" s="7">
        <v>2.0</v>
      </c>
      <c r="D70" s="7">
        <v>2.0</v>
      </c>
      <c r="E70" s="7">
        <v>2.0</v>
      </c>
      <c r="F70" s="7" t="s">
        <v>382</v>
      </c>
      <c r="G70" s="7" t="s">
        <v>293</v>
      </c>
      <c r="H70" s="7" t="s">
        <v>427</v>
      </c>
      <c r="I70" s="7" t="s">
        <v>25</v>
      </c>
    </row>
    <row r="71">
      <c r="A71" s="56" t="s">
        <v>290</v>
      </c>
      <c r="B71" s="7" t="s">
        <v>386</v>
      </c>
      <c r="C71" s="7">
        <v>1.0</v>
      </c>
      <c r="D71" s="7">
        <v>2.0</v>
      </c>
      <c r="E71" s="7">
        <v>2.0</v>
      </c>
      <c r="F71" s="7" t="s">
        <v>345</v>
      </c>
      <c r="G71" s="7" t="s">
        <v>293</v>
      </c>
      <c r="H71" s="7" t="s">
        <v>387</v>
      </c>
      <c r="I71" s="7" t="s">
        <v>27</v>
      </c>
    </row>
    <row r="72">
      <c r="A72" s="56" t="s">
        <v>336</v>
      </c>
      <c r="B72" s="7" t="s">
        <v>360</v>
      </c>
      <c r="C72" s="7">
        <v>4.0</v>
      </c>
      <c r="D72" s="7">
        <v>4.0</v>
      </c>
      <c r="E72" s="7">
        <v>2.0</v>
      </c>
      <c r="F72" s="7" t="s">
        <v>300</v>
      </c>
      <c r="G72" s="7" t="s">
        <v>293</v>
      </c>
      <c r="H72" s="7" t="s">
        <v>338</v>
      </c>
      <c r="I72" s="7" t="s">
        <v>27</v>
      </c>
    </row>
    <row r="73">
      <c r="A73" s="56" t="s">
        <v>408</v>
      </c>
      <c r="B73" s="7" t="s">
        <v>428</v>
      </c>
      <c r="C73" s="7">
        <v>4.0</v>
      </c>
      <c r="D73" s="7">
        <v>3.0</v>
      </c>
      <c r="E73" s="7">
        <v>3.0</v>
      </c>
      <c r="F73" s="7" t="s">
        <v>181</v>
      </c>
      <c r="G73" s="7" t="s">
        <v>179</v>
      </c>
      <c r="H73" s="7" t="s">
        <v>429</v>
      </c>
      <c r="I73" s="7" t="s">
        <v>27</v>
      </c>
    </row>
    <row r="74">
      <c r="A74" s="56" t="s">
        <v>430</v>
      </c>
      <c r="B74" s="7" t="s">
        <v>431</v>
      </c>
      <c r="C74" s="7">
        <v>5.0</v>
      </c>
      <c r="D74" s="7">
        <v>2.0</v>
      </c>
      <c r="E74" s="7">
        <v>1.0</v>
      </c>
      <c r="F74" s="7" t="s">
        <v>300</v>
      </c>
      <c r="G74" s="7" t="s">
        <v>293</v>
      </c>
      <c r="H74" s="7" t="s">
        <v>432</v>
      </c>
      <c r="I74" s="7" t="s">
        <v>27</v>
      </c>
    </row>
    <row r="75">
      <c r="A75" s="56" t="s">
        <v>290</v>
      </c>
      <c r="B75" s="7" t="s">
        <v>433</v>
      </c>
      <c r="C75" s="7">
        <v>4.0</v>
      </c>
      <c r="D75" s="7">
        <v>3.0</v>
      </c>
      <c r="E75" s="7">
        <v>1.0</v>
      </c>
      <c r="F75" s="7" t="s">
        <v>36</v>
      </c>
      <c r="G75" s="7" t="s">
        <v>293</v>
      </c>
      <c r="H75" s="7" t="s">
        <v>402</v>
      </c>
    </row>
    <row r="76">
      <c r="A76" s="56" t="s">
        <v>336</v>
      </c>
      <c r="B76" s="7" t="s">
        <v>434</v>
      </c>
      <c r="C76" s="7">
        <v>5.0</v>
      </c>
      <c r="D76" s="7">
        <v>4.0</v>
      </c>
      <c r="E76" s="7"/>
      <c r="F76" s="7" t="s">
        <v>300</v>
      </c>
      <c r="G76" s="7" t="s">
        <v>293</v>
      </c>
      <c r="H76" s="7" t="s">
        <v>435</v>
      </c>
      <c r="I76" s="7" t="s">
        <v>27</v>
      </c>
    </row>
    <row r="77">
      <c r="A77" s="56" t="s">
        <v>436</v>
      </c>
      <c r="D77" s="27"/>
      <c r="E77" s="7"/>
      <c r="G77" s="7"/>
    </row>
    <row r="78">
      <c r="A78" s="56" t="s">
        <v>290</v>
      </c>
      <c r="B78" s="7" t="s">
        <v>437</v>
      </c>
      <c r="C78" s="7">
        <v>4.0</v>
      </c>
      <c r="D78" s="7">
        <v>5.0</v>
      </c>
      <c r="E78" s="7">
        <v>3.0</v>
      </c>
      <c r="F78" s="7" t="s">
        <v>24</v>
      </c>
      <c r="G78" s="7" t="s">
        <v>293</v>
      </c>
      <c r="H78" s="7" t="s">
        <v>438</v>
      </c>
      <c r="I78" s="7" t="s">
        <v>25</v>
      </c>
    </row>
    <row r="79">
      <c r="A79" s="56" t="s">
        <v>336</v>
      </c>
      <c r="B79" s="7" t="s">
        <v>339</v>
      </c>
      <c r="C79" s="7">
        <v>5.0</v>
      </c>
      <c r="D79" s="7">
        <v>6.0</v>
      </c>
      <c r="E79" s="7">
        <v>2.0</v>
      </c>
      <c r="F79" s="7" t="s">
        <v>24</v>
      </c>
      <c r="G79" s="7" t="s">
        <v>293</v>
      </c>
      <c r="H79" s="7" t="s">
        <v>340</v>
      </c>
      <c r="I79" s="7" t="s">
        <v>25</v>
      </c>
    </row>
    <row r="80">
      <c r="A80" s="56" t="s">
        <v>403</v>
      </c>
      <c r="D80" s="27"/>
      <c r="E80" s="7">
        <v>2.0</v>
      </c>
      <c r="G80" s="7"/>
    </row>
    <row r="81">
      <c r="A81" s="56" t="s">
        <v>439</v>
      </c>
      <c r="B81" s="7" t="s">
        <v>440</v>
      </c>
      <c r="C81" s="7">
        <v>5.0</v>
      </c>
      <c r="D81" s="7">
        <v>5.0</v>
      </c>
      <c r="E81" s="7">
        <v>6.0</v>
      </c>
      <c r="F81" s="7" t="s">
        <v>300</v>
      </c>
      <c r="G81" s="7" t="s">
        <v>293</v>
      </c>
      <c r="H81" s="7" t="s">
        <v>441</v>
      </c>
      <c r="I81" s="7" t="s">
        <v>27</v>
      </c>
    </row>
    <row r="82">
      <c r="A82" s="56" t="s">
        <v>306</v>
      </c>
      <c r="B82" s="7" t="s">
        <v>442</v>
      </c>
      <c r="C82" s="7">
        <v>5.0</v>
      </c>
      <c r="D82" s="7">
        <v>3.0</v>
      </c>
      <c r="E82" s="7">
        <v>2.0</v>
      </c>
      <c r="F82" s="7" t="s">
        <v>443</v>
      </c>
      <c r="G82" s="7" t="s">
        <v>179</v>
      </c>
      <c r="H82" s="7" t="s">
        <v>444</v>
      </c>
      <c r="I82" s="7" t="s">
        <v>27</v>
      </c>
    </row>
    <row r="83">
      <c r="A83" s="56" t="s">
        <v>290</v>
      </c>
      <c r="B83" s="7" t="s">
        <v>445</v>
      </c>
      <c r="C83" s="7">
        <v>1.0</v>
      </c>
      <c r="D83" s="7">
        <v>1.0</v>
      </c>
      <c r="E83" s="7">
        <v>2.0</v>
      </c>
      <c r="F83" s="7" t="s">
        <v>36</v>
      </c>
      <c r="G83" s="7" t="s">
        <v>293</v>
      </c>
      <c r="H83" s="7" t="s">
        <v>446</v>
      </c>
      <c r="I83" s="7" t="s">
        <v>25</v>
      </c>
    </row>
    <row r="84">
      <c r="A84" s="56" t="s">
        <v>447</v>
      </c>
      <c r="D84" s="27"/>
      <c r="E84" s="7">
        <v>1.0</v>
      </c>
      <c r="G84" s="7"/>
    </row>
    <row r="85">
      <c r="A85" s="56" t="s">
        <v>290</v>
      </c>
      <c r="B85" s="7" t="s">
        <v>448</v>
      </c>
      <c r="C85" s="7">
        <v>3.0</v>
      </c>
      <c r="D85" s="7">
        <v>2.0</v>
      </c>
      <c r="E85" s="7">
        <v>1.0</v>
      </c>
      <c r="F85" s="7" t="s">
        <v>300</v>
      </c>
      <c r="G85" s="7" t="s">
        <v>293</v>
      </c>
      <c r="H85" s="7" t="s">
        <v>449</v>
      </c>
      <c r="I85" s="7" t="s">
        <v>25</v>
      </c>
    </row>
    <row r="86">
      <c r="A86" s="56" t="s">
        <v>290</v>
      </c>
      <c r="B86" s="7" t="s">
        <v>450</v>
      </c>
      <c r="C86" s="7">
        <v>4.0</v>
      </c>
      <c r="D86" s="7">
        <v>3.0</v>
      </c>
      <c r="E86" s="7">
        <v>2.0</v>
      </c>
      <c r="F86" s="7" t="s">
        <v>382</v>
      </c>
      <c r="G86" s="7" t="s">
        <v>293</v>
      </c>
      <c r="H86" s="7" t="s">
        <v>451</v>
      </c>
      <c r="I86" s="7" t="s">
        <v>27</v>
      </c>
    </row>
    <row r="87">
      <c r="A87" s="56" t="s">
        <v>290</v>
      </c>
      <c r="B87" s="7" t="s">
        <v>452</v>
      </c>
      <c r="C87" s="7">
        <v>4.0</v>
      </c>
      <c r="D87" s="7">
        <v>5.0</v>
      </c>
      <c r="E87" s="7">
        <v>1.0</v>
      </c>
      <c r="F87" s="7" t="s">
        <v>300</v>
      </c>
      <c r="G87" s="7" t="s">
        <v>293</v>
      </c>
      <c r="H87" s="7" t="s">
        <v>453</v>
      </c>
      <c r="I87" s="7" t="s">
        <v>25</v>
      </c>
    </row>
    <row r="88">
      <c r="A88" s="56" t="s">
        <v>295</v>
      </c>
      <c r="D88" s="27"/>
      <c r="E88" s="7"/>
      <c r="G88" s="7"/>
    </row>
    <row r="89">
      <c r="A89" s="56" t="s">
        <v>290</v>
      </c>
      <c r="B89" s="7" t="s">
        <v>386</v>
      </c>
      <c r="C89" s="7">
        <v>1.0</v>
      </c>
      <c r="D89" s="7">
        <v>1.0</v>
      </c>
      <c r="E89" s="7"/>
      <c r="F89" s="7" t="s">
        <v>36</v>
      </c>
      <c r="G89" s="7" t="s">
        <v>293</v>
      </c>
      <c r="H89" s="7" t="s">
        <v>387</v>
      </c>
      <c r="I89" s="7" t="s">
        <v>27</v>
      </c>
    </row>
    <row r="90">
      <c r="A90" s="56" t="s">
        <v>336</v>
      </c>
      <c r="B90" s="7" t="s">
        <v>371</v>
      </c>
      <c r="C90" s="7">
        <v>5.0</v>
      </c>
      <c r="D90" s="7">
        <v>5.0</v>
      </c>
      <c r="E90" s="7">
        <v>3.0</v>
      </c>
      <c r="F90" s="7" t="s">
        <v>24</v>
      </c>
      <c r="G90" s="7" t="s">
        <v>179</v>
      </c>
      <c r="H90" s="7" t="s">
        <v>454</v>
      </c>
      <c r="I90" s="7" t="s">
        <v>27</v>
      </c>
    </row>
    <row r="91">
      <c r="A91" s="56" t="s">
        <v>290</v>
      </c>
      <c r="B91" s="7" t="s">
        <v>455</v>
      </c>
      <c r="C91" s="7">
        <v>2.0</v>
      </c>
      <c r="D91" s="7">
        <v>1.0</v>
      </c>
      <c r="E91" s="7">
        <v>2.0</v>
      </c>
      <c r="F91" s="7" t="s">
        <v>345</v>
      </c>
      <c r="G91" s="7" t="s">
        <v>293</v>
      </c>
      <c r="H91" s="7" t="s">
        <v>456</v>
      </c>
      <c r="I91" s="7" t="s">
        <v>27</v>
      </c>
    </row>
    <row r="92">
      <c r="A92" s="56" t="s">
        <v>290</v>
      </c>
      <c r="B92" s="7" t="s">
        <v>457</v>
      </c>
      <c r="C92" s="7">
        <v>1.0</v>
      </c>
      <c r="D92" s="7">
        <v>1.0</v>
      </c>
      <c r="E92" s="7">
        <v>4.0</v>
      </c>
      <c r="F92" s="7" t="s">
        <v>345</v>
      </c>
      <c r="G92" s="7" t="s">
        <v>293</v>
      </c>
      <c r="H92" s="7" t="s">
        <v>458</v>
      </c>
      <c r="I92" s="7" t="s">
        <v>27</v>
      </c>
    </row>
    <row r="93">
      <c r="A93" s="56" t="s">
        <v>303</v>
      </c>
      <c r="B93" s="7" t="s">
        <v>459</v>
      </c>
      <c r="C93" s="7">
        <v>3.0</v>
      </c>
      <c r="D93" s="7">
        <v>2.0</v>
      </c>
      <c r="E93" s="7">
        <v>1.0</v>
      </c>
      <c r="F93" s="7" t="s">
        <v>355</v>
      </c>
      <c r="G93" s="7" t="s">
        <v>293</v>
      </c>
      <c r="H93" s="7" t="s">
        <v>460</v>
      </c>
      <c r="I93" s="7" t="s">
        <v>27</v>
      </c>
    </row>
    <row r="94">
      <c r="A94" s="56" t="s">
        <v>303</v>
      </c>
      <c r="B94" s="7" t="s">
        <v>379</v>
      </c>
      <c r="C94" s="7">
        <v>7.0</v>
      </c>
      <c r="D94" s="7">
        <v>7.0</v>
      </c>
      <c r="E94" s="7"/>
      <c r="F94" s="7" t="s">
        <v>461</v>
      </c>
      <c r="G94" s="7" t="s">
        <v>179</v>
      </c>
      <c r="H94" s="7" t="s">
        <v>462</v>
      </c>
      <c r="I94" s="7" t="s">
        <v>175</v>
      </c>
    </row>
    <row r="95">
      <c r="A95" s="56" t="s">
        <v>290</v>
      </c>
      <c r="B95" s="7" t="s">
        <v>386</v>
      </c>
      <c r="C95" s="7">
        <v>4.0</v>
      </c>
      <c r="D95" s="7">
        <v>4.0</v>
      </c>
      <c r="E95" s="7">
        <v>2.0</v>
      </c>
      <c r="F95" s="7" t="s">
        <v>382</v>
      </c>
      <c r="G95" s="7" t="s">
        <v>293</v>
      </c>
      <c r="H95" s="7" t="s">
        <v>463</v>
      </c>
      <c r="I95" s="7" t="s">
        <v>27</v>
      </c>
    </row>
    <row r="96">
      <c r="A96" s="56" t="s">
        <v>303</v>
      </c>
      <c r="B96" s="7" t="s">
        <v>464</v>
      </c>
      <c r="C96" s="7">
        <v>5.0</v>
      </c>
      <c r="D96" s="7">
        <v>3.0</v>
      </c>
      <c r="E96" s="7">
        <v>3.0</v>
      </c>
      <c r="F96" s="7" t="s">
        <v>24</v>
      </c>
      <c r="G96" s="7" t="s">
        <v>293</v>
      </c>
      <c r="H96" s="7" t="s">
        <v>305</v>
      </c>
      <c r="I96" s="7" t="s">
        <v>27</v>
      </c>
    </row>
    <row r="97">
      <c r="A97" s="56" t="s">
        <v>290</v>
      </c>
      <c r="B97" s="7" t="s">
        <v>386</v>
      </c>
      <c r="C97" s="7">
        <v>1.0</v>
      </c>
      <c r="D97" s="7">
        <v>1.0</v>
      </c>
      <c r="E97" s="7">
        <v>1.0</v>
      </c>
      <c r="F97" s="7" t="s">
        <v>345</v>
      </c>
      <c r="G97" s="7" t="s">
        <v>293</v>
      </c>
      <c r="H97" s="7" t="s">
        <v>465</v>
      </c>
      <c r="I97" s="7" t="s">
        <v>27</v>
      </c>
    </row>
    <row r="98">
      <c r="A98" s="56" t="s">
        <v>306</v>
      </c>
      <c r="B98" s="7" t="s">
        <v>466</v>
      </c>
      <c r="C98" s="7">
        <v>6.0</v>
      </c>
      <c r="D98" s="7">
        <v>7.0</v>
      </c>
      <c r="E98" s="7">
        <v>2.0</v>
      </c>
      <c r="F98" s="7" t="s">
        <v>192</v>
      </c>
      <c r="G98" s="7" t="s">
        <v>179</v>
      </c>
      <c r="H98" s="7" t="s">
        <v>467</v>
      </c>
      <c r="I98" s="7" t="s">
        <v>27</v>
      </c>
    </row>
    <row r="99">
      <c r="A99" s="56" t="s">
        <v>306</v>
      </c>
      <c r="B99" s="7" t="s">
        <v>468</v>
      </c>
      <c r="C99" s="7">
        <v>4.0</v>
      </c>
      <c r="D99" s="7">
        <v>3.0</v>
      </c>
      <c r="E99" s="7">
        <v>2.0</v>
      </c>
      <c r="F99" s="7" t="s">
        <v>321</v>
      </c>
      <c r="G99" s="7" t="s">
        <v>179</v>
      </c>
      <c r="H99" s="7" t="s">
        <v>322</v>
      </c>
      <c r="I99" s="7" t="s">
        <v>27</v>
      </c>
    </row>
    <row r="100">
      <c r="A100" s="56" t="s">
        <v>336</v>
      </c>
      <c r="B100" s="7" t="s">
        <v>418</v>
      </c>
      <c r="C100" s="7">
        <v>5.0</v>
      </c>
      <c r="D100" s="7">
        <v>4.0</v>
      </c>
      <c r="E100" s="7">
        <v>2.0</v>
      </c>
      <c r="F100" s="7" t="s">
        <v>24</v>
      </c>
      <c r="G100" s="7" t="s">
        <v>293</v>
      </c>
      <c r="H100" s="7" t="s">
        <v>338</v>
      </c>
      <c r="I100" s="7" t="s">
        <v>27</v>
      </c>
    </row>
    <row r="101">
      <c r="A101" s="56" t="s">
        <v>302</v>
      </c>
      <c r="D101" s="27"/>
      <c r="E101" s="7">
        <v>2.0</v>
      </c>
      <c r="G101" s="7"/>
    </row>
    <row r="102">
      <c r="A102" s="56" t="s">
        <v>290</v>
      </c>
      <c r="B102" s="7" t="s">
        <v>469</v>
      </c>
      <c r="C102" s="7">
        <v>2.0</v>
      </c>
      <c r="D102" s="7">
        <v>2.0</v>
      </c>
      <c r="E102" s="7">
        <v>1.0</v>
      </c>
      <c r="F102" s="7" t="s">
        <v>24</v>
      </c>
      <c r="G102" s="7" t="s">
        <v>293</v>
      </c>
      <c r="H102" s="7" t="s">
        <v>470</v>
      </c>
      <c r="I102" s="7" t="s">
        <v>27</v>
      </c>
    </row>
    <row r="103">
      <c r="A103" s="56" t="s">
        <v>298</v>
      </c>
      <c r="B103" s="7" t="s">
        <v>471</v>
      </c>
      <c r="C103" s="7">
        <v>4.0</v>
      </c>
      <c r="D103" s="7">
        <v>4.0</v>
      </c>
      <c r="E103" s="7">
        <v>2.0</v>
      </c>
      <c r="F103" s="7" t="s">
        <v>355</v>
      </c>
      <c r="G103" s="7" t="s">
        <v>293</v>
      </c>
      <c r="H103" s="7" t="s">
        <v>472</v>
      </c>
      <c r="I103" s="7" t="s">
        <v>27</v>
      </c>
    </row>
    <row r="104">
      <c r="A104" s="56" t="s">
        <v>302</v>
      </c>
      <c r="D104" s="27"/>
      <c r="E104" s="7">
        <v>3.0</v>
      </c>
      <c r="G104" s="7"/>
    </row>
    <row r="105">
      <c r="A105" s="56" t="s">
        <v>303</v>
      </c>
      <c r="B105" s="7" t="s">
        <v>304</v>
      </c>
      <c r="C105" s="7">
        <v>5.0</v>
      </c>
      <c r="D105" s="7">
        <v>3.0</v>
      </c>
      <c r="E105" s="7">
        <v>1.0</v>
      </c>
      <c r="F105" s="7" t="s">
        <v>300</v>
      </c>
      <c r="G105" s="7" t="s">
        <v>293</v>
      </c>
      <c r="H105" s="7" t="s">
        <v>305</v>
      </c>
      <c r="I105" s="7" t="s">
        <v>27</v>
      </c>
    </row>
    <row r="106">
      <c r="A106" s="56" t="s">
        <v>439</v>
      </c>
      <c r="B106" s="7" t="s">
        <v>323</v>
      </c>
      <c r="C106" s="7">
        <v>3.0</v>
      </c>
      <c r="D106" s="7">
        <v>2.0</v>
      </c>
      <c r="E106" s="7">
        <v>1.0</v>
      </c>
      <c r="F106" s="7" t="s">
        <v>345</v>
      </c>
      <c r="G106" s="7" t="s">
        <v>293</v>
      </c>
      <c r="H106" s="7" t="s">
        <v>473</v>
      </c>
      <c r="I106" s="7" t="s">
        <v>25</v>
      </c>
    </row>
    <row r="107">
      <c r="A107" s="56" t="s">
        <v>290</v>
      </c>
      <c r="B107" s="7" t="s">
        <v>416</v>
      </c>
      <c r="C107" s="7">
        <v>1.0</v>
      </c>
      <c r="D107" s="7">
        <v>2.0</v>
      </c>
      <c r="E107" s="7">
        <v>1.0</v>
      </c>
      <c r="F107" s="7" t="s">
        <v>36</v>
      </c>
      <c r="G107" s="7" t="s">
        <v>293</v>
      </c>
      <c r="H107" s="7" t="s">
        <v>474</v>
      </c>
      <c r="I107" s="7" t="s">
        <v>25</v>
      </c>
    </row>
    <row r="108">
      <c r="A108" s="56" t="s">
        <v>447</v>
      </c>
      <c r="D108" s="27"/>
      <c r="E108" s="7">
        <v>1.0</v>
      </c>
      <c r="G108" s="7"/>
    </row>
    <row r="109">
      <c r="A109" s="56" t="s">
        <v>295</v>
      </c>
      <c r="B109" s="7" t="s">
        <v>296</v>
      </c>
      <c r="C109" s="7">
        <v>7.0</v>
      </c>
      <c r="D109" s="7">
        <v>7.0</v>
      </c>
      <c r="E109" s="7">
        <v>1.0</v>
      </c>
      <c r="F109" s="7" t="s">
        <v>192</v>
      </c>
      <c r="G109" s="7" t="s">
        <v>179</v>
      </c>
      <c r="H109" s="7" t="s">
        <v>475</v>
      </c>
    </row>
    <row r="110">
      <c r="A110" s="56" t="s">
        <v>336</v>
      </c>
      <c r="B110" s="7" t="s">
        <v>328</v>
      </c>
      <c r="C110" s="7">
        <v>5.0</v>
      </c>
      <c r="D110" s="7">
        <v>6.0</v>
      </c>
      <c r="E110" s="7"/>
      <c r="F110" s="7" t="s">
        <v>300</v>
      </c>
      <c r="G110" s="7" t="s">
        <v>293</v>
      </c>
      <c r="H110" s="7" t="s">
        <v>476</v>
      </c>
      <c r="I110" s="7" t="s">
        <v>25</v>
      </c>
    </row>
    <row r="111">
      <c r="A111" s="56" t="s">
        <v>303</v>
      </c>
      <c r="B111" s="7" t="s">
        <v>477</v>
      </c>
      <c r="C111" s="7">
        <v>2.0</v>
      </c>
      <c r="D111" s="7">
        <v>2.0</v>
      </c>
      <c r="E111" s="7">
        <v>2.0</v>
      </c>
      <c r="F111" s="7" t="s">
        <v>36</v>
      </c>
      <c r="G111" s="7" t="s">
        <v>293</v>
      </c>
      <c r="H111" s="7" t="s">
        <v>478</v>
      </c>
      <c r="I111" s="7" t="s">
        <v>27</v>
      </c>
    </row>
    <row r="112">
      <c r="A112" s="56" t="s">
        <v>479</v>
      </c>
      <c r="D112" s="27"/>
      <c r="E112" s="7">
        <v>1.0</v>
      </c>
      <c r="G112" s="7"/>
    </row>
    <row r="113">
      <c r="A113" s="56" t="s">
        <v>365</v>
      </c>
      <c r="B113" s="7" t="s">
        <v>480</v>
      </c>
      <c r="C113" s="7">
        <v>6.0</v>
      </c>
      <c r="D113" s="7">
        <v>5.0</v>
      </c>
      <c r="E113" s="7">
        <v>1.0</v>
      </c>
      <c r="F113" s="7" t="s">
        <v>461</v>
      </c>
      <c r="G113" s="7" t="s">
        <v>179</v>
      </c>
      <c r="H113" s="7" t="s">
        <v>481</v>
      </c>
      <c r="I113" s="7" t="s">
        <v>27</v>
      </c>
    </row>
    <row r="114">
      <c r="A114" s="56" t="s">
        <v>290</v>
      </c>
      <c r="B114" s="7" t="s">
        <v>337</v>
      </c>
      <c r="C114" s="7">
        <v>1.0</v>
      </c>
      <c r="D114" s="7">
        <v>1.0</v>
      </c>
      <c r="E114" s="7"/>
      <c r="F114" s="7" t="s">
        <v>382</v>
      </c>
      <c r="G114" s="7" t="s">
        <v>293</v>
      </c>
      <c r="H114" s="7" t="s">
        <v>482</v>
      </c>
      <c r="I114" s="7" t="s">
        <v>25</v>
      </c>
    </row>
    <row r="115">
      <c r="A115" s="56" t="s">
        <v>341</v>
      </c>
      <c r="B115" s="7" t="s">
        <v>483</v>
      </c>
      <c r="C115" s="7">
        <v>4.0</v>
      </c>
      <c r="D115" s="7">
        <v>3.0</v>
      </c>
      <c r="E115" s="7">
        <v>3.0</v>
      </c>
      <c r="F115" s="7" t="s">
        <v>352</v>
      </c>
      <c r="G115" s="7" t="s">
        <v>293</v>
      </c>
      <c r="H115" s="7" t="s">
        <v>484</v>
      </c>
      <c r="I115" s="7" t="s">
        <v>27</v>
      </c>
    </row>
    <row r="116">
      <c r="A116" s="56" t="s">
        <v>341</v>
      </c>
      <c r="B116" s="7" t="s">
        <v>485</v>
      </c>
      <c r="C116" s="7">
        <v>3.0</v>
      </c>
      <c r="D116" s="7">
        <v>2.0</v>
      </c>
      <c r="E116" s="7">
        <v>2.0</v>
      </c>
      <c r="F116" s="7" t="s">
        <v>24</v>
      </c>
      <c r="G116" s="7" t="s">
        <v>293</v>
      </c>
      <c r="H116" s="7" t="s">
        <v>486</v>
      </c>
      <c r="I116" s="7" t="s">
        <v>27</v>
      </c>
    </row>
    <row r="117">
      <c r="A117" s="56" t="s">
        <v>336</v>
      </c>
      <c r="B117" s="7" t="s">
        <v>310</v>
      </c>
      <c r="C117" s="7">
        <v>5.0</v>
      </c>
      <c r="D117" s="7">
        <v>4.0</v>
      </c>
      <c r="E117" s="7"/>
      <c r="F117" s="7" t="s">
        <v>24</v>
      </c>
      <c r="G117" s="7" t="s">
        <v>293</v>
      </c>
      <c r="H117" s="7" t="s">
        <v>487</v>
      </c>
      <c r="I117" s="7" t="s">
        <v>27</v>
      </c>
    </row>
    <row r="118">
      <c r="A118" s="56" t="s">
        <v>348</v>
      </c>
      <c r="B118" s="7" t="s">
        <v>477</v>
      </c>
      <c r="C118" s="7">
        <v>2.0</v>
      </c>
      <c r="D118" s="7">
        <v>1.0</v>
      </c>
      <c r="E118" s="7">
        <v>6.0</v>
      </c>
      <c r="F118" s="7" t="s">
        <v>36</v>
      </c>
      <c r="G118" s="7" t="s">
        <v>293</v>
      </c>
      <c r="H118" s="7" t="s">
        <v>488</v>
      </c>
      <c r="I118" s="7" t="s">
        <v>27</v>
      </c>
    </row>
    <row r="119">
      <c r="A119" s="56" t="s">
        <v>290</v>
      </c>
      <c r="B119" s="7" t="s">
        <v>489</v>
      </c>
      <c r="C119" s="7">
        <v>3.0</v>
      </c>
      <c r="D119" s="7">
        <v>2.0</v>
      </c>
      <c r="E119" s="7">
        <v>2.0</v>
      </c>
      <c r="F119" s="7" t="s">
        <v>36</v>
      </c>
      <c r="G119" s="7" t="s">
        <v>293</v>
      </c>
      <c r="H119" s="7" t="s">
        <v>490</v>
      </c>
      <c r="I119" s="7" t="s">
        <v>25</v>
      </c>
    </row>
    <row r="120">
      <c r="A120" s="56" t="s">
        <v>303</v>
      </c>
      <c r="B120" s="7" t="s">
        <v>491</v>
      </c>
      <c r="C120" s="7">
        <v>5.0</v>
      </c>
      <c r="D120" s="7">
        <v>3.0</v>
      </c>
      <c r="E120" s="7">
        <v>1.0</v>
      </c>
      <c r="F120" s="7" t="s">
        <v>24</v>
      </c>
      <c r="G120" s="7" t="s">
        <v>293</v>
      </c>
      <c r="H120" s="7" t="s">
        <v>305</v>
      </c>
      <c r="I120" s="7" t="s">
        <v>27</v>
      </c>
    </row>
    <row r="121">
      <c r="A121" s="56" t="s">
        <v>290</v>
      </c>
      <c r="B121" s="7" t="s">
        <v>381</v>
      </c>
      <c r="C121" s="7">
        <v>4.0</v>
      </c>
      <c r="D121" s="7">
        <v>5.0</v>
      </c>
      <c r="E121" s="7">
        <v>3.0</v>
      </c>
      <c r="F121" s="7" t="s">
        <v>382</v>
      </c>
      <c r="G121" s="7" t="s">
        <v>293</v>
      </c>
      <c r="H121" s="7" t="s">
        <v>383</v>
      </c>
      <c r="I121" s="7" t="s">
        <v>27</v>
      </c>
    </row>
    <row r="122">
      <c r="A122" s="56" t="s">
        <v>290</v>
      </c>
      <c r="B122" s="7" t="s">
        <v>381</v>
      </c>
      <c r="C122" s="7">
        <v>4.0</v>
      </c>
      <c r="D122" s="7">
        <v>5.0</v>
      </c>
      <c r="E122" s="7"/>
      <c r="F122" s="7" t="s">
        <v>382</v>
      </c>
      <c r="G122" s="7" t="s">
        <v>293</v>
      </c>
      <c r="H122" s="7" t="s">
        <v>383</v>
      </c>
      <c r="I122" s="7" t="s">
        <v>27</v>
      </c>
    </row>
    <row r="123">
      <c r="A123" s="56" t="s">
        <v>290</v>
      </c>
      <c r="B123" s="7" t="s">
        <v>492</v>
      </c>
      <c r="C123" s="7">
        <v>1.0</v>
      </c>
      <c r="D123" s="7">
        <v>1.0</v>
      </c>
      <c r="E123" s="7">
        <v>2.0</v>
      </c>
      <c r="F123" s="7" t="s">
        <v>36</v>
      </c>
      <c r="G123" s="7" t="s">
        <v>293</v>
      </c>
      <c r="H123" s="7" t="s">
        <v>493</v>
      </c>
      <c r="I123" s="7" t="s">
        <v>25</v>
      </c>
    </row>
    <row r="124">
      <c r="A124" s="56" t="s">
        <v>336</v>
      </c>
      <c r="B124" s="7" t="s">
        <v>468</v>
      </c>
      <c r="C124" s="7">
        <v>5.0</v>
      </c>
      <c r="D124" s="7">
        <v>4.0</v>
      </c>
      <c r="E124" s="7"/>
      <c r="F124" s="7" t="s">
        <v>24</v>
      </c>
      <c r="G124" s="7" t="s">
        <v>293</v>
      </c>
      <c r="H124" s="7" t="s">
        <v>494</v>
      </c>
      <c r="I124" s="7" t="s">
        <v>27</v>
      </c>
    </row>
    <row r="125">
      <c r="A125" s="56" t="s">
        <v>370</v>
      </c>
      <c r="D125" s="27"/>
      <c r="E125" s="7">
        <v>3.0</v>
      </c>
      <c r="G125" s="7"/>
    </row>
    <row r="126">
      <c r="A126" s="56" t="s">
        <v>306</v>
      </c>
      <c r="B126" s="7" t="s">
        <v>495</v>
      </c>
      <c r="C126" s="7">
        <v>4.0</v>
      </c>
      <c r="D126" s="7">
        <v>3.0</v>
      </c>
      <c r="E126" s="7">
        <v>1.0</v>
      </c>
      <c r="F126" s="7" t="s">
        <v>321</v>
      </c>
      <c r="G126" s="7" t="s">
        <v>179</v>
      </c>
      <c r="H126" s="7" t="s">
        <v>314</v>
      </c>
      <c r="I126" s="7" t="s">
        <v>27</v>
      </c>
    </row>
    <row r="127">
      <c r="A127" s="56" t="s">
        <v>290</v>
      </c>
      <c r="B127" s="7" t="s">
        <v>291</v>
      </c>
      <c r="C127" s="7">
        <v>2.0</v>
      </c>
      <c r="D127" s="7">
        <v>2.0</v>
      </c>
      <c r="E127" s="7">
        <v>2.0</v>
      </c>
      <c r="F127" s="7" t="s">
        <v>24</v>
      </c>
      <c r="G127" s="7" t="s">
        <v>293</v>
      </c>
      <c r="H127" s="7" t="s">
        <v>496</v>
      </c>
      <c r="I127" s="7" t="s">
        <v>27</v>
      </c>
    </row>
    <row r="128">
      <c r="A128" s="56" t="s">
        <v>497</v>
      </c>
      <c r="D128" s="27"/>
      <c r="E128" s="7">
        <v>2.0</v>
      </c>
      <c r="G128" s="7"/>
    </row>
    <row r="129">
      <c r="A129" s="56" t="s">
        <v>348</v>
      </c>
      <c r="B129" s="7" t="s">
        <v>477</v>
      </c>
      <c r="C129" s="7">
        <v>2.0</v>
      </c>
      <c r="D129" s="7">
        <v>1.0</v>
      </c>
      <c r="E129" s="7">
        <v>2.0</v>
      </c>
      <c r="F129" s="7" t="s">
        <v>36</v>
      </c>
      <c r="G129" s="7" t="s">
        <v>293</v>
      </c>
      <c r="H129" s="7" t="s">
        <v>498</v>
      </c>
      <c r="I129" s="7" t="s">
        <v>25</v>
      </c>
    </row>
    <row r="130">
      <c r="A130" s="56" t="s">
        <v>290</v>
      </c>
      <c r="B130" s="7" t="s">
        <v>499</v>
      </c>
      <c r="C130" s="7">
        <v>2.0</v>
      </c>
      <c r="D130" s="7">
        <v>2.0</v>
      </c>
      <c r="E130" s="7"/>
      <c r="F130" s="7" t="s">
        <v>36</v>
      </c>
      <c r="G130" s="7" t="s">
        <v>293</v>
      </c>
      <c r="H130" s="7" t="s">
        <v>417</v>
      </c>
      <c r="I130" s="7" t="s">
        <v>25</v>
      </c>
    </row>
    <row r="131">
      <c r="A131" s="56" t="s">
        <v>348</v>
      </c>
      <c r="B131" s="7" t="s">
        <v>349</v>
      </c>
      <c r="C131" s="7">
        <v>1.0</v>
      </c>
      <c r="D131" s="7">
        <v>1.0</v>
      </c>
      <c r="E131" s="7">
        <v>4.0</v>
      </c>
      <c r="F131" s="7" t="s">
        <v>345</v>
      </c>
      <c r="G131" s="7" t="s">
        <v>293</v>
      </c>
      <c r="H131" s="7" t="s">
        <v>500</v>
      </c>
      <c r="I131" s="7" t="s">
        <v>25</v>
      </c>
    </row>
    <row r="132">
      <c r="A132" s="56" t="s">
        <v>430</v>
      </c>
      <c r="D132" s="27"/>
      <c r="E132" s="7">
        <v>3.0</v>
      </c>
      <c r="G132" s="7"/>
    </row>
    <row r="133">
      <c r="A133" s="56" t="s">
        <v>348</v>
      </c>
      <c r="B133" s="7" t="s">
        <v>501</v>
      </c>
      <c r="C133" s="7">
        <v>2.0</v>
      </c>
      <c r="D133" s="7">
        <v>2.0</v>
      </c>
      <c r="E133" s="7">
        <v>1.0</v>
      </c>
      <c r="F133" s="7" t="s">
        <v>382</v>
      </c>
      <c r="G133" s="7" t="s">
        <v>293</v>
      </c>
      <c r="H133" s="7" t="s">
        <v>502</v>
      </c>
      <c r="I133" s="7" t="s">
        <v>27</v>
      </c>
    </row>
    <row r="134">
      <c r="A134" s="56" t="s">
        <v>341</v>
      </c>
      <c r="B134" s="7" t="s">
        <v>503</v>
      </c>
      <c r="C134" s="7">
        <v>4.0</v>
      </c>
      <c r="D134" s="7">
        <v>4.0</v>
      </c>
      <c r="E134" s="7">
        <v>3.0</v>
      </c>
      <c r="F134" s="7" t="s">
        <v>181</v>
      </c>
      <c r="G134" s="7" t="s">
        <v>293</v>
      </c>
      <c r="H134" s="7" t="s">
        <v>504</v>
      </c>
      <c r="I134" s="7" t="s">
        <v>27</v>
      </c>
    </row>
    <row r="135">
      <c r="A135" s="56" t="s">
        <v>298</v>
      </c>
      <c r="B135" s="7" t="s">
        <v>505</v>
      </c>
      <c r="C135" s="7">
        <v>4.0</v>
      </c>
      <c r="D135" s="7">
        <v>5.0</v>
      </c>
      <c r="E135" s="7">
        <v>2.0</v>
      </c>
      <c r="F135" s="7" t="s">
        <v>24</v>
      </c>
      <c r="G135" s="7" t="s">
        <v>293</v>
      </c>
      <c r="H135" s="7" t="s">
        <v>506</v>
      </c>
      <c r="I135" s="7" t="s">
        <v>184</v>
      </c>
    </row>
    <row r="136">
      <c r="A136" s="56" t="s">
        <v>424</v>
      </c>
      <c r="D136" s="27"/>
      <c r="E136" s="7">
        <v>1.0</v>
      </c>
      <c r="G136" s="7"/>
    </row>
    <row r="137">
      <c r="A137" s="56" t="s">
        <v>290</v>
      </c>
      <c r="B137" s="7" t="s">
        <v>450</v>
      </c>
      <c r="C137" s="7">
        <v>1.0</v>
      </c>
      <c r="D137" s="7">
        <v>1.0</v>
      </c>
      <c r="E137" s="7"/>
      <c r="F137" s="7" t="s">
        <v>358</v>
      </c>
      <c r="G137" s="7" t="s">
        <v>293</v>
      </c>
      <c r="H137" s="7" t="s">
        <v>507</v>
      </c>
      <c r="I137" s="7" t="s">
        <v>25</v>
      </c>
    </row>
    <row r="138">
      <c r="A138" s="56" t="s">
        <v>351</v>
      </c>
      <c r="B138" s="7" t="s">
        <v>508</v>
      </c>
      <c r="C138" s="7">
        <v>3.0</v>
      </c>
      <c r="D138" s="7">
        <v>3.0</v>
      </c>
      <c r="E138" s="7"/>
      <c r="F138" s="7" t="s">
        <v>345</v>
      </c>
      <c r="G138" s="7" t="s">
        <v>293</v>
      </c>
      <c r="H138" s="7" t="s">
        <v>509</v>
      </c>
      <c r="I138" s="7" t="s">
        <v>175</v>
      </c>
    </row>
    <row r="139">
      <c r="A139" s="56" t="s">
        <v>295</v>
      </c>
      <c r="B139" s="7" t="s">
        <v>510</v>
      </c>
      <c r="C139" s="7">
        <v>6.0</v>
      </c>
      <c r="D139" s="7">
        <v>6.0</v>
      </c>
      <c r="E139" s="7">
        <v>2.0</v>
      </c>
      <c r="F139" s="7" t="s">
        <v>188</v>
      </c>
      <c r="G139" s="7" t="s">
        <v>179</v>
      </c>
      <c r="H139" s="7" t="s">
        <v>511</v>
      </c>
      <c r="I139" s="7" t="s">
        <v>25</v>
      </c>
    </row>
    <row r="140">
      <c r="A140" s="56" t="s">
        <v>336</v>
      </c>
      <c r="B140" s="7" t="s">
        <v>512</v>
      </c>
      <c r="C140" s="7">
        <v>5.0</v>
      </c>
      <c r="D140" s="7">
        <v>5.0</v>
      </c>
      <c r="E140" s="7">
        <v>2.0</v>
      </c>
      <c r="F140" s="7" t="s">
        <v>300</v>
      </c>
      <c r="G140" s="7" t="s">
        <v>293</v>
      </c>
      <c r="H140" s="7" t="s">
        <v>487</v>
      </c>
      <c r="I140" s="7" t="s">
        <v>27</v>
      </c>
    </row>
    <row r="141">
      <c r="A141" s="56" t="s">
        <v>424</v>
      </c>
      <c r="B141" s="7" t="s">
        <v>513</v>
      </c>
      <c r="C141" s="7">
        <v>4.0</v>
      </c>
      <c r="D141" s="7">
        <v>4.0</v>
      </c>
      <c r="E141" s="7"/>
      <c r="F141" s="7" t="s">
        <v>382</v>
      </c>
      <c r="G141" s="7" t="s">
        <v>293</v>
      </c>
      <c r="H141" s="7" t="s">
        <v>514</v>
      </c>
      <c r="I141" s="7" t="s">
        <v>27</v>
      </c>
    </row>
    <row r="142">
      <c r="A142" s="56" t="s">
        <v>424</v>
      </c>
      <c r="B142" s="7" t="s">
        <v>515</v>
      </c>
      <c r="C142" s="7">
        <v>4.0</v>
      </c>
      <c r="D142" s="7">
        <v>3.0</v>
      </c>
      <c r="E142" s="7"/>
      <c r="F142" s="7" t="s">
        <v>300</v>
      </c>
      <c r="G142" s="7" t="s">
        <v>293</v>
      </c>
      <c r="H142" s="7" t="s">
        <v>516</v>
      </c>
      <c r="I142" s="7" t="s">
        <v>25</v>
      </c>
    </row>
    <row r="143">
      <c r="A143" s="56" t="s">
        <v>517</v>
      </c>
      <c r="B143" s="7" t="s">
        <v>518</v>
      </c>
      <c r="C143" s="7">
        <v>7.0</v>
      </c>
      <c r="D143" s="7">
        <v>7.0</v>
      </c>
      <c r="E143" s="7"/>
      <c r="F143" s="7" t="s">
        <v>332</v>
      </c>
      <c r="G143" s="7" t="s">
        <v>179</v>
      </c>
      <c r="H143" s="7" t="s">
        <v>519</v>
      </c>
      <c r="I143" s="7" t="s">
        <v>27</v>
      </c>
    </row>
    <row r="144">
      <c r="A144" s="56" t="s">
        <v>290</v>
      </c>
      <c r="B144" s="7" t="s">
        <v>520</v>
      </c>
      <c r="C144" s="7">
        <v>3.0</v>
      </c>
      <c r="D144" s="7">
        <v>3.0</v>
      </c>
      <c r="E144" s="7"/>
      <c r="F144" s="7" t="s">
        <v>355</v>
      </c>
      <c r="G144" s="7" t="s">
        <v>293</v>
      </c>
      <c r="H144" s="7" t="s">
        <v>521</v>
      </c>
    </row>
    <row r="145">
      <c r="A145" s="56" t="s">
        <v>522</v>
      </c>
      <c r="B145" s="7" t="s">
        <v>523</v>
      </c>
      <c r="C145" s="7">
        <v>2.0</v>
      </c>
      <c r="D145" s="7">
        <v>2.0</v>
      </c>
      <c r="E145" s="7"/>
      <c r="F145" s="7" t="s">
        <v>382</v>
      </c>
      <c r="G145" s="7" t="s">
        <v>293</v>
      </c>
      <c r="H145" s="7" t="s">
        <v>524</v>
      </c>
      <c r="I145" s="7" t="s">
        <v>27</v>
      </c>
    </row>
    <row r="146">
      <c r="A146" s="56" t="s">
        <v>295</v>
      </c>
      <c r="B146" s="7" t="s">
        <v>525</v>
      </c>
      <c r="C146" s="7">
        <v>6.0</v>
      </c>
      <c r="D146" s="7">
        <v>7.0</v>
      </c>
      <c r="E146" s="7"/>
      <c r="F146" s="7" t="s">
        <v>332</v>
      </c>
      <c r="G146" s="7" t="s">
        <v>179</v>
      </c>
      <c r="H146" s="7" t="s">
        <v>526</v>
      </c>
      <c r="I146" s="7" t="s">
        <v>27</v>
      </c>
    </row>
    <row r="147">
      <c r="A147" s="56" t="s">
        <v>341</v>
      </c>
      <c r="B147" s="7" t="s">
        <v>527</v>
      </c>
      <c r="C147" s="7">
        <v>5.0</v>
      </c>
      <c r="D147" s="7">
        <v>5.0</v>
      </c>
      <c r="E147" s="7">
        <v>1.0</v>
      </c>
      <c r="F147" s="7" t="s">
        <v>528</v>
      </c>
      <c r="G147" s="7" t="s">
        <v>179</v>
      </c>
      <c r="H147" s="7" t="s">
        <v>529</v>
      </c>
      <c r="I147" s="7" t="s">
        <v>27</v>
      </c>
    </row>
    <row r="148">
      <c r="A148" s="56" t="s">
        <v>341</v>
      </c>
      <c r="B148" s="7" t="s">
        <v>386</v>
      </c>
      <c r="C148" s="7">
        <v>4.0</v>
      </c>
      <c r="D148" s="7">
        <v>3.0</v>
      </c>
      <c r="E148" s="7">
        <v>2.0</v>
      </c>
      <c r="F148" s="7" t="s">
        <v>321</v>
      </c>
      <c r="G148" s="7" t="s">
        <v>179</v>
      </c>
      <c r="H148" s="7" t="s">
        <v>530</v>
      </c>
      <c r="I148" s="7" t="s">
        <v>27</v>
      </c>
    </row>
    <row r="149">
      <c r="A149" s="56" t="s">
        <v>303</v>
      </c>
      <c r="D149" s="27"/>
      <c r="E149" s="7">
        <v>3.0</v>
      </c>
      <c r="G149" s="7"/>
    </row>
    <row r="150">
      <c r="A150" s="56" t="s">
        <v>290</v>
      </c>
      <c r="B150" s="7" t="s">
        <v>381</v>
      </c>
      <c r="C150" s="7">
        <v>4.0</v>
      </c>
      <c r="D150" s="7">
        <v>4.0</v>
      </c>
      <c r="E150" s="7">
        <v>2.0</v>
      </c>
      <c r="F150" s="7" t="s">
        <v>382</v>
      </c>
      <c r="G150" s="7" t="s">
        <v>293</v>
      </c>
      <c r="H150" s="7" t="s">
        <v>383</v>
      </c>
      <c r="I150" s="7" t="s">
        <v>27</v>
      </c>
    </row>
    <row r="151">
      <c r="A151" s="56" t="s">
        <v>336</v>
      </c>
      <c r="B151" s="7" t="s">
        <v>512</v>
      </c>
      <c r="C151" s="7">
        <v>5.0</v>
      </c>
      <c r="D151" s="7">
        <v>5.0</v>
      </c>
      <c r="E151" s="7">
        <v>3.0</v>
      </c>
      <c r="F151" s="7" t="s">
        <v>24</v>
      </c>
      <c r="G151" s="7" t="s">
        <v>293</v>
      </c>
      <c r="H151" s="7" t="s">
        <v>487</v>
      </c>
      <c r="I151" s="7" t="s">
        <v>175</v>
      </c>
    </row>
    <row r="152">
      <c r="A152" s="56" t="s">
        <v>290</v>
      </c>
      <c r="B152" s="7" t="s">
        <v>425</v>
      </c>
      <c r="C152" s="7">
        <v>3.0</v>
      </c>
      <c r="D152" s="7">
        <v>3.0</v>
      </c>
      <c r="E152" s="7"/>
      <c r="F152" s="7" t="s">
        <v>36</v>
      </c>
      <c r="G152" s="7" t="s">
        <v>293</v>
      </c>
      <c r="H152" s="7" t="s">
        <v>531</v>
      </c>
      <c r="I152" s="7" t="s">
        <v>25</v>
      </c>
    </row>
    <row r="153">
      <c r="A153" s="56" t="s">
        <v>336</v>
      </c>
      <c r="B153" s="7" t="s">
        <v>532</v>
      </c>
      <c r="C153" s="7">
        <v>4.0</v>
      </c>
      <c r="D153" s="7">
        <v>4.0</v>
      </c>
      <c r="E153" s="7"/>
      <c r="F153" s="7" t="s">
        <v>24</v>
      </c>
      <c r="G153" s="7" t="s">
        <v>293</v>
      </c>
      <c r="H153" s="7" t="s">
        <v>533</v>
      </c>
    </row>
    <row r="154">
      <c r="A154" s="56" t="s">
        <v>306</v>
      </c>
      <c r="B154" s="7" t="s">
        <v>534</v>
      </c>
      <c r="C154" s="7">
        <v>4.0</v>
      </c>
      <c r="D154" s="7">
        <v>3.0</v>
      </c>
      <c r="E154" s="7">
        <v>2.0</v>
      </c>
      <c r="F154" s="7" t="s">
        <v>181</v>
      </c>
      <c r="G154" s="7" t="s">
        <v>179</v>
      </c>
      <c r="H154" s="7" t="s">
        <v>429</v>
      </c>
      <c r="I154" s="7" t="s">
        <v>25</v>
      </c>
    </row>
    <row r="155">
      <c r="A155" s="56" t="s">
        <v>290</v>
      </c>
      <c r="B155" s="7" t="s">
        <v>381</v>
      </c>
      <c r="C155" s="7">
        <v>4.0</v>
      </c>
      <c r="D155" s="7">
        <v>4.0</v>
      </c>
      <c r="E155" s="7">
        <v>1.0</v>
      </c>
      <c r="F155" s="7" t="s">
        <v>382</v>
      </c>
      <c r="G155" s="7" t="s">
        <v>293</v>
      </c>
      <c r="H155" s="7" t="s">
        <v>383</v>
      </c>
      <c r="I155" s="7" t="s">
        <v>25</v>
      </c>
    </row>
    <row r="156">
      <c r="A156" s="56" t="s">
        <v>341</v>
      </c>
      <c r="B156" s="7" t="s">
        <v>535</v>
      </c>
      <c r="C156" s="7">
        <v>5.0</v>
      </c>
      <c r="D156" s="7">
        <v>6.0</v>
      </c>
      <c r="E156" s="7">
        <v>1.0</v>
      </c>
      <c r="F156" s="7" t="s">
        <v>536</v>
      </c>
      <c r="G156" s="7" t="s">
        <v>179</v>
      </c>
      <c r="H156" s="7" t="s">
        <v>537</v>
      </c>
      <c r="I156" s="7" t="s">
        <v>27</v>
      </c>
    </row>
    <row r="157">
      <c r="A157" s="56" t="s">
        <v>303</v>
      </c>
      <c r="B157" s="7" t="s">
        <v>538</v>
      </c>
      <c r="C157" s="7">
        <v>5.0</v>
      </c>
      <c r="D157" s="7">
        <v>4.0</v>
      </c>
      <c r="E157" s="7">
        <v>2.0</v>
      </c>
      <c r="F157" s="7" t="s">
        <v>300</v>
      </c>
      <c r="G157" s="7" t="s">
        <v>293</v>
      </c>
      <c r="H157" s="7" t="s">
        <v>398</v>
      </c>
      <c r="I157" s="7" t="s">
        <v>27</v>
      </c>
    </row>
    <row r="158">
      <c r="A158" s="56" t="s">
        <v>303</v>
      </c>
      <c r="B158" s="7" t="s">
        <v>304</v>
      </c>
      <c r="C158" s="7">
        <v>5.0</v>
      </c>
      <c r="D158" s="7">
        <v>3.0</v>
      </c>
      <c r="E158" s="7"/>
      <c r="F158" s="7" t="s">
        <v>300</v>
      </c>
      <c r="G158" s="7" t="s">
        <v>293</v>
      </c>
      <c r="H158" s="7" t="s">
        <v>305</v>
      </c>
      <c r="I158" s="7" t="s">
        <v>27</v>
      </c>
    </row>
    <row r="159">
      <c r="A159" s="56" t="s">
        <v>290</v>
      </c>
      <c r="B159" s="7" t="s">
        <v>418</v>
      </c>
      <c r="C159" s="7">
        <v>3.0</v>
      </c>
      <c r="D159" s="7">
        <v>1.0</v>
      </c>
      <c r="E159" s="7">
        <v>1.0</v>
      </c>
      <c r="F159" s="7" t="s">
        <v>300</v>
      </c>
      <c r="G159" s="7" t="s">
        <v>293</v>
      </c>
      <c r="H159" s="7" t="s">
        <v>539</v>
      </c>
      <c r="I159" s="7" t="s">
        <v>27</v>
      </c>
    </row>
    <row r="160">
      <c r="A160" s="56" t="s">
        <v>415</v>
      </c>
      <c r="B160" s="7" t="s">
        <v>540</v>
      </c>
      <c r="C160" s="7">
        <v>4.0</v>
      </c>
      <c r="D160" s="7">
        <v>3.0</v>
      </c>
      <c r="E160" s="7">
        <v>2.0</v>
      </c>
      <c r="F160" s="7" t="s">
        <v>300</v>
      </c>
      <c r="G160" s="7" t="s">
        <v>293</v>
      </c>
      <c r="H160" s="7" t="s">
        <v>541</v>
      </c>
      <c r="I160" s="7" t="s">
        <v>25</v>
      </c>
    </row>
    <row r="161">
      <c r="A161" s="56" t="s">
        <v>290</v>
      </c>
      <c r="B161" s="7" t="s">
        <v>485</v>
      </c>
      <c r="C161" s="7">
        <v>4.0</v>
      </c>
      <c r="D161" s="7">
        <v>3.0</v>
      </c>
      <c r="E161" s="7">
        <v>2.0</v>
      </c>
      <c r="F161" s="7" t="s">
        <v>345</v>
      </c>
      <c r="G161" s="7" t="s">
        <v>293</v>
      </c>
      <c r="H161" s="7" t="s">
        <v>451</v>
      </c>
      <c r="I161" s="7" t="s">
        <v>25</v>
      </c>
    </row>
    <row r="162">
      <c r="A162" s="56" t="s">
        <v>362</v>
      </c>
      <c r="B162" s="7" t="s">
        <v>542</v>
      </c>
      <c r="C162" s="7">
        <v>2.0</v>
      </c>
      <c r="D162" s="7">
        <v>2.0</v>
      </c>
      <c r="E162" s="7">
        <v>3.0</v>
      </c>
      <c r="F162" s="7" t="s">
        <v>36</v>
      </c>
      <c r="G162" s="7" t="s">
        <v>293</v>
      </c>
      <c r="H162" s="7" t="s">
        <v>456</v>
      </c>
    </row>
    <row r="163">
      <c r="A163" s="56" t="s">
        <v>341</v>
      </c>
      <c r="B163" s="7" t="s">
        <v>543</v>
      </c>
      <c r="C163" s="7">
        <v>5.0</v>
      </c>
      <c r="D163" s="7">
        <v>5.0</v>
      </c>
      <c r="E163" s="7">
        <v>3.0</v>
      </c>
      <c r="F163" s="7" t="s">
        <v>352</v>
      </c>
      <c r="G163" s="7" t="s">
        <v>293</v>
      </c>
      <c r="H163" s="7" t="s">
        <v>544</v>
      </c>
      <c r="I163" s="7" t="s">
        <v>27</v>
      </c>
    </row>
    <row r="164">
      <c r="A164" s="56" t="s">
        <v>341</v>
      </c>
      <c r="B164" s="7" t="s">
        <v>545</v>
      </c>
      <c r="C164" s="7">
        <v>6.0</v>
      </c>
      <c r="D164" s="7">
        <v>6.0</v>
      </c>
      <c r="E164" s="7">
        <v>4.0</v>
      </c>
      <c r="F164" s="7" t="s">
        <v>352</v>
      </c>
      <c r="G164" s="7" t="s">
        <v>293</v>
      </c>
      <c r="H164" s="7" t="s">
        <v>546</v>
      </c>
      <c r="I164" s="7" t="s">
        <v>175</v>
      </c>
    </row>
    <row r="165">
      <c r="A165" s="56" t="s">
        <v>290</v>
      </c>
      <c r="B165" s="7" t="s">
        <v>547</v>
      </c>
      <c r="C165" s="7">
        <v>4.0</v>
      </c>
      <c r="D165" s="7">
        <v>3.0</v>
      </c>
      <c r="E165" s="7">
        <v>4.0</v>
      </c>
      <c r="F165" s="7" t="s">
        <v>355</v>
      </c>
      <c r="G165" s="7" t="s">
        <v>293</v>
      </c>
      <c r="H165" s="7" t="s">
        <v>548</v>
      </c>
      <c r="I165" s="7" t="s">
        <v>27</v>
      </c>
    </row>
    <row r="166">
      <c r="A166" s="56" t="s">
        <v>290</v>
      </c>
      <c r="B166" s="7" t="s">
        <v>549</v>
      </c>
      <c r="C166" s="7">
        <v>4.0</v>
      </c>
      <c r="D166" s="7">
        <v>3.0</v>
      </c>
      <c r="E166" s="7">
        <v>2.0</v>
      </c>
      <c r="F166" s="7" t="s">
        <v>355</v>
      </c>
      <c r="G166" s="7" t="s">
        <v>293</v>
      </c>
      <c r="H166" s="7" t="s">
        <v>550</v>
      </c>
      <c r="I166" s="7" t="s">
        <v>27</v>
      </c>
    </row>
    <row r="167">
      <c r="A167" s="56" t="s">
        <v>341</v>
      </c>
      <c r="B167" s="7" t="s">
        <v>551</v>
      </c>
      <c r="C167" s="7">
        <v>8.0</v>
      </c>
      <c r="D167" s="7">
        <v>9.0</v>
      </c>
      <c r="E167" s="7">
        <v>2.0</v>
      </c>
      <c r="F167" s="7" t="s">
        <v>552</v>
      </c>
      <c r="G167" s="7" t="s">
        <v>293</v>
      </c>
      <c r="H167" s="7" t="s">
        <v>553</v>
      </c>
      <c r="I167" s="7" t="s">
        <v>27</v>
      </c>
    </row>
    <row r="168">
      <c r="A168" s="56" t="s">
        <v>341</v>
      </c>
      <c r="B168" s="7" t="s">
        <v>554</v>
      </c>
      <c r="C168" s="7">
        <v>3.0</v>
      </c>
      <c r="D168" s="7">
        <v>3.0</v>
      </c>
      <c r="E168" s="7">
        <v>4.0</v>
      </c>
      <c r="F168" s="7" t="s">
        <v>355</v>
      </c>
      <c r="G168" s="7" t="s">
        <v>293</v>
      </c>
      <c r="H168" s="7" t="s">
        <v>555</v>
      </c>
      <c r="I168" s="7" t="s">
        <v>27</v>
      </c>
    </row>
    <row r="169">
      <c r="A169" s="56" t="s">
        <v>341</v>
      </c>
      <c r="B169" s="7" t="s">
        <v>556</v>
      </c>
      <c r="C169" s="7">
        <v>7.0</v>
      </c>
      <c r="D169" s="7">
        <v>7.0</v>
      </c>
      <c r="E169" s="7">
        <v>2.0</v>
      </c>
      <c r="F169" s="7" t="s">
        <v>552</v>
      </c>
      <c r="G169" s="7" t="s">
        <v>179</v>
      </c>
      <c r="H169" s="7" t="s">
        <v>557</v>
      </c>
      <c r="I169" s="7" t="s">
        <v>175</v>
      </c>
    </row>
    <row r="170">
      <c r="A170" s="56" t="s">
        <v>341</v>
      </c>
      <c r="B170" s="7" t="s">
        <v>558</v>
      </c>
      <c r="C170" s="7">
        <v>4.0</v>
      </c>
      <c r="D170" s="7">
        <v>4.0</v>
      </c>
      <c r="E170" s="7">
        <v>2.0</v>
      </c>
      <c r="F170" s="7" t="s">
        <v>321</v>
      </c>
      <c r="G170" s="7" t="s">
        <v>293</v>
      </c>
      <c r="H170" s="7" t="s">
        <v>559</v>
      </c>
      <c r="I170" s="7" t="s">
        <v>27</v>
      </c>
    </row>
    <row r="171">
      <c r="A171" s="56" t="s">
        <v>365</v>
      </c>
      <c r="B171" s="7" t="s">
        <v>464</v>
      </c>
      <c r="C171" s="7">
        <v>5.0</v>
      </c>
      <c r="D171" s="7">
        <v>3.0</v>
      </c>
      <c r="E171" s="7">
        <v>2.0</v>
      </c>
      <c r="F171" s="7" t="s">
        <v>313</v>
      </c>
      <c r="G171" s="7" t="s">
        <v>179</v>
      </c>
      <c r="H171" s="7" t="s">
        <v>390</v>
      </c>
      <c r="I171" s="7" t="s">
        <v>27</v>
      </c>
    </row>
    <row r="172">
      <c r="A172" s="56" t="s">
        <v>336</v>
      </c>
      <c r="B172" s="7" t="s">
        <v>560</v>
      </c>
      <c r="C172" s="7">
        <v>4.0</v>
      </c>
      <c r="D172" s="7">
        <v>4.0</v>
      </c>
      <c r="E172" s="7">
        <v>2.0</v>
      </c>
      <c r="F172" s="7" t="s">
        <v>355</v>
      </c>
      <c r="G172" s="7" t="s">
        <v>293</v>
      </c>
      <c r="H172" s="7" t="s">
        <v>561</v>
      </c>
      <c r="I172" s="7" t="s">
        <v>25</v>
      </c>
    </row>
    <row r="173">
      <c r="A173" s="56" t="s">
        <v>290</v>
      </c>
      <c r="B173" s="7" t="s">
        <v>562</v>
      </c>
      <c r="C173" s="7">
        <v>2.0</v>
      </c>
      <c r="D173" s="7">
        <v>2.0</v>
      </c>
      <c r="E173" s="7">
        <v>1.0</v>
      </c>
      <c r="F173" s="7" t="s">
        <v>382</v>
      </c>
      <c r="G173" s="7" t="s">
        <v>293</v>
      </c>
      <c r="H173" s="7" t="s">
        <v>367</v>
      </c>
      <c r="I173" s="7" t="s">
        <v>25</v>
      </c>
    </row>
    <row r="174">
      <c r="A174" s="56" t="s">
        <v>290</v>
      </c>
      <c r="B174" s="7" t="s">
        <v>381</v>
      </c>
      <c r="C174" s="7">
        <v>5.0</v>
      </c>
      <c r="D174" s="7">
        <v>3.0</v>
      </c>
      <c r="E174" s="7">
        <v>1.0</v>
      </c>
      <c r="F174" s="7" t="s">
        <v>563</v>
      </c>
      <c r="G174" s="7" t="s">
        <v>293</v>
      </c>
      <c r="H174" s="7" t="s">
        <v>383</v>
      </c>
      <c r="I174" s="7" t="s">
        <v>27</v>
      </c>
    </row>
    <row r="175">
      <c r="A175" s="56" t="s">
        <v>290</v>
      </c>
      <c r="B175" s="7" t="s">
        <v>564</v>
      </c>
      <c r="C175" s="7">
        <v>4.0</v>
      </c>
      <c r="D175" s="7">
        <v>4.0</v>
      </c>
      <c r="E175" s="7">
        <v>3.0</v>
      </c>
      <c r="F175" s="7" t="s">
        <v>24</v>
      </c>
      <c r="G175" s="7" t="s">
        <v>293</v>
      </c>
      <c r="H175" s="7" t="s">
        <v>550</v>
      </c>
      <c r="I175" s="7" t="s">
        <v>25</v>
      </c>
    </row>
    <row r="176">
      <c r="A176" s="56" t="s">
        <v>415</v>
      </c>
      <c r="B176" s="7" t="s">
        <v>565</v>
      </c>
      <c r="C176" s="7">
        <v>3.0</v>
      </c>
      <c r="D176" s="7">
        <v>2.0</v>
      </c>
      <c r="E176" s="7">
        <v>2.0</v>
      </c>
      <c r="F176" s="7" t="s">
        <v>24</v>
      </c>
      <c r="G176" s="7" t="s">
        <v>293</v>
      </c>
      <c r="H176" s="7" t="s">
        <v>566</v>
      </c>
      <c r="I176" s="7" t="s">
        <v>27</v>
      </c>
    </row>
    <row r="177">
      <c r="A177" s="56" t="s">
        <v>302</v>
      </c>
      <c r="B177" s="7" t="s">
        <v>567</v>
      </c>
      <c r="D177" s="7">
        <v>4.0</v>
      </c>
      <c r="E177" s="7">
        <v>1.0</v>
      </c>
      <c r="F177" s="7" t="s">
        <v>321</v>
      </c>
      <c r="G177" s="7" t="s">
        <v>179</v>
      </c>
      <c r="H177" s="7" t="s">
        <v>322</v>
      </c>
      <c r="I177" s="7" t="s">
        <v>175</v>
      </c>
    </row>
    <row r="178">
      <c r="A178" s="56" t="s">
        <v>341</v>
      </c>
      <c r="B178" s="7" t="s">
        <v>568</v>
      </c>
      <c r="C178" s="7">
        <v>4.0</v>
      </c>
      <c r="D178" s="7">
        <v>3.0</v>
      </c>
      <c r="E178" s="7">
        <v>1.0</v>
      </c>
      <c r="F178" s="7" t="s">
        <v>24</v>
      </c>
      <c r="G178" s="7" t="s">
        <v>293</v>
      </c>
      <c r="H178" s="7" t="s">
        <v>569</v>
      </c>
      <c r="I178" s="7" t="s">
        <v>27</v>
      </c>
    </row>
    <row r="179">
      <c r="A179" s="56" t="s">
        <v>341</v>
      </c>
      <c r="B179" s="7" t="s">
        <v>570</v>
      </c>
      <c r="C179" s="7">
        <v>5.0</v>
      </c>
      <c r="D179" s="7">
        <v>5.0</v>
      </c>
      <c r="E179" s="7">
        <v>1.0</v>
      </c>
      <c r="F179" s="7" t="s">
        <v>528</v>
      </c>
      <c r="G179" s="7" t="s">
        <v>179</v>
      </c>
      <c r="H179" s="7" t="s">
        <v>571</v>
      </c>
      <c r="I179" s="7" t="s">
        <v>27</v>
      </c>
    </row>
    <row r="180">
      <c r="A180" s="56" t="s">
        <v>341</v>
      </c>
      <c r="B180" s="7" t="s">
        <v>499</v>
      </c>
      <c r="C180" s="7">
        <v>2.0</v>
      </c>
      <c r="D180" s="7">
        <v>2.0</v>
      </c>
      <c r="E180" s="7">
        <v>2.0</v>
      </c>
      <c r="F180" s="7" t="s">
        <v>355</v>
      </c>
      <c r="G180" s="7" t="s">
        <v>293</v>
      </c>
      <c r="H180" s="7" t="s">
        <v>572</v>
      </c>
      <c r="I180" s="7" t="s">
        <v>27</v>
      </c>
    </row>
    <row r="181">
      <c r="A181" s="56" t="s">
        <v>290</v>
      </c>
      <c r="B181" s="7" t="s">
        <v>386</v>
      </c>
      <c r="C181" s="7">
        <v>1.0</v>
      </c>
      <c r="D181" s="7">
        <v>2.0</v>
      </c>
      <c r="E181" s="7">
        <v>3.0</v>
      </c>
      <c r="F181" s="7" t="s">
        <v>36</v>
      </c>
      <c r="G181" s="7" t="s">
        <v>293</v>
      </c>
      <c r="H181" s="7" t="s">
        <v>387</v>
      </c>
      <c r="I181" s="7" t="s">
        <v>27</v>
      </c>
    </row>
    <row r="182">
      <c r="A182" s="56" t="s">
        <v>290</v>
      </c>
      <c r="B182" s="7" t="s">
        <v>573</v>
      </c>
      <c r="C182" s="7">
        <v>2.0</v>
      </c>
      <c r="D182" s="7">
        <v>2.0</v>
      </c>
      <c r="E182" s="7">
        <v>4.0</v>
      </c>
      <c r="F182" s="7" t="s">
        <v>24</v>
      </c>
      <c r="G182" s="7" t="s">
        <v>293</v>
      </c>
      <c r="H182" s="7" t="s">
        <v>574</v>
      </c>
      <c r="I182" s="7" t="s">
        <v>27</v>
      </c>
    </row>
    <row r="183">
      <c r="A183" s="56" t="s">
        <v>290</v>
      </c>
      <c r="B183" s="7" t="s">
        <v>347</v>
      </c>
      <c r="C183" s="7">
        <v>2.0</v>
      </c>
      <c r="D183" s="7">
        <v>2.0</v>
      </c>
      <c r="E183" s="7">
        <v>1.0</v>
      </c>
      <c r="F183" s="7" t="s">
        <v>382</v>
      </c>
      <c r="G183" s="7" t="s">
        <v>293</v>
      </c>
      <c r="H183" s="7" t="s">
        <v>575</v>
      </c>
      <c r="I183" s="7" t="s">
        <v>25</v>
      </c>
    </row>
    <row r="184">
      <c r="A184" s="56" t="s">
        <v>290</v>
      </c>
      <c r="B184" s="7" t="s">
        <v>450</v>
      </c>
      <c r="C184" s="7" t="s">
        <v>576</v>
      </c>
      <c r="D184" s="7">
        <v>1.0</v>
      </c>
      <c r="E184" s="7">
        <v>2.0</v>
      </c>
      <c r="F184" s="7" t="s">
        <v>577</v>
      </c>
      <c r="G184" s="7" t="s">
        <v>293</v>
      </c>
      <c r="H184" s="7" t="s">
        <v>507</v>
      </c>
      <c r="I184" s="7" t="s">
        <v>25</v>
      </c>
    </row>
    <row r="185">
      <c r="A185" s="56" t="s">
        <v>290</v>
      </c>
      <c r="B185" s="7" t="s">
        <v>578</v>
      </c>
      <c r="C185" s="7">
        <v>1.0</v>
      </c>
      <c r="D185" s="7">
        <v>1.0</v>
      </c>
      <c r="E185" s="7">
        <v>4.0</v>
      </c>
      <c r="F185" s="7" t="s">
        <v>36</v>
      </c>
      <c r="G185" s="7" t="s">
        <v>293</v>
      </c>
      <c r="H185" s="7" t="s">
        <v>579</v>
      </c>
      <c r="I185" s="7" t="s">
        <v>27</v>
      </c>
    </row>
    <row r="186">
      <c r="A186" s="56" t="s">
        <v>290</v>
      </c>
      <c r="B186" s="7" t="s">
        <v>381</v>
      </c>
      <c r="C186" s="7">
        <v>3.0</v>
      </c>
      <c r="D186" s="7">
        <v>4.0</v>
      </c>
      <c r="E186" s="7">
        <v>2.0</v>
      </c>
      <c r="F186" s="7" t="s">
        <v>382</v>
      </c>
      <c r="G186" s="7" t="s">
        <v>293</v>
      </c>
      <c r="H186" s="7" t="s">
        <v>383</v>
      </c>
      <c r="I186" s="7" t="s">
        <v>27</v>
      </c>
    </row>
    <row r="187">
      <c r="A187" s="56" t="s">
        <v>306</v>
      </c>
      <c r="B187" s="7" t="s">
        <v>468</v>
      </c>
      <c r="C187" s="7">
        <v>4.0</v>
      </c>
      <c r="D187" s="7">
        <v>3.0</v>
      </c>
      <c r="E187" s="7">
        <v>4.0</v>
      </c>
      <c r="F187" s="7" t="s">
        <v>321</v>
      </c>
      <c r="G187" s="7" t="s">
        <v>179</v>
      </c>
      <c r="H187" s="7" t="s">
        <v>322</v>
      </c>
      <c r="I187" s="7" t="s">
        <v>27</v>
      </c>
    </row>
    <row r="188">
      <c r="A188" s="56" t="s">
        <v>295</v>
      </c>
      <c r="B188" s="7" t="s">
        <v>560</v>
      </c>
      <c r="C188" s="7">
        <v>4.0</v>
      </c>
      <c r="D188" s="7">
        <v>3.0</v>
      </c>
      <c r="E188" s="7">
        <v>1.0</v>
      </c>
      <c r="F188" s="7" t="s">
        <v>321</v>
      </c>
      <c r="G188" s="7" t="s">
        <v>179</v>
      </c>
      <c r="H188" s="7" t="s">
        <v>322</v>
      </c>
    </row>
    <row r="189">
      <c r="A189" s="56" t="s">
        <v>306</v>
      </c>
      <c r="B189" s="7" t="s">
        <v>307</v>
      </c>
      <c r="C189" s="7">
        <v>6.0</v>
      </c>
      <c r="D189" s="7">
        <v>5.0</v>
      </c>
      <c r="E189" s="7">
        <v>2.0</v>
      </c>
      <c r="F189" s="7" t="s">
        <v>192</v>
      </c>
      <c r="G189" s="7" t="s">
        <v>179</v>
      </c>
      <c r="H189" s="7" t="s">
        <v>308</v>
      </c>
      <c r="I189" s="7" t="s">
        <v>27</v>
      </c>
    </row>
    <row r="190">
      <c r="A190" s="56" t="s">
        <v>303</v>
      </c>
      <c r="B190" s="7" t="s">
        <v>485</v>
      </c>
      <c r="C190" s="7">
        <v>5.0</v>
      </c>
      <c r="D190" s="7">
        <v>4.0</v>
      </c>
      <c r="E190" s="7"/>
      <c r="F190" s="7" t="s">
        <v>24</v>
      </c>
      <c r="G190" s="7" t="s">
        <v>293</v>
      </c>
      <c r="H190" s="7" t="s">
        <v>398</v>
      </c>
      <c r="I190" s="7" t="s">
        <v>27</v>
      </c>
    </row>
    <row r="191">
      <c r="A191" s="56" t="s">
        <v>303</v>
      </c>
      <c r="B191" s="7" t="s">
        <v>580</v>
      </c>
      <c r="C191" s="7">
        <v>6.0</v>
      </c>
      <c r="D191" s="7">
        <v>4.0</v>
      </c>
      <c r="E191" s="7">
        <v>2.0</v>
      </c>
      <c r="F191" s="7" t="s">
        <v>24</v>
      </c>
      <c r="G191" s="7" t="s">
        <v>293</v>
      </c>
      <c r="H191" s="7" t="s">
        <v>581</v>
      </c>
      <c r="I191" s="7" t="s">
        <v>27</v>
      </c>
    </row>
    <row r="192">
      <c r="A192" s="56" t="s">
        <v>303</v>
      </c>
      <c r="B192" s="7" t="s">
        <v>304</v>
      </c>
      <c r="C192" s="7">
        <v>5.0</v>
      </c>
      <c r="D192" s="7">
        <v>3.0</v>
      </c>
      <c r="E192" s="7"/>
      <c r="F192" s="7" t="s">
        <v>24</v>
      </c>
      <c r="G192" s="7" t="s">
        <v>293</v>
      </c>
      <c r="H192" s="7" t="s">
        <v>305</v>
      </c>
      <c r="I192" s="7" t="s">
        <v>27</v>
      </c>
    </row>
    <row r="193">
      <c r="A193" s="56" t="s">
        <v>295</v>
      </c>
      <c r="B193" s="7" t="s">
        <v>582</v>
      </c>
      <c r="C193" s="7">
        <v>3.0</v>
      </c>
      <c r="D193" s="7">
        <v>4.0</v>
      </c>
      <c r="E193" s="7">
        <v>3.0</v>
      </c>
      <c r="F193" s="7" t="s">
        <v>36</v>
      </c>
      <c r="G193" s="7" t="s">
        <v>293</v>
      </c>
      <c r="H193" s="7" t="s">
        <v>361</v>
      </c>
      <c r="I193" s="7" t="s">
        <v>27</v>
      </c>
    </row>
    <row r="194">
      <c r="A194" s="56" t="s">
        <v>303</v>
      </c>
      <c r="B194" s="7" t="s">
        <v>583</v>
      </c>
      <c r="C194" s="7">
        <v>6.0</v>
      </c>
      <c r="D194" s="7">
        <v>5.0</v>
      </c>
      <c r="E194" s="7">
        <v>1.0</v>
      </c>
      <c r="F194" s="7" t="s">
        <v>536</v>
      </c>
      <c r="G194" s="7" t="s">
        <v>179</v>
      </c>
      <c r="H194" s="7" t="s">
        <v>537</v>
      </c>
      <c r="I194" s="7" t="s">
        <v>27</v>
      </c>
    </row>
    <row r="195">
      <c r="A195" s="56" t="s">
        <v>336</v>
      </c>
      <c r="B195" s="7" t="s">
        <v>344</v>
      </c>
      <c r="C195" s="7">
        <v>4.0</v>
      </c>
      <c r="D195" s="7">
        <v>4.0</v>
      </c>
      <c r="E195" s="7">
        <v>1.0</v>
      </c>
      <c r="F195" s="7" t="s">
        <v>24</v>
      </c>
      <c r="G195" s="7" t="s">
        <v>293</v>
      </c>
      <c r="H195" s="7" t="s">
        <v>584</v>
      </c>
      <c r="I195" s="7" t="s">
        <v>27</v>
      </c>
    </row>
    <row r="196">
      <c r="A196" s="56" t="s">
        <v>430</v>
      </c>
      <c r="B196" s="7" t="s">
        <v>400</v>
      </c>
      <c r="C196" s="7">
        <v>3.0</v>
      </c>
      <c r="D196" s="7">
        <v>3.0</v>
      </c>
      <c r="E196" s="7"/>
      <c r="F196" s="7" t="s">
        <v>300</v>
      </c>
      <c r="G196" s="7" t="s">
        <v>293</v>
      </c>
      <c r="H196" s="7" t="s">
        <v>585</v>
      </c>
      <c r="I196" s="7" t="s">
        <v>27</v>
      </c>
    </row>
    <row r="197">
      <c r="A197" s="56" t="s">
        <v>341</v>
      </c>
      <c r="B197" s="7" t="s">
        <v>534</v>
      </c>
      <c r="C197" s="7">
        <v>2.0</v>
      </c>
      <c r="D197" s="7">
        <v>2.0</v>
      </c>
      <c r="E197" s="7">
        <v>2.0</v>
      </c>
      <c r="F197" s="7" t="s">
        <v>355</v>
      </c>
      <c r="G197" s="7" t="s">
        <v>293</v>
      </c>
      <c r="H197" s="7" t="s">
        <v>572</v>
      </c>
      <c r="I197" s="7" t="s">
        <v>27</v>
      </c>
    </row>
    <row r="198">
      <c r="A198" s="56" t="s">
        <v>341</v>
      </c>
      <c r="B198" s="7" t="s">
        <v>586</v>
      </c>
      <c r="C198" s="7">
        <v>4.0</v>
      </c>
      <c r="D198" s="7">
        <v>3.0</v>
      </c>
      <c r="E198" s="7"/>
      <c r="F198" s="7" t="s">
        <v>352</v>
      </c>
      <c r="G198" s="7" t="s">
        <v>293</v>
      </c>
      <c r="H198" s="7" t="s">
        <v>504</v>
      </c>
      <c r="I198" s="7" t="s">
        <v>27</v>
      </c>
    </row>
    <row r="199">
      <c r="A199" s="56" t="s">
        <v>290</v>
      </c>
      <c r="B199" s="7" t="s">
        <v>578</v>
      </c>
      <c r="C199" s="7">
        <v>1.0</v>
      </c>
      <c r="D199" s="7">
        <v>1.0</v>
      </c>
      <c r="E199" s="7"/>
      <c r="F199" s="7" t="s">
        <v>36</v>
      </c>
      <c r="G199" s="7" t="s">
        <v>293</v>
      </c>
      <c r="H199" s="7" t="s">
        <v>579</v>
      </c>
    </row>
    <row r="200">
      <c r="A200" s="56" t="s">
        <v>290</v>
      </c>
      <c r="B200" s="7" t="s">
        <v>587</v>
      </c>
      <c r="C200" s="7">
        <v>3.0</v>
      </c>
      <c r="D200" s="7">
        <v>3.0</v>
      </c>
      <c r="E200" s="7">
        <v>3.0</v>
      </c>
      <c r="F200" s="7" t="s">
        <v>300</v>
      </c>
      <c r="G200" s="7" t="s">
        <v>293</v>
      </c>
      <c r="H200" s="7" t="s">
        <v>588</v>
      </c>
      <c r="I200" s="7" t="s">
        <v>25</v>
      </c>
    </row>
    <row r="201">
      <c r="A201" s="56" t="s">
        <v>290</v>
      </c>
      <c r="B201" s="7" t="s">
        <v>310</v>
      </c>
      <c r="C201" s="7">
        <v>4.0</v>
      </c>
      <c r="D201" s="7">
        <v>4.0</v>
      </c>
      <c r="E201" s="7">
        <v>2.0</v>
      </c>
      <c r="F201" s="7" t="s">
        <v>24</v>
      </c>
      <c r="G201" s="7" t="s">
        <v>293</v>
      </c>
      <c r="H201" s="7" t="s">
        <v>550</v>
      </c>
      <c r="I201" s="7" t="s">
        <v>25</v>
      </c>
    </row>
    <row r="202">
      <c r="A202" s="56" t="s">
        <v>290</v>
      </c>
      <c r="B202" s="7" t="s">
        <v>388</v>
      </c>
      <c r="C202" s="7">
        <v>4.0</v>
      </c>
      <c r="D202" s="7">
        <v>4.0</v>
      </c>
      <c r="E202" s="7">
        <v>2.0</v>
      </c>
      <c r="F202" s="7" t="s">
        <v>382</v>
      </c>
      <c r="G202" s="7" t="s">
        <v>293</v>
      </c>
      <c r="H202" s="7" t="s">
        <v>385</v>
      </c>
      <c r="I202" s="7" t="s">
        <v>27</v>
      </c>
    </row>
    <row r="203">
      <c r="A203" s="56" t="s">
        <v>290</v>
      </c>
      <c r="B203" s="7" t="s">
        <v>589</v>
      </c>
      <c r="C203" s="7">
        <v>3.0</v>
      </c>
      <c r="D203" s="7">
        <v>3.0</v>
      </c>
      <c r="E203" s="7">
        <v>2.0</v>
      </c>
      <c r="F203" s="7" t="s">
        <v>382</v>
      </c>
      <c r="G203" s="7" t="s">
        <v>293</v>
      </c>
      <c r="H203" s="7" t="s">
        <v>590</v>
      </c>
      <c r="I203" s="7" t="s">
        <v>25</v>
      </c>
    </row>
    <row r="204">
      <c r="A204" s="56" t="s">
        <v>290</v>
      </c>
      <c r="B204" s="7" t="s">
        <v>310</v>
      </c>
      <c r="C204" s="7">
        <v>2.0</v>
      </c>
      <c r="D204" s="7">
        <v>2.0</v>
      </c>
      <c r="E204" s="7">
        <v>3.0</v>
      </c>
      <c r="F204" s="7" t="s">
        <v>345</v>
      </c>
      <c r="G204" s="7" t="s">
        <v>293</v>
      </c>
      <c r="H204" s="7" t="s">
        <v>591</v>
      </c>
      <c r="I204" s="7" t="s">
        <v>25</v>
      </c>
    </row>
    <row r="205">
      <c r="A205" s="56" t="s">
        <v>290</v>
      </c>
      <c r="B205" s="7" t="s">
        <v>312</v>
      </c>
      <c r="C205" s="7">
        <v>2.0</v>
      </c>
      <c r="D205" s="7">
        <v>2.0</v>
      </c>
      <c r="E205" s="7">
        <v>1.0</v>
      </c>
      <c r="F205" s="7" t="s">
        <v>345</v>
      </c>
      <c r="G205" s="7" t="s">
        <v>293</v>
      </c>
      <c r="H205" s="7" t="s">
        <v>592</v>
      </c>
      <c r="I205" s="7" t="s">
        <v>27</v>
      </c>
    </row>
    <row r="206">
      <c r="A206" s="56" t="s">
        <v>306</v>
      </c>
      <c r="B206" s="7" t="s">
        <v>485</v>
      </c>
      <c r="C206" s="7">
        <v>3.0</v>
      </c>
      <c r="D206" s="7">
        <v>2.0</v>
      </c>
      <c r="E206" s="7">
        <v>3.0</v>
      </c>
      <c r="F206" s="7" t="s">
        <v>593</v>
      </c>
      <c r="G206" s="7" t="s">
        <v>179</v>
      </c>
      <c r="H206" s="7" t="s">
        <v>594</v>
      </c>
    </row>
    <row r="207">
      <c r="A207" s="56" t="s">
        <v>415</v>
      </c>
      <c r="B207" s="7" t="s">
        <v>304</v>
      </c>
      <c r="C207" s="7">
        <v>4.0</v>
      </c>
      <c r="D207" s="7">
        <v>4.0</v>
      </c>
      <c r="E207" s="7">
        <v>2.0</v>
      </c>
      <c r="F207" s="7" t="s">
        <v>24</v>
      </c>
      <c r="G207" s="7" t="s">
        <v>293</v>
      </c>
      <c r="H207" s="7" t="s">
        <v>595</v>
      </c>
    </row>
    <row r="208">
      <c r="A208" s="56" t="s">
        <v>365</v>
      </c>
      <c r="B208" s="7" t="s">
        <v>596</v>
      </c>
      <c r="C208" s="7">
        <v>4.0</v>
      </c>
      <c r="D208" s="7">
        <v>2.0</v>
      </c>
      <c r="E208" s="7"/>
      <c r="F208" s="7" t="s">
        <v>597</v>
      </c>
      <c r="G208" s="7" t="s">
        <v>179</v>
      </c>
      <c r="H208" s="7" t="s">
        <v>598</v>
      </c>
      <c r="I208" s="7" t="s">
        <v>27</v>
      </c>
    </row>
    <row r="209">
      <c r="A209" s="56" t="s">
        <v>290</v>
      </c>
      <c r="B209" s="7" t="s">
        <v>599</v>
      </c>
      <c r="C209" s="7">
        <v>2.0</v>
      </c>
      <c r="D209" s="7">
        <v>2.0</v>
      </c>
      <c r="E209" s="7">
        <v>4.0</v>
      </c>
      <c r="F209" s="7" t="s">
        <v>382</v>
      </c>
      <c r="G209" s="7" t="s">
        <v>293</v>
      </c>
      <c r="H209" s="7" t="s">
        <v>417</v>
      </c>
      <c r="I209" s="7" t="s">
        <v>25</v>
      </c>
    </row>
    <row r="210">
      <c r="A210" s="56" t="s">
        <v>365</v>
      </c>
      <c r="B210" s="7" t="s">
        <v>416</v>
      </c>
      <c r="C210" s="7">
        <v>4.0</v>
      </c>
      <c r="D210" s="7">
        <v>3.0</v>
      </c>
      <c r="E210" s="7">
        <v>6.0</v>
      </c>
      <c r="F210" s="7" t="s">
        <v>321</v>
      </c>
      <c r="G210" s="7" t="s">
        <v>179</v>
      </c>
      <c r="H210" s="7" t="s">
        <v>322</v>
      </c>
      <c r="I210" s="7" t="s">
        <v>27</v>
      </c>
    </row>
    <row r="211">
      <c r="A211" s="56" t="s">
        <v>295</v>
      </c>
      <c r="B211" s="7" t="s">
        <v>600</v>
      </c>
      <c r="C211" s="7">
        <v>6.0</v>
      </c>
      <c r="D211" s="7">
        <v>5.0</v>
      </c>
      <c r="E211" s="7">
        <v>2.0</v>
      </c>
      <c r="F211" s="7" t="s">
        <v>192</v>
      </c>
      <c r="G211" s="7" t="s">
        <v>179</v>
      </c>
      <c r="H211" s="7" t="s">
        <v>308</v>
      </c>
      <c r="I211" s="7" t="s">
        <v>27</v>
      </c>
    </row>
    <row r="212">
      <c r="A212" s="56" t="s">
        <v>336</v>
      </c>
      <c r="B212" s="7" t="s">
        <v>404</v>
      </c>
      <c r="C212" s="7">
        <v>4.0</v>
      </c>
      <c r="D212" s="7">
        <v>4.0</v>
      </c>
      <c r="E212" s="7">
        <v>2.0</v>
      </c>
      <c r="F212" s="7" t="s">
        <v>24</v>
      </c>
      <c r="G212" s="7" t="s">
        <v>293</v>
      </c>
      <c r="H212" s="7" t="s">
        <v>338</v>
      </c>
      <c r="I212" s="7" t="s">
        <v>27</v>
      </c>
    </row>
    <row r="213">
      <c r="A213" s="56" t="s">
        <v>436</v>
      </c>
      <c r="B213" s="7" t="s">
        <v>601</v>
      </c>
      <c r="C213" s="7">
        <v>5.0</v>
      </c>
      <c r="D213" s="7">
        <v>5.0</v>
      </c>
      <c r="E213" s="7">
        <v>2.0</v>
      </c>
      <c r="F213" s="7" t="s">
        <v>332</v>
      </c>
      <c r="G213" s="7" t="s">
        <v>293</v>
      </c>
      <c r="H213" s="7" t="s">
        <v>602</v>
      </c>
      <c r="I213" s="7" t="s">
        <v>27</v>
      </c>
    </row>
    <row r="214">
      <c r="A214" s="56" t="s">
        <v>348</v>
      </c>
      <c r="B214" s="7" t="s">
        <v>603</v>
      </c>
      <c r="C214" s="7">
        <v>1.0</v>
      </c>
      <c r="D214" s="7">
        <v>1.0</v>
      </c>
      <c r="E214" s="7">
        <v>1.0</v>
      </c>
      <c r="F214" s="7" t="s">
        <v>171</v>
      </c>
      <c r="G214" s="7" t="s">
        <v>293</v>
      </c>
      <c r="H214" s="7" t="s">
        <v>604</v>
      </c>
    </row>
    <row r="215">
      <c r="A215" s="56" t="s">
        <v>290</v>
      </c>
      <c r="B215" s="7" t="s">
        <v>381</v>
      </c>
      <c r="C215" s="7">
        <v>5.0</v>
      </c>
      <c r="D215" s="7">
        <v>5.0</v>
      </c>
      <c r="E215" s="7">
        <v>3.0</v>
      </c>
      <c r="F215" s="7" t="s">
        <v>563</v>
      </c>
      <c r="G215" s="7" t="s">
        <v>293</v>
      </c>
      <c r="H215" s="7" t="s">
        <v>383</v>
      </c>
      <c r="I215" s="7" t="s">
        <v>184</v>
      </c>
    </row>
    <row r="216">
      <c r="A216" s="56" t="s">
        <v>306</v>
      </c>
      <c r="B216" s="7" t="s">
        <v>605</v>
      </c>
      <c r="C216" s="7">
        <v>4.0</v>
      </c>
      <c r="D216" s="7">
        <v>3.0</v>
      </c>
      <c r="E216" s="7">
        <v>1.0</v>
      </c>
      <c r="F216" s="7" t="s">
        <v>321</v>
      </c>
      <c r="G216" s="7" t="s">
        <v>179</v>
      </c>
      <c r="H216" s="7" t="s">
        <v>606</v>
      </c>
      <c r="I216" s="7" t="s">
        <v>27</v>
      </c>
    </row>
    <row r="217">
      <c r="A217" s="56" t="s">
        <v>607</v>
      </c>
      <c r="B217" s="7" t="s">
        <v>608</v>
      </c>
      <c r="C217" s="7">
        <v>4.0</v>
      </c>
      <c r="D217" s="7">
        <v>4.0</v>
      </c>
      <c r="E217" s="7"/>
      <c r="F217" s="7" t="s">
        <v>300</v>
      </c>
      <c r="G217" s="7" t="s">
        <v>293</v>
      </c>
      <c r="H217" s="7" t="s">
        <v>609</v>
      </c>
      <c r="I217" s="7" t="s">
        <v>27</v>
      </c>
    </row>
    <row r="218">
      <c r="A218" s="56" t="s">
        <v>522</v>
      </c>
      <c r="B218" s="7" t="s">
        <v>610</v>
      </c>
      <c r="C218" s="7">
        <v>2.0</v>
      </c>
      <c r="D218" s="7">
        <v>2.0</v>
      </c>
      <c r="E218" s="7">
        <v>1.0</v>
      </c>
      <c r="F218" s="7" t="s">
        <v>36</v>
      </c>
      <c r="G218" s="7" t="s">
        <v>293</v>
      </c>
      <c r="H218" s="7" t="s">
        <v>524</v>
      </c>
    </row>
    <row r="219">
      <c r="A219" s="56" t="s">
        <v>290</v>
      </c>
      <c r="B219" s="7" t="s">
        <v>611</v>
      </c>
      <c r="C219" s="7">
        <v>4.0</v>
      </c>
      <c r="D219" s="7">
        <v>4.0</v>
      </c>
      <c r="E219" s="7">
        <v>1.0</v>
      </c>
      <c r="F219" s="7" t="s">
        <v>382</v>
      </c>
      <c r="G219" s="7" t="s">
        <v>293</v>
      </c>
      <c r="H219" s="7" t="s">
        <v>612</v>
      </c>
      <c r="I219" s="7" t="s">
        <v>27</v>
      </c>
    </row>
    <row r="220">
      <c r="A220" s="56" t="s">
        <v>403</v>
      </c>
      <c r="B220" s="7" t="s">
        <v>613</v>
      </c>
      <c r="C220" s="7" t="s">
        <v>576</v>
      </c>
      <c r="D220" s="7">
        <v>1.0</v>
      </c>
      <c r="E220" s="7">
        <v>1.0</v>
      </c>
      <c r="F220" s="7" t="s">
        <v>345</v>
      </c>
      <c r="G220" s="7" t="s">
        <v>293</v>
      </c>
      <c r="H220" s="7" t="s">
        <v>614</v>
      </c>
      <c r="I220" s="7" t="s">
        <v>27</v>
      </c>
    </row>
    <row r="221">
      <c r="A221" s="56" t="s">
        <v>403</v>
      </c>
      <c r="B221" s="7" t="s">
        <v>615</v>
      </c>
      <c r="C221" s="7">
        <v>2.0</v>
      </c>
      <c r="D221" s="7">
        <v>1.0</v>
      </c>
      <c r="E221" s="7">
        <v>2.0</v>
      </c>
      <c r="F221" s="7" t="s">
        <v>345</v>
      </c>
      <c r="G221" s="7" t="s">
        <v>293</v>
      </c>
      <c r="H221" s="7" t="s">
        <v>616</v>
      </c>
      <c r="I221" s="7" t="s">
        <v>27</v>
      </c>
    </row>
    <row r="222">
      <c r="A222" s="56" t="s">
        <v>617</v>
      </c>
      <c r="B222" s="7" t="s">
        <v>618</v>
      </c>
      <c r="C222" s="7">
        <v>3.0</v>
      </c>
      <c r="D222" s="7">
        <v>2.0</v>
      </c>
      <c r="E222" s="7"/>
      <c r="F222" s="7" t="s">
        <v>36</v>
      </c>
      <c r="G222" s="7"/>
      <c r="I222" s="7" t="s">
        <v>27</v>
      </c>
    </row>
    <row r="223">
      <c r="A223" s="56" t="s">
        <v>306</v>
      </c>
      <c r="B223" s="7" t="s">
        <v>433</v>
      </c>
      <c r="C223" s="7">
        <v>3.0</v>
      </c>
      <c r="D223" s="7">
        <v>2.0</v>
      </c>
      <c r="E223" s="7">
        <v>4.0</v>
      </c>
      <c r="F223" s="7" t="s">
        <v>593</v>
      </c>
      <c r="G223" s="7" t="s">
        <v>179</v>
      </c>
      <c r="H223" s="7" t="s">
        <v>619</v>
      </c>
      <c r="I223" s="7" t="s">
        <v>27</v>
      </c>
    </row>
    <row r="224">
      <c r="A224" s="56" t="s">
        <v>620</v>
      </c>
      <c r="B224" s="7" t="s">
        <v>621</v>
      </c>
      <c r="C224" s="7">
        <v>3.0</v>
      </c>
      <c r="D224" s="7">
        <v>2.0</v>
      </c>
      <c r="E224" s="7"/>
      <c r="F224" s="7" t="s">
        <v>24</v>
      </c>
      <c r="G224" s="7" t="s">
        <v>293</v>
      </c>
      <c r="H224" s="7" t="s">
        <v>622</v>
      </c>
      <c r="I224" s="7" t="s">
        <v>27</v>
      </c>
    </row>
    <row r="225">
      <c r="A225" s="56" t="s">
        <v>319</v>
      </c>
      <c r="B225" s="7" t="s">
        <v>623</v>
      </c>
      <c r="C225" s="7">
        <v>5.0</v>
      </c>
      <c r="D225" s="7">
        <v>5.0</v>
      </c>
      <c r="E225" s="7">
        <v>2.0</v>
      </c>
      <c r="F225" s="7" t="s">
        <v>24</v>
      </c>
      <c r="G225" s="7" t="s">
        <v>293</v>
      </c>
      <c r="H225" s="7" t="s">
        <v>624</v>
      </c>
      <c r="I225" s="7" t="s">
        <v>27</v>
      </c>
    </row>
    <row r="226">
      <c r="A226" s="56" t="s">
        <v>336</v>
      </c>
      <c r="B226" s="7" t="s">
        <v>573</v>
      </c>
      <c r="C226" s="7">
        <v>4.0</v>
      </c>
      <c r="D226" s="7">
        <v>4.0</v>
      </c>
      <c r="E226" s="7">
        <v>1.0</v>
      </c>
      <c r="F226" s="7" t="s">
        <v>24</v>
      </c>
      <c r="G226" s="7" t="s">
        <v>293</v>
      </c>
      <c r="H226" s="7" t="s">
        <v>625</v>
      </c>
      <c r="I226" s="7" t="s">
        <v>25</v>
      </c>
    </row>
    <row r="227">
      <c r="A227" s="56" t="s">
        <v>336</v>
      </c>
      <c r="B227" s="7" t="s">
        <v>626</v>
      </c>
      <c r="C227" s="7">
        <v>6.0</v>
      </c>
      <c r="D227" s="7">
        <v>5.0</v>
      </c>
      <c r="E227" s="7">
        <v>2.0</v>
      </c>
      <c r="F227" s="7" t="s">
        <v>627</v>
      </c>
      <c r="G227" s="7" t="s">
        <v>293</v>
      </c>
      <c r="H227" s="7" t="s">
        <v>628</v>
      </c>
      <c r="I227" s="7" t="s">
        <v>27</v>
      </c>
    </row>
    <row r="228">
      <c r="A228" s="56" t="s">
        <v>290</v>
      </c>
      <c r="B228" s="7" t="s">
        <v>578</v>
      </c>
      <c r="C228" s="7">
        <v>2.0</v>
      </c>
      <c r="D228" s="7">
        <v>2.0</v>
      </c>
      <c r="E228" s="7"/>
      <c r="F228" s="7" t="s">
        <v>24</v>
      </c>
      <c r="G228" s="7" t="s">
        <v>293</v>
      </c>
      <c r="H228" s="7" t="s">
        <v>629</v>
      </c>
      <c r="I228" s="7" t="s">
        <v>25</v>
      </c>
    </row>
    <row r="229">
      <c r="A229" s="56" t="s">
        <v>415</v>
      </c>
      <c r="B229" s="7" t="s">
        <v>630</v>
      </c>
      <c r="C229" s="7">
        <v>4.0</v>
      </c>
      <c r="D229" s="7">
        <v>4.0</v>
      </c>
      <c r="E229" s="7">
        <v>4.0</v>
      </c>
      <c r="F229" s="7" t="s">
        <v>300</v>
      </c>
      <c r="G229" s="7" t="s">
        <v>293</v>
      </c>
      <c r="H229" s="7" t="s">
        <v>631</v>
      </c>
      <c r="I229" s="7" t="s">
        <v>175</v>
      </c>
    </row>
    <row r="230">
      <c r="A230" s="56" t="s">
        <v>403</v>
      </c>
      <c r="B230" s="7" t="s">
        <v>349</v>
      </c>
      <c r="C230" s="7">
        <v>4.0</v>
      </c>
      <c r="D230" s="7">
        <v>2.0</v>
      </c>
      <c r="E230" s="7">
        <v>1.0</v>
      </c>
      <c r="F230" s="7" t="s">
        <v>24</v>
      </c>
      <c r="G230" s="7" t="s">
        <v>293</v>
      </c>
      <c r="H230" s="7" t="s">
        <v>632</v>
      </c>
      <c r="I230" s="7" t="s">
        <v>175</v>
      </c>
    </row>
    <row r="231">
      <c r="A231" s="56" t="s">
        <v>336</v>
      </c>
      <c r="B231" s="7" t="s">
        <v>388</v>
      </c>
      <c r="C231" s="7">
        <v>6.0</v>
      </c>
      <c r="D231" s="7">
        <v>5.0</v>
      </c>
      <c r="E231" s="7">
        <v>2.0</v>
      </c>
      <c r="F231" s="7" t="s">
        <v>300</v>
      </c>
      <c r="G231" s="7" t="s">
        <v>293</v>
      </c>
      <c r="H231" s="7" t="s">
        <v>633</v>
      </c>
      <c r="I231" s="7" t="s">
        <v>27</v>
      </c>
    </row>
    <row r="232">
      <c r="A232" s="56" t="s">
        <v>290</v>
      </c>
      <c r="B232" s="7" t="s">
        <v>347</v>
      </c>
      <c r="C232" s="7">
        <v>2.0</v>
      </c>
      <c r="D232" s="7">
        <v>1.0</v>
      </c>
      <c r="E232" s="7">
        <v>2.0</v>
      </c>
      <c r="F232" s="7" t="s">
        <v>634</v>
      </c>
      <c r="G232" s="7" t="s">
        <v>293</v>
      </c>
      <c r="H232" s="7" t="s">
        <v>417</v>
      </c>
      <c r="I232" s="7" t="s">
        <v>25</v>
      </c>
    </row>
    <row r="233">
      <c r="A233" s="56" t="s">
        <v>341</v>
      </c>
      <c r="B233" s="7" t="s">
        <v>635</v>
      </c>
      <c r="C233" s="7">
        <v>5.0</v>
      </c>
      <c r="D233" s="7">
        <v>4.0</v>
      </c>
      <c r="E233" s="7">
        <v>3.0</v>
      </c>
      <c r="F233" s="7" t="s">
        <v>300</v>
      </c>
      <c r="G233" s="7" t="s">
        <v>293</v>
      </c>
      <c r="H233" s="7" t="s">
        <v>521</v>
      </c>
      <c r="I233" s="7" t="s">
        <v>25</v>
      </c>
    </row>
    <row r="234">
      <c r="A234" s="56" t="s">
        <v>341</v>
      </c>
      <c r="B234" s="7" t="s">
        <v>499</v>
      </c>
      <c r="C234" s="7">
        <v>4.0</v>
      </c>
      <c r="D234" s="7">
        <v>3.0</v>
      </c>
      <c r="E234" s="7">
        <v>1.0</v>
      </c>
      <c r="F234" s="7" t="s">
        <v>300</v>
      </c>
      <c r="G234" s="7" t="s">
        <v>293</v>
      </c>
      <c r="H234" s="7" t="s">
        <v>486</v>
      </c>
    </row>
    <row r="235">
      <c r="A235" s="56" t="s">
        <v>290</v>
      </c>
      <c r="B235" s="7" t="s">
        <v>404</v>
      </c>
      <c r="C235" s="7">
        <v>5.0</v>
      </c>
      <c r="D235" s="7">
        <v>5.0</v>
      </c>
      <c r="E235" s="7">
        <v>2.0</v>
      </c>
      <c r="F235" s="7" t="s">
        <v>24</v>
      </c>
      <c r="G235" s="7" t="s">
        <v>293</v>
      </c>
      <c r="H235" s="7" t="s">
        <v>636</v>
      </c>
    </row>
    <row r="236">
      <c r="A236" s="56" t="s">
        <v>303</v>
      </c>
      <c r="B236" s="7" t="s">
        <v>637</v>
      </c>
      <c r="C236" s="7">
        <v>6.0</v>
      </c>
      <c r="D236" s="7">
        <v>6.0</v>
      </c>
      <c r="E236" s="7">
        <v>3.0</v>
      </c>
      <c r="F236" s="7" t="s">
        <v>352</v>
      </c>
      <c r="G236" s="7" t="s">
        <v>293</v>
      </c>
      <c r="H236" s="7" t="s">
        <v>476</v>
      </c>
      <c r="I236" s="7" t="s">
        <v>27</v>
      </c>
    </row>
    <row r="237">
      <c r="A237" s="56" t="s">
        <v>306</v>
      </c>
      <c r="B237" s="7" t="s">
        <v>466</v>
      </c>
      <c r="C237" s="7">
        <v>6.0</v>
      </c>
      <c r="D237" s="7">
        <v>7.0</v>
      </c>
      <c r="E237" s="7">
        <v>2.0</v>
      </c>
      <c r="F237" s="7" t="s">
        <v>326</v>
      </c>
      <c r="G237" s="7" t="s">
        <v>179</v>
      </c>
      <c r="H237" s="7" t="s">
        <v>467</v>
      </c>
      <c r="I237" s="7" t="s">
        <v>27</v>
      </c>
    </row>
    <row r="238">
      <c r="A238" s="56" t="s">
        <v>336</v>
      </c>
      <c r="B238" s="7" t="s">
        <v>573</v>
      </c>
      <c r="C238" s="7">
        <v>5.0</v>
      </c>
      <c r="D238" s="7">
        <v>4.0</v>
      </c>
      <c r="E238" s="7">
        <v>2.0</v>
      </c>
      <c r="F238" s="7" t="s">
        <v>300</v>
      </c>
      <c r="G238" s="7" t="s">
        <v>293</v>
      </c>
      <c r="H238" s="7" t="s">
        <v>338</v>
      </c>
      <c r="I238" s="7" t="s">
        <v>27</v>
      </c>
    </row>
    <row r="239">
      <c r="A239" s="56" t="s">
        <v>290</v>
      </c>
      <c r="B239" s="7" t="s">
        <v>391</v>
      </c>
      <c r="C239" s="7">
        <v>2.0</v>
      </c>
      <c r="D239" s="7">
        <v>2.0</v>
      </c>
      <c r="E239" s="7">
        <v>2.0</v>
      </c>
      <c r="F239" s="7" t="s">
        <v>36</v>
      </c>
      <c r="G239" s="7" t="s">
        <v>293</v>
      </c>
      <c r="H239" s="7" t="s">
        <v>638</v>
      </c>
      <c r="I239" s="7" t="s">
        <v>27</v>
      </c>
    </row>
    <row r="240">
      <c r="A240" s="56" t="s">
        <v>290</v>
      </c>
      <c r="B240" s="7" t="s">
        <v>639</v>
      </c>
      <c r="C240" s="7">
        <v>4.0</v>
      </c>
      <c r="D240" s="7">
        <v>4.0</v>
      </c>
      <c r="E240" s="7">
        <v>1.0</v>
      </c>
      <c r="F240" s="7" t="s">
        <v>382</v>
      </c>
      <c r="G240" s="7" t="s">
        <v>293</v>
      </c>
      <c r="H240" s="7" t="s">
        <v>385</v>
      </c>
      <c r="I240" s="7" t="s">
        <v>27</v>
      </c>
    </row>
    <row r="241">
      <c r="A241" s="56" t="s">
        <v>620</v>
      </c>
      <c r="B241" s="7" t="s">
        <v>603</v>
      </c>
      <c r="C241" s="7">
        <v>3.0</v>
      </c>
      <c r="D241" s="7">
        <v>2.0</v>
      </c>
      <c r="E241" s="7">
        <v>1.0</v>
      </c>
      <c r="F241" s="7" t="s">
        <v>36</v>
      </c>
      <c r="G241" s="7"/>
      <c r="I241" s="7" t="s">
        <v>27</v>
      </c>
    </row>
    <row r="242">
      <c r="A242" s="56" t="s">
        <v>290</v>
      </c>
      <c r="B242" s="7" t="s">
        <v>573</v>
      </c>
      <c r="C242" s="7">
        <v>3.0</v>
      </c>
      <c r="D242" s="7">
        <v>2.0</v>
      </c>
      <c r="E242" s="7">
        <v>2.0</v>
      </c>
      <c r="F242" s="7" t="s">
        <v>24</v>
      </c>
      <c r="G242" s="7" t="s">
        <v>293</v>
      </c>
      <c r="H242" s="7" t="s">
        <v>574</v>
      </c>
      <c r="I242" s="7" t="s">
        <v>25</v>
      </c>
    </row>
    <row r="243">
      <c r="A243" s="56" t="s">
        <v>290</v>
      </c>
      <c r="B243" s="7" t="s">
        <v>433</v>
      </c>
      <c r="C243" s="7">
        <v>5.0</v>
      </c>
      <c r="D243" s="7">
        <v>5.0</v>
      </c>
      <c r="E243" s="7"/>
      <c r="F243" s="7" t="s">
        <v>24</v>
      </c>
      <c r="G243" s="7" t="s">
        <v>293</v>
      </c>
      <c r="H243" s="7" t="s">
        <v>548</v>
      </c>
      <c r="I243" s="7" t="s">
        <v>27</v>
      </c>
    </row>
    <row r="244">
      <c r="A244" s="56" t="s">
        <v>430</v>
      </c>
      <c r="B244" s="7" t="s">
        <v>640</v>
      </c>
      <c r="C244" s="7">
        <v>3.0</v>
      </c>
      <c r="D244" s="7">
        <v>2.0</v>
      </c>
      <c r="E244" s="7">
        <v>2.0</v>
      </c>
      <c r="F244" s="7" t="s">
        <v>24</v>
      </c>
      <c r="G244" s="7" t="s">
        <v>293</v>
      </c>
      <c r="H244" s="7" t="s">
        <v>641</v>
      </c>
    </row>
    <row r="245">
      <c r="A245" s="56" t="s">
        <v>290</v>
      </c>
      <c r="B245" s="7" t="s">
        <v>578</v>
      </c>
      <c r="C245" s="7">
        <v>2.0</v>
      </c>
      <c r="D245" s="7">
        <v>2.0</v>
      </c>
      <c r="E245" s="7">
        <v>3.0</v>
      </c>
      <c r="F245" s="7" t="s">
        <v>300</v>
      </c>
      <c r="G245" s="7" t="s">
        <v>293</v>
      </c>
      <c r="H245" s="7" t="s">
        <v>629</v>
      </c>
      <c r="I245" s="7" t="s">
        <v>25</v>
      </c>
    </row>
    <row r="246">
      <c r="A246" s="56" t="s">
        <v>290</v>
      </c>
      <c r="B246" s="7" t="s">
        <v>450</v>
      </c>
      <c r="C246" s="7">
        <v>1.0</v>
      </c>
      <c r="D246" s="7">
        <v>1.0</v>
      </c>
      <c r="E246" s="7"/>
      <c r="F246" s="7" t="s">
        <v>358</v>
      </c>
      <c r="G246" s="7" t="s">
        <v>293</v>
      </c>
      <c r="H246" s="7" t="s">
        <v>642</v>
      </c>
      <c r="I246" s="7" t="s">
        <v>27</v>
      </c>
    </row>
    <row r="247">
      <c r="A247" s="56" t="s">
        <v>290</v>
      </c>
      <c r="B247" s="7" t="s">
        <v>450</v>
      </c>
      <c r="C247" s="7">
        <v>1.0</v>
      </c>
      <c r="D247" s="7">
        <v>1.0</v>
      </c>
      <c r="E247" s="7">
        <v>2.0</v>
      </c>
      <c r="F247" s="7" t="s">
        <v>358</v>
      </c>
      <c r="G247" s="7" t="s">
        <v>293</v>
      </c>
      <c r="H247" s="7" t="s">
        <v>642</v>
      </c>
      <c r="I247" s="7" t="s">
        <v>27</v>
      </c>
    </row>
    <row r="248">
      <c r="A248" s="56" t="s">
        <v>290</v>
      </c>
      <c r="B248" s="7" t="s">
        <v>492</v>
      </c>
      <c r="C248" s="7">
        <v>3.0</v>
      </c>
      <c r="D248" s="7">
        <v>2.0</v>
      </c>
      <c r="E248" s="7">
        <v>2.0</v>
      </c>
      <c r="F248" s="7" t="s">
        <v>382</v>
      </c>
      <c r="G248" s="7" t="s">
        <v>293</v>
      </c>
      <c r="H248" s="7" t="s">
        <v>643</v>
      </c>
      <c r="I248" s="7" t="s">
        <v>25</v>
      </c>
    </row>
    <row r="249">
      <c r="A249" s="56" t="s">
        <v>290</v>
      </c>
      <c r="B249" s="7" t="s">
        <v>644</v>
      </c>
      <c r="C249" s="7">
        <v>4.0</v>
      </c>
      <c r="D249" s="7">
        <v>4.0</v>
      </c>
      <c r="E249" s="7">
        <v>2.0</v>
      </c>
      <c r="F249" s="7" t="s">
        <v>382</v>
      </c>
      <c r="G249" s="7" t="s">
        <v>293</v>
      </c>
      <c r="H249" s="7" t="s">
        <v>385</v>
      </c>
      <c r="I249" s="7" t="s">
        <v>27</v>
      </c>
    </row>
    <row r="250">
      <c r="A250" s="56" t="s">
        <v>336</v>
      </c>
      <c r="B250" s="7" t="s">
        <v>512</v>
      </c>
      <c r="C250" s="7">
        <v>5.0</v>
      </c>
      <c r="D250" s="7">
        <v>6.0</v>
      </c>
      <c r="E250" s="7">
        <v>1.0</v>
      </c>
      <c r="F250" s="7" t="s">
        <v>24</v>
      </c>
      <c r="G250" s="7" t="s">
        <v>293</v>
      </c>
      <c r="H250" s="7" t="s">
        <v>376</v>
      </c>
      <c r="I250" s="7" t="s">
        <v>27</v>
      </c>
    </row>
    <row r="251">
      <c r="A251" s="56" t="s">
        <v>617</v>
      </c>
      <c r="B251" s="7" t="s">
        <v>645</v>
      </c>
      <c r="C251" s="7">
        <v>4.0</v>
      </c>
      <c r="D251" s="7">
        <v>3.0</v>
      </c>
      <c r="E251" s="7">
        <v>6.0</v>
      </c>
      <c r="F251" s="7" t="s">
        <v>345</v>
      </c>
      <c r="G251" s="7" t="s">
        <v>293</v>
      </c>
      <c r="H251" s="7" t="s">
        <v>646</v>
      </c>
      <c r="I251" s="7" t="s">
        <v>27</v>
      </c>
    </row>
    <row r="252">
      <c r="A252" s="56" t="s">
        <v>336</v>
      </c>
      <c r="B252" s="7" t="s">
        <v>647</v>
      </c>
      <c r="C252" s="7">
        <v>5.0</v>
      </c>
      <c r="D252" s="7">
        <v>5.0</v>
      </c>
      <c r="E252" s="7">
        <v>2.0</v>
      </c>
      <c r="F252" s="7" t="s">
        <v>24</v>
      </c>
      <c r="G252" s="7" t="s">
        <v>293</v>
      </c>
      <c r="H252" s="7" t="s">
        <v>376</v>
      </c>
      <c r="I252" s="7" t="s">
        <v>27</v>
      </c>
    </row>
    <row r="253">
      <c r="A253" s="56" t="s">
        <v>336</v>
      </c>
      <c r="B253" s="7" t="s">
        <v>360</v>
      </c>
      <c r="C253" s="7">
        <v>5.0</v>
      </c>
      <c r="D253" s="7">
        <v>4.0</v>
      </c>
      <c r="E253" s="7">
        <v>1.0</v>
      </c>
      <c r="F253" s="7" t="s">
        <v>300</v>
      </c>
      <c r="G253" s="7" t="s">
        <v>293</v>
      </c>
      <c r="H253" s="7" t="s">
        <v>338</v>
      </c>
      <c r="I253" s="7" t="s">
        <v>27</v>
      </c>
    </row>
    <row r="254">
      <c r="A254" s="56" t="s">
        <v>439</v>
      </c>
      <c r="B254" s="7" t="s">
        <v>648</v>
      </c>
      <c r="C254" s="7">
        <v>3.0</v>
      </c>
      <c r="D254" s="7">
        <v>3.0</v>
      </c>
      <c r="E254" s="7">
        <v>1.0</v>
      </c>
      <c r="F254" s="7" t="s">
        <v>36</v>
      </c>
      <c r="G254" s="7" t="s">
        <v>293</v>
      </c>
      <c r="H254" s="7" t="s">
        <v>473</v>
      </c>
      <c r="I254" s="7" t="s">
        <v>27</v>
      </c>
    </row>
    <row r="255">
      <c r="A255" s="56" t="s">
        <v>341</v>
      </c>
      <c r="B255" s="7" t="s">
        <v>337</v>
      </c>
      <c r="C255" s="7">
        <v>4.0</v>
      </c>
      <c r="D255" s="7">
        <v>3.0</v>
      </c>
      <c r="E255" s="7">
        <v>2.0</v>
      </c>
      <c r="F255" s="7" t="s">
        <v>321</v>
      </c>
      <c r="G255" s="7" t="s">
        <v>293</v>
      </c>
      <c r="H255" s="7" t="s">
        <v>649</v>
      </c>
      <c r="I255" s="7" t="s">
        <v>25</v>
      </c>
    </row>
    <row r="256">
      <c r="A256" s="56" t="s">
        <v>365</v>
      </c>
      <c r="B256" s="7" t="s">
        <v>650</v>
      </c>
      <c r="C256" s="7">
        <v>5.0</v>
      </c>
      <c r="D256" s="7">
        <v>4.0</v>
      </c>
      <c r="E256" s="7">
        <v>4.0</v>
      </c>
      <c r="F256" s="7" t="s">
        <v>329</v>
      </c>
      <c r="G256" s="7" t="s">
        <v>179</v>
      </c>
      <c r="H256" s="7" t="s">
        <v>651</v>
      </c>
      <c r="I256" s="7" t="s">
        <v>27</v>
      </c>
    </row>
    <row r="257">
      <c r="A257" s="56" t="s">
        <v>303</v>
      </c>
      <c r="B257" s="7" t="s">
        <v>580</v>
      </c>
      <c r="C257" s="7">
        <v>6.0</v>
      </c>
      <c r="D257" s="7">
        <v>4.0</v>
      </c>
      <c r="E257" s="7">
        <v>2.0</v>
      </c>
      <c r="F257" s="7" t="s">
        <v>300</v>
      </c>
      <c r="G257" s="7" t="s">
        <v>293</v>
      </c>
      <c r="H257" s="7" t="s">
        <v>581</v>
      </c>
      <c r="I257" s="7" t="s">
        <v>27</v>
      </c>
    </row>
    <row r="258">
      <c r="A258" s="56" t="s">
        <v>290</v>
      </c>
      <c r="B258" s="7" t="s">
        <v>386</v>
      </c>
      <c r="C258" s="7">
        <v>1.0</v>
      </c>
      <c r="D258" s="7">
        <v>2.0</v>
      </c>
      <c r="E258" s="7"/>
      <c r="F258" s="7" t="s">
        <v>36</v>
      </c>
      <c r="G258" s="7" t="s">
        <v>293</v>
      </c>
      <c r="H258" s="7" t="s">
        <v>465</v>
      </c>
      <c r="I258" s="7" t="s">
        <v>27</v>
      </c>
    </row>
    <row r="259">
      <c r="A259" s="56" t="s">
        <v>290</v>
      </c>
      <c r="B259" s="7" t="s">
        <v>386</v>
      </c>
      <c r="C259" s="7">
        <v>1.0</v>
      </c>
      <c r="D259" s="7">
        <v>1.0</v>
      </c>
      <c r="E259" s="7">
        <v>4.0</v>
      </c>
      <c r="F259" s="7" t="s">
        <v>345</v>
      </c>
      <c r="G259" s="7" t="s">
        <v>293</v>
      </c>
      <c r="H259" s="7" t="s">
        <v>465</v>
      </c>
      <c r="I259" s="7" t="s">
        <v>27</v>
      </c>
    </row>
    <row r="260">
      <c r="A260" s="56" t="s">
        <v>336</v>
      </c>
      <c r="B260" s="7" t="s">
        <v>652</v>
      </c>
      <c r="C260" s="7">
        <v>4.0</v>
      </c>
      <c r="D260" s="7">
        <v>3.0</v>
      </c>
      <c r="E260" s="7">
        <v>2.0</v>
      </c>
      <c r="F260" s="7" t="s">
        <v>24</v>
      </c>
      <c r="G260" s="7" t="s">
        <v>293</v>
      </c>
      <c r="H260" s="7" t="s">
        <v>653</v>
      </c>
      <c r="I260" s="7" t="s">
        <v>27</v>
      </c>
    </row>
    <row r="261">
      <c r="A261" s="56" t="s">
        <v>336</v>
      </c>
      <c r="B261" s="7" t="s">
        <v>654</v>
      </c>
      <c r="C261" s="7">
        <v>6.0</v>
      </c>
      <c r="D261" s="7">
        <v>4.0</v>
      </c>
      <c r="E261" s="7">
        <v>2.0</v>
      </c>
      <c r="F261" s="7" t="s">
        <v>24</v>
      </c>
      <c r="G261" s="7" t="s">
        <v>293</v>
      </c>
      <c r="H261" s="7" t="s">
        <v>655</v>
      </c>
      <c r="I261" s="7" t="s">
        <v>27</v>
      </c>
    </row>
    <row r="262">
      <c r="A262" s="56" t="s">
        <v>290</v>
      </c>
      <c r="B262" s="7" t="s">
        <v>656</v>
      </c>
      <c r="C262" s="7">
        <v>1.0</v>
      </c>
      <c r="D262" s="7">
        <v>1.0</v>
      </c>
      <c r="E262" s="7">
        <v>1.0</v>
      </c>
      <c r="F262" s="7" t="s">
        <v>36</v>
      </c>
      <c r="G262" s="7" t="s">
        <v>293</v>
      </c>
      <c r="H262" s="7" t="s">
        <v>657</v>
      </c>
      <c r="I262" s="7" t="s">
        <v>25</v>
      </c>
    </row>
    <row r="263">
      <c r="A263" s="56" t="s">
        <v>362</v>
      </c>
      <c r="B263" s="7" t="s">
        <v>658</v>
      </c>
      <c r="C263" s="7">
        <v>4.0</v>
      </c>
      <c r="D263" s="7">
        <v>2.0</v>
      </c>
      <c r="E263" s="7"/>
      <c r="F263" s="7" t="s">
        <v>382</v>
      </c>
      <c r="G263" s="7" t="s">
        <v>293</v>
      </c>
      <c r="H263" s="7" t="s">
        <v>659</v>
      </c>
      <c r="I263" s="7" t="s">
        <v>27</v>
      </c>
    </row>
    <row r="264">
      <c r="A264" s="56" t="s">
        <v>336</v>
      </c>
      <c r="B264" s="7" t="s">
        <v>660</v>
      </c>
      <c r="C264" s="7">
        <v>4.0</v>
      </c>
      <c r="D264" s="7">
        <v>5.0</v>
      </c>
      <c r="E264" s="7">
        <v>3.0</v>
      </c>
      <c r="F264" s="7" t="s">
        <v>24</v>
      </c>
      <c r="G264" s="7" t="s">
        <v>293</v>
      </c>
      <c r="H264" s="7" t="s">
        <v>661</v>
      </c>
    </row>
    <row r="265">
      <c r="A265" s="56" t="s">
        <v>336</v>
      </c>
      <c r="B265" s="7" t="s">
        <v>599</v>
      </c>
      <c r="C265" s="7">
        <v>4.0</v>
      </c>
      <c r="D265" s="7">
        <v>4.0</v>
      </c>
      <c r="E265" s="7">
        <v>1.0</v>
      </c>
      <c r="F265" s="7" t="s">
        <v>24</v>
      </c>
      <c r="G265" s="7" t="s">
        <v>293</v>
      </c>
      <c r="H265" s="7" t="s">
        <v>584</v>
      </c>
      <c r="I265" s="7" t="s">
        <v>27</v>
      </c>
    </row>
    <row r="266">
      <c r="A266" s="56" t="s">
        <v>290</v>
      </c>
      <c r="B266" s="7" t="s">
        <v>662</v>
      </c>
      <c r="C266" s="7">
        <v>5.0</v>
      </c>
      <c r="D266" s="7">
        <v>6.0</v>
      </c>
      <c r="E266" s="7">
        <v>2.0</v>
      </c>
      <c r="F266" s="7" t="s">
        <v>563</v>
      </c>
      <c r="G266" s="7" t="s">
        <v>293</v>
      </c>
      <c r="H266" s="7" t="s">
        <v>663</v>
      </c>
      <c r="I266" s="7" t="s">
        <v>25</v>
      </c>
    </row>
    <row r="267">
      <c r="A267" s="56" t="s">
        <v>336</v>
      </c>
      <c r="B267" s="7" t="s">
        <v>562</v>
      </c>
      <c r="C267" s="7">
        <v>3.0</v>
      </c>
      <c r="D267" s="7">
        <v>2.0</v>
      </c>
      <c r="E267" s="7">
        <v>2.0</v>
      </c>
      <c r="F267" s="7" t="s">
        <v>24</v>
      </c>
      <c r="G267" s="7" t="s">
        <v>293</v>
      </c>
      <c r="H267" s="7" t="s">
        <v>396</v>
      </c>
      <c r="I267" s="7" t="s">
        <v>27</v>
      </c>
    </row>
    <row r="268">
      <c r="A268" s="56" t="s">
        <v>290</v>
      </c>
      <c r="B268" s="7" t="s">
        <v>664</v>
      </c>
      <c r="C268" s="7">
        <v>2.0</v>
      </c>
      <c r="D268" s="7">
        <v>2.0</v>
      </c>
      <c r="E268" s="7">
        <v>2.0</v>
      </c>
      <c r="F268" s="7" t="s">
        <v>24</v>
      </c>
      <c r="G268" s="7" t="s">
        <v>293</v>
      </c>
      <c r="H268" s="7" t="s">
        <v>496</v>
      </c>
      <c r="I268" s="7" t="s">
        <v>27</v>
      </c>
    </row>
    <row r="269">
      <c r="A269" s="56" t="s">
        <v>348</v>
      </c>
      <c r="B269" s="7" t="s">
        <v>428</v>
      </c>
      <c r="C269" s="7">
        <v>2.0</v>
      </c>
      <c r="D269" s="7">
        <v>2.0</v>
      </c>
      <c r="E269" s="7">
        <v>2.0</v>
      </c>
      <c r="F269" s="7" t="s">
        <v>345</v>
      </c>
      <c r="G269" s="7" t="s">
        <v>293</v>
      </c>
      <c r="H269" s="7" t="s">
        <v>665</v>
      </c>
      <c r="I269" s="7" t="s">
        <v>27</v>
      </c>
    </row>
    <row r="270">
      <c r="A270" s="56" t="s">
        <v>295</v>
      </c>
      <c r="B270" s="7" t="s">
        <v>560</v>
      </c>
      <c r="C270" s="7">
        <v>4.0</v>
      </c>
      <c r="D270" s="7">
        <v>4.0</v>
      </c>
      <c r="E270" s="7">
        <v>3.0</v>
      </c>
      <c r="F270" s="7" t="s">
        <v>300</v>
      </c>
      <c r="G270" s="7" t="s">
        <v>293</v>
      </c>
      <c r="H270" s="7" t="s">
        <v>666</v>
      </c>
      <c r="I270" s="7" t="s">
        <v>27</v>
      </c>
    </row>
    <row r="271">
      <c r="A271" s="56" t="s">
        <v>303</v>
      </c>
      <c r="B271" s="7" t="s">
        <v>304</v>
      </c>
      <c r="C271" s="7">
        <v>5.0</v>
      </c>
      <c r="D271" s="7">
        <v>4.0</v>
      </c>
      <c r="E271" s="7">
        <v>3.0</v>
      </c>
      <c r="F271" s="7" t="s">
        <v>24</v>
      </c>
      <c r="G271" s="7" t="s">
        <v>293</v>
      </c>
      <c r="H271" s="7" t="s">
        <v>305</v>
      </c>
    </row>
    <row r="272">
      <c r="A272" s="56" t="s">
        <v>336</v>
      </c>
      <c r="B272" s="7" t="s">
        <v>342</v>
      </c>
      <c r="C272" s="7">
        <v>3.0</v>
      </c>
      <c r="D272" s="7">
        <v>2.0</v>
      </c>
      <c r="E272" s="7">
        <v>2.0</v>
      </c>
      <c r="F272" s="7" t="s">
        <v>24</v>
      </c>
      <c r="G272" s="7" t="s">
        <v>293</v>
      </c>
      <c r="H272" s="7" t="s">
        <v>396</v>
      </c>
      <c r="I272" s="7" t="s">
        <v>25</v>
      </c>
    </row>
    <row r="273">
      <c r="A273" s="56" t="s">
        <v>336</v>
      </c>
      <c r="B273" s="7" t="s">
        <v>386</v>
      </c>
      <c r="C273" s="7">
        <v>5.0</v>
      </c>
      <c r="D273" s="7">
        <v>6.0</v>
      </c>
      <c r="E273" s="7">
        <v>1.0</v>
      </c>
      <c r="F273" s="7" t="s">
        <v>300</v>
      </c>
      <c r="G273" s="7" t="s">
        <v>293</v>
      </c>
      <c r="H273" s="7" t="s">
        <v>376</v>
      </c>
      <c r="I273" s="7" t="s">
        <v>27</v>
      </c>
    </row>
    <row r="274">
      <c r="A274" s="56" t="s">
        <v>290</v>
      </c>
      <c r="B274" s="7" t="s">
        <v>450</v>
      </c>
      <c r="C274" s="7">
        <v>3.0</v>
      </c>
      <c r="D274" s="7">
        <v>2.0</v>
      </c>
      <c r="E274" s="7">
        <v>2.0</v>
      </c>
      <c r="F274" s="7" t="s">
        <v>36</v>
      </c>
      <c r="G274" s="7" t="s">
        <v>293</v>
      </c>
      <c r="H274" s="7" t="s">
        <v>667</v>
      </c>
      <c r="I274" s="7" t="s">
        <v>27</v>
      </c>
    </row>
    <row r="275">
      <c r="A275" s="56" t="s">
        <v>290</v>
      </c>
      <c r="B275" s="7" t="s">
        <v>668</v>
      </c>
      <c r="C275" s="7">
        <v>4.0</v>
      </c>
      <c r="D275" s="7">
        <v>3.0</v>
      </c>
      <c r="E275" s="7">
        <v>1.0</v>
      </c>
      <c r="F275" s="7" t="s">
        <v>382</v>
      </c>
      <c r="G275" s="7" t="s">
        <v>293</v>
      </c>
      <c r="H275" s="7" t="s">
        <v>451</v>
      </c>
      <c r="I275" s="7" t="s">
        <v>25</v>
      </c>
    </row>
    <row r="276">
      <c r="A276" s="56" t="s">
        <v>290</v>
      </c>
      <c r="B276" s="7" t="s">
        <v>669</v>
      </c>
      <c r="C276" s="7">
        <v>4.0</v>
      </c>
      <c r="D276" s="7">
        <v>4.0</v>
      </c>
      <c r="E276" s="7">
        <v>3.0</v>
      </c>
      <c r="F276" s="7" t="s">
        <v>382</v>
      </c>
      <c r="G276" s="7" t="s">
        <v>293</v>
      </c>
      <c r="H276" s="7" t="s">
        <v>385</v>
      </c>
      <c r="I276" s="7" t="s">
        <v>27</v>
      </c>
    </row>
    <row r="277">
      <c r="A277" s="56" t="s">
        <v>290</v>
      </c>
      <c r="B277" s="7" t="s">
        <v>391</v>
      </c>
      <c r="C277" s="7">
        <v>2.0</v>
      </c>
      <c r="D277" s="7">
        <v>2.0</v>
      </c>
      <c r="E277" s="7">
        <v>1.0</v>
      </c>
      <c r="F277" s="7" t="s">
        <v>382</v>
      </c>
      <c r="G277" s="7" t="s">
        <v>293</v>
      </c>
      <c r="H277" s="7" t="s">
        <v>591</v>
      </c>
      <c r="I277" s="7" t="s">
        <v>25</v>
      </c>
    </row>
    <row r="278">
      <c r="A278" s="56" t="s">
        <v>290</v>
      </c>
      <c r="B278" s="7" t="s">
        <v>573</v>
      </c>
      <c r="C278" s="7">
        <v>2.0</v>
      </c>
      <c r="D278" s="7">
        <v>2.0</v>
      </c>
      <c r="E278" s="7">
        <v>2.0</v>
      </c>
      <c r="F278" s="7" t="s">
        <v>345</v>
      </c>
      <c r="G278" s="7" t="s">
        <v>293</v>
      </c>
      <c r="H278" s="7" t="s">
        <v>493</v>
      </c>
      <c r="I278" s="7" t="s">
        <v>25</v>
      </c>
    </row>
    <row r="279">
      <c r="A279" s="56" t="s">
        <v>341</v>
      </c>
      <c r="B279" s="7" t="s">
        <v>670</v>
      </c>
      <c r="C279" s="7">
        <v>8.0</v>
      </c>
      <c r="D279" s="7">
        <v>9.0</v>
      </c>
      <c r="E279" s="7"/>
      <c r="F279" s="7" t="s">
        <v>552</v>
      </c>
      <c r="G279" s="7" t="s">
        <v>293</v>
      </c>
      <c r="H279" s="7" t="s">
        <v>553</v>
      </c>
      <c r="I279" s="7" t="s">
        <v>27</v>
      </c>
    </row>
    <row r="280">
      <c r="A280" s="56" t="s">
        <v>290</v>
      </c>
      <c r="B280" s="7" t="s">
        <v>671</v>
      </c>
      <c r="C280" s="7">
        <v>4.0</v>
      </c>
      <c r="D280" s="7">
        <v>5.0</v>
      </c>
      <c r="E280" s="7">
        <v>1.0</v>
      </c>
      <c r="F280" s="7" t="s">
        <v>24</v>
      </c>
      <c r="G280" s="7" t="s">
        <v>293</v>
      </c>
      <c r="H280" s="7" t="s">
        <v>438</v>
      </c>
      <c r="I280" s="7" t="s">
        <v>25</v>
      </c>
    </row>
    <row r="281">
      <c r="A281" s="56" t="s">
        <v>348</v>
      </c>
      <c r="B281" s="7" t="s">
        <v>672</v>
      </c>
      <c r="C281" s="7">
        <v>3.0</v>
      </c>
      <c r="D281" s="7">
        <v>2.0</v>
      </c>
      <c r="E281" s="7">
        <v>2.0</v>
      </c>
      <c r="F281" s="7" t="s">
        <v>36</v>
      </c>
      <c r="G281" s="7" t="s">
        <v>293</v>
      </c>
      <c r="H281" s="7" t="s">
        <v>396</v>
      </c>
      <c r="I281" s="7" t="s">
        <v>25</v>
      </c>
    </row>
    <row r="282">
      <c r="A282" s="56" t="s">
        <v>290</v>
      </c>
      <c r="B282" s="7" t="s">
        <v>673</v>
      </c>
      <c r="C282" s="7">
        <v>2.0</v>
      </c>
      <c r="D282" s="7">
        <v>1.0</v>
      </c>
      <c r="E282" s="7">
        <v>6.0</v>
      </c>
      <c r="F282" s="7" t="s">
        <v>345</v>
      </c>
      <c r="G282" s="7" t="s">
        <v>293</v>
      </c>
      <c r="H282" s="7" t="s">
        <v>674</v>
      </c>
      <c r="I282" s="7" t="s">
        <v>25</v>
      </c>
    </row>
    <row r="283">
      <c r="A283" s="56" t="s">
        <v>436</v>
      </c>
      <c r="B283" s="7" t="s">
        <v>675</v>
      </c>
      <c r="C283" s="7">
        <v>4.0</v>
      </c>
      <c r="D283" s="7">
        <v>3.0</v>
      </c>
      <c r="E283" s="7">
        <v>6.0</v>
      </c>
      <c r="F283" s="7" t="s">
        <v>300</v>
      </c>
      <c r="G283" s="7" t="s">
        <v>293</v>
      </c>
      <c r="H283" s="7" t="s">
        <v>676</v>
      </c>
      <c r="I283" s="7" t="s">
        <v>25</v>
      </c>
    </row>
    <row r="284">
      <c r="A284" s="56" t="s">
        <v>677</v>
      </c>
      <c r="B284" s="7" t="s">
        <v>678</v>
      </c>
      <c r="C284" s="7">
        <v>7.0</v>
      </c>
      <c r="D284" s="7">
        <v>8.0</v>
      </c>
      <c r="E284" s="7"/>
      <c r="F284" s="7" t="s">
        <v>332</v>
      </c>
      <c r="G284" s="7" t="s">
        <v>179</v>
      </c>
      <c r="H284" s="7" t="s">
        <v>679</v>
      </c>
      <c r="I284" s="7" t="s">
        <v>175</v>
      </c>
    </row>
    <row r="285">
      <c r="A285" s="56" t="s">
        <v>290</v>
      </c>
      <c r="B285" s="7" t="s">
        <v>381</v>
      </c>
      <c r="C285" s="7">
        <v>4.0</v>
      </c>
      <c r="D285" s="7">
        <v>5.0</v>
      </c>
      <c r="E285" s="7"/>
      <c r="F285" s="7" t="s">
        <v>382</v>
      </c>
      <c r="G285" s="7" t="s">
        <v>293</v>
      </c>
      <c r="H285" s="7" t="s">
        <v>383</v>
      </c>
      <c r="I285" s="7" t="s">
        <v>27</v>
      </c>
    </row>
    <row r="286">
      <c r="A286" s="56" t="s">
        <v>336</v>
      </c>
      <c r="B286" s="7" t="s">
        <v>386</v>
      </c>
      <c r="C286" s="7">
        <v>5.0</v>
      </c>
      <c r="D286" s="7">
        <v>5.0</v>
      </c>
      <c r="E286" s="7"/>
      <c r="F286" s="7" t="s">
        <v>24</v>
      </c>
      <c r="G286" s="7" t="s">
        <v>293</v>
      </c>
      <c r="H286" s="7" t="s">
        <v>680</v>
      </c>
      <c r="I286" s="7" t="s">
        <v>27</v>
      </c>
    </row>
    <row r="287">
      <c r="A287" s="56" t="s">
        <v>681</v>
      </c>
      <c r="B287" s="7" t="s">
        <v>682</v>
      </c>
      <c r="C287" s="7">
        <v>6.0</v>
      </c>
      <c r="D287" s="7">
        <v>6.0</v>
      </c>
      <c r="E287" s="7">
        <v>2.0</v>
      </c>
      <c r="F287" s="7" t="s">
        <v>192</v>
      </c>
      <c r="G287" s="7" t="s">
        <v>179</v>
      </c>
      <c r="H287" s="7" t="s">
        <v>683</v>
      </c>
      <c r="I287" s="7" t="s">
        <v>25</v>
      </c>
    </row>
    <row r="288">
      <c r="A288" s="56" t="s">
        <v>341</v>
      </c>
      <c r="B288" s="7" t="s">
        <v>515</v>
      </c>
      <c r="C288" s="7">
        <v>5.0</v>
      </c>
      <c r="D288" s="7">
        <v>4.0</v>
      </c>
      <c r="E288" s="7">
        <v>2.0</v>
      </c>
      <c r="F288" s="7" t="s">
        <v>300</v>
      </c>
      <c r="G288" s="7" t="s">
        <v>293</v>
      </c>
      <c r="H288" s="7" t="s">
        <v>684</v>
      </c>
      <c r="I288" s="7" t="s">
        <v>27</v>
      </c>
    </row>
    <row r="289">
      <c r="A289" s="56" t="s">
        <v>348</v>
      </c>
      <c r="B289" s="7" t="s">
        <v>485</v>
      </c>
      <c r="C289" s="7">
        <v>3.0</v>
      </c>
      <c r="D289" s="7">
        <v>2.0</v>
      </c>
      <c r="E289" s="7">
        <v>2.0</v>
      </c>
      <c r="F289" s="7" t="s">
        <v>355</v>
      </c>
      <c r="G289" s="7" t="s">
        <v>293</v>
      </c>
      <c r="H289" s="7" t="s">
        <v>555</v>
      </c>
      <c r="I289" s="7" t="s">
        <v>25</v>
      </c>
    </row>
    <row r="290">
      <c r="A290" s="56" t="s">
        <v>290</v>
      </c>
      <c r="B290" s="7" t="s">
        <v>685</v>
      </c>
      <c r="C290" s="7">
        <v>1.0</v>
      </c>
      <c r="D290" s="7">
        <v>1.0</v>
      </c>
      <c r="E290" s="7"/>
      <c r="F290" s="7" t="s">
        <v>355</v>
      </c>
      <c r="G290" s="7"/>
      <c r="I290" s="7" t="s">
        <v>27</v>
      </c>
    </row>
    <row r="291">
      <c r="A291" s="56" t="s">
        <v>686</v>
      </c>
      <c r="B291" s="7" t="s">
        <v>687</v>
      </c>
      <c r="C291" s="7">
        <v>2.0</v>
      </c>
      <c r="D291" s="7">
        <v>2.0</v>
      </c>
      <c r="E291" s="7"/>
      <c r="F291" s="7" t="s">
        <v>300</v>
      </c>
      <c r="G291" s="7" t="s">
        <v>293</v>
      </c>
      <c r="H291" s="7" t="s">
        <v>688</v>
      </c>
      <c r="I291" s="7" t="s">
        <v>27</v>
      </c>
    </row>
    <row r="292">
      <c r="A292" s="56" t="s">
        <v>302</v>
      </c>
      <c r="B292" s="7" t="s">
        <v>400</v>
      </c>
      <c r="C292" s="7">
        <v>5.0</v>
      </c>
      <c r="D292" s="7">
        <v>4.0</v>
      </c>
      <c r="E292" s="7">
        <v>2.0</v>
      </c>
      <c r="F292" s="7" t="s">
        <v>332</v>
      </c>
      <c r="G292" s="7" t="s">
        <v>179</v>
      </c>
      <c r="H292" s="7" t="s">
        <v>689</v>
      </c>
    </row>
    <row r="293">
      <c r="A293" s="56" t="s">
        <v>690</v>
      </c>
      <c r="B293" s="7" t="s">
        <v>691</v>
      </c>
      <c r="C293" s="7">
        <v>5.0</v>
      </c>
      <c r="D293" s="7">
        <v>6.0</v>
      </c>
      <c r="E293" s="7"/>
      <c r="F293" s="7" t="s">
        <v>193</v>
      </c>
      <c r="G293" s="7" t="s">
        <v>179</v>
      </c>
      <c r="H293" s="7" t="s">
        <v>692</v>
      </c>
      <c r="I293" s="7" t="s">
        <v>27</v>
      </c>
    </row>
    <row r="294">
      <c r="A294" s="56" t="s">
        <v>290</v>
      </c>
      <c r="B294" s="7" t="s">
        <v>693</v>
      </c>
      <c r="C294" s="7">
        <v>2.0</v>
      </c>
      <c r="D294" s="7">
        <v>2.0</v>
      </c>
      <c r="E294" s="7">
        <v>2.0</v>
      </c>
      <c r="F294" s="7" t="s">
        <v>345</v>
      </c>
      <c r="G294" s="7" t="s">
        <v>293</v>
      </c>
      <c r="H294" s="7" t="s">
        <v>694</v>
      </c>
    </row>
    <row r="295">
      <c r="A295" s="56" t="s">
        <v>336</v>
      </c>
      <c r="B295" s="7" t="s">
        <v>448</v>
      </c>
      <c r="C295" s="7">
        <v>5.0</v>
      </c>
      <c r="D295" s="7">
        <v>4.0</v>
      </c>
      <c r="E295" s="7"/>
      <c r="F295" s="7" t="s">
        <v>300</v>
      </c>
      <c r="G295" s="7" t="s">
        <v>293</v>
      </c>
      <c r="H295" s="7" t="s">
        <v>338</v>
      </c>
      <c r="I295" s="7" t="s">
        <v>27</v>
      </c>
    </row>
    <row r="296">
      <c r="A296" s="56" t="s">
        <v>319</v>
      </c>
      <c r="B296" s="7" t="s">
        <v>695</v>
      </c>
      <c r="C296" s="7">
        <v>5.0</v>
      </c>
      <c r="D296" s="7">
        <v>5.0</v>
      </c>
      <c r="E296" s="7"/>
      <c r="F296" s="7" t="s">
        <v>300</v>
      </c>
      <c r="G296" s="7" t="s">
        <v>293</v>
      </c>
      <c r="H296" s="7" t="s">
        <v>414</v>
      </c>
    </row>
    <row r="297">
      <c r="A297" s="56" t="s">
        <v>336</v>
      </c>
      <c r="B297" s="7" t="s">
        <v>696</v>
      </c>
      <c r="C297" s="7">
        <v>4.0</v>
      </c>
      <c r="D297" s="7">
        <v>4.0</v>
      </c>
      <c r="E297" s="7"/>
      <c r="F297" s="7" t="s">
        <v>24</v>
      </c>
      <c r="G297" s="7" t="s">
        <v>293</v>
      </c>
      <c r="H297" s="7" t="s">
        <v>697</v>
      </c>
      <c r="I297" s="7" t="s">
        <v>27</v>
      </c>
    </row>
    <row r="298">
      <c r="A298" s="56" t="s">
        <v>336</v>
      </c>
      <c r="B298" s="7" t="s">
        <v>360</v>
      </c>
      <c r="C298" s="7">
        <v>5.0</v>
      </c>
      <c r="D298" s="7">
        <v>4.0</v>
      </c>
      <c r="E298" s="7">
        <v>2.0</v>
      </c>
      <c r="F298" s="7" t="s">
        <v>24</v>
      </c>
      <c r="G298" s="7" t="s">
        <v>293</v>
      </c>
      <c r="H298" s="7" t="s">
        <v>698</v>
      </c>
      <c r="I298" s="7" t="s">
        <v>27</v>
      </c>
    </row>
    <row r="299">
      <c r="A299" s="56" t="s">
        <v>690</v>
      </c>
      <c r="B299" s="7" t="s">
        <v>691</v>
      </c>
      <c r="C299" s="7">
        <v>6.0</v>
      </c>
      <c r="D299" s="7">
        <v>6.0</v>
      </c>
      <c r="E299" s="7">
        <v>1.0</v>
      </c>
      <c r="F299" s="7" t="s">
        <v>699</v>
      </c>
      <c r="G299" s="7" t="s">
        <v>179</v>
      </c>
      <c r="H299" s="7" t="s">
        <v>692</v>
      </c>
      <c r="I299" s="7" t="s">
        <v>27</v>
      </c>
    </row>
    <row r="300">
      <c r="A300" s="56" t="s">
        <v>290</v>
      </c>
      <c r="B300" s="7" t="s">
        <v>320</v>
      </c>
      <c r="C300" s="7">
        <v>4.0</v>
      </c>
      <c r="D300" s="7">
        <v>2.0</v>
      </c>
      <c r="E300" s="7">
        <v>2.0</v>
      </c>
      <c r="F300" s="7" t="s">
        <v>24</v>
      </c>
      <c r="G300" s="7" t="s">
        <v>293</v>
      </c>
      <c r="H300" s="7" t="s">
        <v>449</v>
      </c>
      <c r="I300" s="7" t="s">
        <v>25</v>
      </c>
    </row>
    <row r="301">
      <c r="A301" s="56" t="s">
        <v>290</v>
      </c>
      <c r="B301" s="7" t="s">
        <v>700</v>
      </c>
      <c r="C301" s="7">
        <v>3.0</v>
      </c>
      <c r="D301" s="7">
        <v>3.0</v>
      </c>
      <c r="E301" s="7"/>
      <c r="F301" s="7" t="s">
        <v>24</v>
      </c>
      <c r="G301" s="7" t="s">
        <v>293</v>
      </c>
      <c r="H301" s="7" t="s">
        <v>701</v>
      </c>
      <c r="I301" s="7" t="s">
        <v>25</v>
      </c>
    </row>
    <row r="302">
      <c r="A302" s="56" t="s">
        <v>290</v>
      </c>
      <c r="B302" s="7" t="s">
        <v>696</v>
      </c>
      <c r="C302" s="7">
        <v>2.0</v>
      </c>
      <c r="D302" s="7">
        <v>2.0</v>
      </c>
      <c r="E302" s="7">
        <v>2.0</v>
      </c>
      <c r="F302" s="7" t="s">
        <v>355</v>
      </c>
      <c r="G302" s="7" t="s">
        <v>293</v>
      </c>
      <c r="H302" s="7" t="s">
        <v>470</v>
      </c>
      <c r="I302" s="7" t="s">
        <v>25</v>
      </c>
    </row>
    <row r="303">
      <c r="A303" s="56" t="s">
        <v>290</v>
      </c>
      <c r="B303" s="7" t="s">
        <v>381</v>
      </c>
      <c r="C303" s="7">
        <v>5.0</v>
      </c>
      <c r="D303" s="7">
        <v>5.0</v>
      </c>
      <c r="E303" s="7">
        <v>1.0</v>
      </c>
      <c r="F303" s="7" t="s">
        <v>382</v>
      </c>
      <c r="G303" s="7" t="s">
        <v>179</v>
      </c>
      <c r="H303" s="7" t="s">
        <v>702</v>
      </c>
      <c r="I303" s="7" t="s">
        <v>27</v>
      </c>
    </row>
    <row r="304">
      <c r="A304" s="56" t="s">
        <v>290</v>
      </c>
      <c r="B304" s="7" t="s">
        <v>664</v>
      </c>
      <c r="C304" s="7">
        <v>2.0</v>
      </c>
      <c r="D304" s="7">
        <v>2.0</v>
      </c>
      <c r="E304" s="7">
        <v>1.0</v>
      </c>
      <c r="F304" s="7" t="s">
        <v>24</v>
      </c>
      <c r="G304" s="7" t="s">
        <v>293</v>
      </c>
      <c r="H304" s="7" t="s">
        <v>496</v>
      </c>
      <c r="I304" s="7" t="s">
        <v>27</v>
      </c>
    </row>
    <row r="305">
      <c r="A305" s="56" t="s">
        <v>336</v>
      </c>
      <c r="B305" s="7" t="s">
        <v>703</v>
      </c>
      <c r="D305" s="27"/>
      <c r="E305" s="7">
        <v>2.0</v>
      </c>
      <c r="F305" s="7" t="s">
        <v>24</v>
      </c>
      <c r="G305" s="7" t="s">
        <v>293</v>
      </c>
      <c r="H305" s="7" t="s">
        <v>704</v>
      </c>
    </row>
    <row r="306">
      <c r="A306" s="56" t="s">
        <v>290</v>
      </c>
      <c r="B306" s="7" t="s">
        <v>696</v>
      </c>
      <c r="C306" s="7">
        <v>2.0</v>
      </c>
      <c r="D306" s="7">
        <v>2.0</v>
      </c>
      <c r="E306" s="7">
        <v>3.0</v>
      </c>
      <c r="F306" s="7" t="s">
        <v>24</v>
      </c>
      <c r="G306" s="7"/>
    </row>
    <row r="307">
      <c r="A307" s="56" t="s">
        <v>290</v>
      </c>
      <c r="B307" s="7" t="s">
        <v>705</v>
      </c>
      <c r="C307" s="7">
        <v>1.0</v>
      </c>
      <c r="D307" s="7">
        <v>1.0</v>
      </c>
      <c r="E307" s="7">
        <v>2.0</v>
      </c>
      <c r="F307" s="7" t="s">
        <v>24</v>
      </c>
      <c r="G307" s="7" t="s">
        <v>293</v>
      </c>
      <c r="H307" s="7" t="s">
        <v>642</v>
      </c>
      <c r="I307" s="7" t="s">
        <v>27</v>
      </c>
    </row>
    <row r="308">
      <c r="A308" s="56" t="s">
        <v>290</v>
      </c>
      <c r="B308" s="7" t="s">
        <v>706</v>
      </c>
      <c r="C308" s="7">
        <v>2.0</v>
      </c>
      <c r="D308" s="7">
        <v>2.0</v>
      </c>
      <c r="E308" s="7">
        <v>3.0</v>
      </c>
      <c r="F308" s="7" t="s">
        <v>382</v>
      </c>
      <c r="G308" s="7" t="s">
        <v>293</v>
      </c>
      <c r="H308" s="7" t="s">
        <v>707</v>
      </c>
      <c r="I308" s="7" t="s">
        <v>25</v>
      </c>
    </row>
    <row r="309">
      <c r="A309" s="56" t="s">
        <v>341</v>
      </c>
      <c r="B309" s="7" t="s">
        <v>708</v>
      </c>
      <c r="C309" s="7">
        <v>3.0</v>
      </c>
      <c r="D309" s="7">
        <v>3.0</v>
      </c>
      <c r="E309" s="7">
        <v>2.0</v>
      </c>
      <c r="F309" s="7" t="s">
        <v>352</v>
      </c>
      <c r="G309" s="7" t="s">
        <v>293</v>
      </c>
      <c r="H309" s="7" t="s">
        <v>709</v>
      </c>
      <c r="I309" s="7" t="s">
        <v>27</v>
      </c>
    </row>
    <row r="310">
      <c r="A310" s="56" t="s">
        <v>295</v>
      </c>
      <c r="B310" s="7" t="s">
        <v>710</v>
      </c>
      <c r="C310" s="7">
        <v>2.0</v>
      </c>
      <c r="D310" s="7">
        <v>2.0</v>
      </c>
      <c r="E310" s="7">
        <v>4.0</v>
      </c>
      <c r="F310" s="7" t="s">
        <v>36</v>
      </c>
      <c r="G310" s="7" t="s">
        <v>293</v>
      </c>
      <c r="H310" s="7" t="s">
        <v>711</v>
      </c>
      <c r="I310" s="7" t="s">
        <v>27</v>
      </c>
    </row>
    <row r="311">
      <c r="A311" s="56" t="s">
        <v>341</v>
      </c>
      <c r="B311" s="7" t="s">
        <v>578</v>
      </c>
      <c r="C311" s="7">
        <v>3.0</v>
      </c>
      <c r="D311" s="7">
        <v>3.0</v>
      </c>
      <c r="E311" s="7">
        <v>2.0</v>
      </c>
      <c r="F311" s="7" t="s">
        <v>355</v>
      </c>
      <c r="G311" s="7" t="s">
        <v>293</v>
      </c>
      <c r="H311" s="7" t="s">
        <v>712</v>
      </c>
      <c r="I311" s="7" t="s">
        <v>27</v>
      </c>
    </row>
    <row r="312">
      <c r="A312" s="56" t="s">
        <v>517</v>
      </c>
      <c r="B312" s="7" t="s">
        <v>713</v>
      </c>
      <c r="C312" s="7">
        <v>7.0</v>
      </c>
      <c r="D312" s="7">
        <v>7.0</v>
      </c>
      <c r="E312" s="7">
        <v>2.0</v>
      </c>
      <c r="F312" s="7" t="s">
        <v>332</v>
      </c>
      <c r="G312" s="7" t="s">
        <v>179</v>
      </c>
      <c r="H312" s="7" t="s">
        <v>714</v>
      </c>
      <c r="I312" s="7" t="s">
        <v>27</v>
      </c>
    </row>
    <row r="313">
      <c r="A313" s="56" t="s">
        <v>295</v>
      </c>
      <c r="B313" s="7" t="s">
        <v>600</v>
      </c>
      <c r="C313" s="7">
        <v>6.0</v>
      </c>
      <c r="D313" s="7">
        <v>4.0</v>
      </c>
      <c r="E313" s="7">
        <v>3.0</v>
      </c>
      <c r="F313" s="7" t="s">
        <v>332</v>
      </c>
      <c r="G313" s="7" t="s">
        <v>179</v>
      </c>
      <c r="H313" s="7" t="s">
        <v>715</v>
      </c>
      <c r="I313" s="7" t="s">
        <v>27</v>
      </c>
    </row>
    <row r="314">
      <c r="A314" s="56" t="s">
        <v>341</v>
      </c>
      <c r="B314" s="7" t="s">
        <v>716</v>
      </c>
      <c r="C314" s="7">
        <v>4.0</v>
      </c>
      <c r="D314" s="7">
        <v>4.0</v>
      </c>
      <c r="E314" s="7">
        <v>2.0</v>
      </c>
      <c r="F314" s="7" t="s">
        <v>321</v>
      </c>
      <c r="G314" s="7" t="s">
        <v>179</v>
      </c>
      <c r="H314" s="7" t="s">
        <v>717</v>
      </c>
      <c r="I314" s="7" t="s">
        <v>27</v>
      </c>
    </row>
    <row r="315">
      <c r="A315" s="56" t="s">
        <v>341</v>
      </c>
      <c r="B315" s="7" t="s">
        <v>671</v>
      </c>
      <c r="C315" s="7">
        <v>4.0</v>
      </c>
      <c r="D315" s="7">
        <v>4.0</v>
      </c>
      <c r="E315" s="7">
        <v>1.0</v>
      </c>
      <c r="F315" s="7" t="s">
        <v>321</v>
      </c>
      <c r="G315" s="7" t="s">
        <v>179</v>
      </c>
      <c r="H315" s="7" t="s">
        <v>537</v>
      </c>
      <c r="I315" s="7" t="s">
        <v>27</v>
      </c>
    </row>
    <row r="316">
      <c r="A316" s="56" t="s">
        <v>341</v>
      </c>
      <c r="B316" s="7" t="s">
        <v>580</v>
      </c>
      <c r="C316" s="7">
        <v>2.0</v>
      </c>
      <c r="D316" s="7">
        <v>2.0</v>
      </c>
      <c r="E316" s="7"/>
      <c r="F316" s="7" t="s">
        <v>180</v>
      </c>
      <c r="G316" s="7" t="s">
        <v>293</v>
      </c>
      <c r="H316" s="7" t="s">
        <v>718</v>
      </c>
      <c r="I316" s="7" t="s">
        <v>27</v>
      </c>
    </row>
    <row r="317">
      <c r="A317" s="56" t="s">
        <v>436</v>
      </c>
      <c r="B317" s="7" t="s">
        <v>652</v>
      </c>
      <c r="C317" s="7">
        <v>3.0</v>
      </c>
      <c r="D317" s="7">
        <v>2.0</v>
      </c>
      <c r="E317" s="7">
        <v>1.0</v>
      </c>
      <c r="F317" s="7" t="s">
        <v>180</v>
      </c>
      <c r="G317" s="7" t="s">
        <v>293</v>
      </c>
      <c r="H317" s="7" t="s">
        <v>649</v>
      </c>
      <c r="I317" s="7" t="s">
        <v>27</v>
      </c>
    </row>
    <row r="318">
      <c r="A318" s="56" t="s">
        <v>341</v>
      </c>
      <c r="B318" s="7" t="s">
        <v>719</v>
      </c>
      <c r="C318" s="7">
        <v>4.0</v>
      </c>
      <c r="D318" s="7">
        <v>3.0</v>
      </c>
      <c r="E318" s="7">
        <v>1.0</v>
      </c>
      <c r="F318" s="7" t="s">
        <v>300</v>
      </c>
      <c r="G318" s="7" t="s">
        <v>293</v>
      </c>
      <c r="H318" s="7" t="s">
        <v>720</v>
      </c>
      <c r="I318" s="7" t="s">
        <v>25</v>
      </c>
    </row>
    <row r="319">
      <c r="A319" s="56" t="s">
        <v>341</v>
      </c>
      <c r="B319" s="7" t="s">
        <v>342</v>
      </c>
      <c r="C319" s="7">
        <v>4.0</v>
      </c>
      <c r="D319" s="7">
        <v>2.0</v>
      </c>
      <c r="E319" s="7">
        <v>2.0</v>
      </c>
      <c r="F319" s="7" t="s">
        <v>355</v>
      </c>
      <c r="G319" s="7" t="s">
        <v>293</v>
      </c>
      <c r="H319" s="7" t="s">
        <v>721</v>
      </c>
      <c r="I319" s="7" t="s">
        <v>25</v>
      </c>
    </row>
    <row r="320">
      <c r="A320" s="56" t="s">
        <v>341</v>
      </c>
      <c r="B320" s="7" t="s">
        <v>722</v>
      </c>
      <c r="C320" s="7">
        <v>4.0</v>
      </c>
      <c r="D320" s="7">
        <v>4.0</v>
      </c>
      <c r="E320" s="7">
        <v>1.0</v>
      </c>
      <c r="F320" s="7" t="s">
        <v>352</v>
      </c>
      <c r="G320" s="7" t="s">
        <v>179</v>
      </c>
      <c r="H320" s="7" t="s">
        <v>723</v>
      </c>
      <c r="I320" s="7" t="s">
        <v>27</v>
      </c>
    </row>
    <row r="321">
      <c r="A321" s="56" t="s">
        <v>341</v>
      </c>
      <c r="B321" s="7" t="s">
        <v>724</v>
      </c>
      <c r="C321" s="7">
        <v>5.0</v>
      </c>
      <c r="D321" s="7">
        <v>4.0</v>
      </c>
      <c r="E321" s="7">
        <v>1.0</v>
      </c>
      <c r="F321" s="7" t="s">
        <v>326</v>
      </c>
      <c r="G321" s="7" t="s">
        <v>179</v>
      </c>
      <c r="H321" s="7" t="s">
        <v>725</v>
      </c>
      <c r="I321" s="7" t="s">
        <v>27</v>
      </c>
    </row>
    <row r="322">
      <c r="A322" s="56" t="s">
        <v>341</v>
      </c>
      <c r="B322" s="7" t="s">
        <v>342</v>
      </c>
      <c r="C322" s="7">
        <v>4.0</v>
      </c>
      <c r="D322" s="7">
        <v>3.0</v>
      </c>
      <c r="E322" s="7">
        <v>1.0</v>
      </c>
      <c r="F322" s="7" t="s">
        <v>355</v>
      </c>
      <c r="G322" s="7" t="s">
        <v>293</v>
      </c>
      <c r="H322" s="7" t="s">
        <v>718</v>
      </c>
      <c r="I322" s="7" t="s">
        <v>27</v>
      </c>
    </row>
    <row r="323">
      <c r="A323" s="56" t="s">
        <v>341</v>
      </c>
      <c r="B323" s="7" t="s">
        <v>726</v>
      </c>
      <c r="C323" s="7">
        <v>7.0</v>
      </c>
      <c r="D323" s="7">
        <v>8.0</v>
      </c>
      <c r="E323" s="7">
        <v>2.0</v>
      </c>
      <c r="F323" s="7" t="s">
        <v>552</v>
      </c>
      <c r="G323" s="7" t="s">
        <v>179</v>
      </c>
      <c r="H323" s="7" t="s">
        <v>557</v>
      </c>
      <c r="I323" s="7" t="s">
        <v>27</v>
      </c>
    </row>
    <row r="324">
      <c r="A324" s="56" t="s">
        <v>341</v>
      </c>
      <c r="B324" s="7" t="s">
        <v>471</v>
      </c>
      <c r="C324" s="7">
        <v>3.0</v>
      </c>
      <c r="D324" s="7">
        <v>3.0</v>
      </c>
      <c r="E324" s="7">
        <v>1.0</v>
      </c>
      <c r="F324" s="7" t="s">
        <v>24</v>
      </c>
      <c r="G324" s="7" t="s">
        <v>293</v>
      </c>
      <c r="H324" s="7" t="s">
        <v>727</v>
      </c>
      <c r="I324" s="7" t="s">
        <v>27</v>
      </c>
    </row>
    <row r="325">
      <c r="A325" s="56" t="s">
        <v>341</v>
      </c>
      <c r="B325" s="7" t="s">
        <v>386</v>
      </c>
      <c r="C325" s="7">
        <v>4.0</v>
      </c>
      <c r="D325" s="7">
        <v>3.0</v>
      </c>
      <c r="E325" s="7">
        <v>1.0</v>
      </c>
      <c r="F325" s="7" t="s">
        <v>321</v>
      </c>
      <c r="G325" s="7" t="s">
        <v>179</v>
      </c>
      <c r="H325" s="7" t="s">
        <v>530</v>
      </c>
      <c r="I325" s="7" t="s">
        <v>27</v>
      </c>
    </row>
    <row r="326">
      <c r="A326" s="56" t="s">
        <v>341</v>
      </c>
      <c r="B326" s="7" t="s">
        <v>558</v>
      </c>
      <c r="C326" s="7">
        <v>4.0</v>
      </c>
      <c r="D326" s="7">
        <v>3.0</v>
      </c>
      <c r="E326" s="7">
        <v>4.0</v>
      </c>
      <c r="F326" s="7" t="s">
        <v>321</v>
      </c>
      <c r="G326" s="7" t="s">
        <v>179</v>
      </c>
      <c r="H326" s="7" t="s">
        <v>537</v>
      </c>
      <c r="I326" s="7" t="s">
        <v>27</v>
      </c>
    </row>
    <row r="327">
      <c r="A327" s="56" t="s">
        <v>341</v>
      </c>
      <c r="B327" s="7" t="s">
        <v>312</v>
      </c>
      <c r="C327" s="7">
        <v>4.0</v>
      </c>
      <c r="D327" s="7">
        <v>3.0</v>
      </c>
      <c r="E327" s="7">
        <v>2.0</v>
      </c>
      <c r="F327" s="7" t="s">
        <v>321</v>
      </c>
      <c r="G327" s="7" t="s">
        <v>293</v>
      </c>
      <c r="H327" s="7" t="s">
        <v>728</v>
      </c>
      <c r="I327" s="7" t="s">
        <v>25</v>
      </c>
    </row>
    <row r="328">
      <c r="A328" s="56" t="s">
        <v>290</v>
      </c>
      <c r="B328" s="7" t="s">
        <v>729</v>
      </c>
      <c r="C328" s="7">
        <v>4.0</v>
      </c>
      <c r="D328" s="7">
        <v>4.0</v>
      </c>
      <c r="E328" s="7">
        <v>1.0</v>
      </c>
      <c r="F328" s="7" t="s">
        <v>300</v>
      </c>
      <c r="G328" s="7" t="s">
        <v>293</v>
      </c>
      <c r="H328" s="7" t="s">
        <v>730</v>
      </c>
      <c r="I328" s="7" t="s">
        <v>27</v>
      </c>
    </row>
    <row r="329">
      <c r="A329" s="56" t="s">
        <v>348</v>
      </c>
      <c r="B329" s="7" t="s">
        <v>349</v>
      </c>
      <c r="C329" s="7">
        <v>1.0</v>
      </c>
      <c r="D329" s="7">
        <v>1.0</v>
      </c>
      <c r="E329" s="7"/>
      <c r="F329" s="7" t="s">
        <v>36</v>
      </c>
      <c r="G329" s="7" t="s">
        <v>293</v>
      </c>
      <c r="H329" s="7" t="s">
        <v>350</v>
      </c>
      <c r="I329" s="7" t="s">
        <v>25</v>
      </c>
    </row>
    <row r="330">
      <c r="A330" s="56" t="s">
        <v>290</v>
      </c>
      <c r="B330" s="7" t="s">
        <v>731</v>
      </c>
      <c r="C330" s="7">
        <v>2.0</v>
      </c>
      <c r="D330" s="7">
        <v>2.0</v>
      </c>
      <c r="E330" s="7">
        <v>1.0</v>
      </c>
      <c r="F330" s="7" t="s">
        <v>36</v>
      </c>
      <c r="G330" s="7" t="s">
        <v>293</v>
      </c>
      <c r="H330" s="7" t="s">
        <v>569</v>
      </c>
      <c r="I330" s="7" t="s">
        <v>27</v>
      </c>
    </row>
    <row r="331">
      <c r="A331" s="56" t="s">
        <v>341</v>
      </c>
      <c r="B331" s="7" t="s">
        <v>381</v>
      </c>
      <c r="C331" s="7">
        <v>6.0</v>
      </c>
      <c r="D331" s="7">
        <v>6.0</v>
      </c>
      <c r="E331" s="7">
        <v>4.0</v>
      </c>
      <c r="F331" s="7" t="s">
        <v>732</v>
      </c>
      <c r="G331" s="7" t="s">
        <v>179</v>
      </c>
      <c r="H331" s="7" t="s">
        <v>733</v>
      </c>
      <c r="I331" s="7" t="s">
        <v>27</v>
      </c>
    </row>
    <row r="332">
      <c r="A332" s="56" t="s">
        <v>290</v>
      </c>
      <c r="B332" s="7" t="s">
        <v>734</v>
      </c>
      <c r="C332" s="7">
        <v>4.0</v>
      </c>
      <c r="D332" s="7">
        <v>4.0</v>
      </c>
      <c r="E332" s="7">
        <v>4.0</v>
      </c>
      <c r="F332" s="7" t="s">
        <v>382</v>
      </c>
      <c r="G332" s="7" t="s">
        <v>293</v>
      </c>
      <c r="H332" s="7" t="s">
        <v>735</v>
      </c>
      <c r="I332" s="7" t="s">
        <v>25</v>
      </c>
    </row>
    <row r="333">
      <c r="A333" s="56" t="s">
        <v>362</v>
      </c>
      <c r="B333" s="7" t="s">
        <v>603</v>
      </c>
      <c r="C333" s="7">
        <v>3.0</v>
      </c>
      <c r="D333" s="7">
        <v>2.0</v>
      </c>
      <c r="E333" s="7">
        <v>1.0</v>
      </c>
      <c r="F333" s="7" t="s">
        <v>36</v>
      </c>
      <c r="G333" s="7" t="s">
        <v>293</v>
      </c>
      <c r="H333" s="7" t="s">
        <v>736</v>
      </c>
      <c r="I333" s="7" t="s">
        <v>27</v>
      </c>
    </row>
    <row r="334">
      <c r="A334" s="56" t="s">
        <v>290</v>
      </c>
      <c r="B334" s="7" t="s">
        <v>734</v>
      </c>
      <c r="C334" s="7">
        <v>1.0</v>
      </c>
      <c r="D334" s="7">
        <v>1.0</v>
      </c>
      <c r="E334" s="7">
        <v>1.0</v>
      </c>
      <c r="F334" s="7" t="s">
        <v>345</v>
      </c>
      <c r="G334" s="7" t="s">
        <v>293</v>
      </c>
      <c r="H334" s="7" t="s">
        <v>641</v>
      </c>
      <c r="I334" s="7" t="s">
        <v>25</v>
      </c>
    </row>
    <row r="335">
      <c r="A335" s="56" t="s">
        <v>341</v>
      </c>
      <c r="B335" s="7" t="s">
        <v>291</v>
      </c>
      <c r="C335" s="7">
        <v>3.0</v>
      </c>
      <c r="D335" s="7">
        <v>2.0</v>
      </c>
      <c r="E335" s="7"/>
      <c r="F335" s="7" t="s">
        <v>355</v>
      </c>
      <c r="G335" s="7" t="s">
        <v>293</v>
      </c>
      <c r="H335" s="7" t="s">
        <v>737</v>
      </c>
      <c r="I335" s="7" t="s">
        <v>27</v>
      </c>
    </row>
    <row r="336">
      <c r="A336" s="56" t="s">
        <v>341</v>
      </c>
      <c r="B336" s="7" t="s">
        <v>535</v>
      </c>
      <c r="C336" s="7">
        <v>4.0</v>
      </c>
      <c r="D336" s="7">
        <v>5.0</v>
      </c>
      <c r="E336" s="7">
        <v>2.0</v>
      </c>
      <c r="F336" s="7" t="s">
        <v>536</v>
      </c>
      <c r="G336" s="7" t="s">
        <v>179</v>
      </c>
      <c r="H336" s="7" t="s">
        <v>738</v>
      </c>
      <c r="I336" s="7" t="s">
        <v>27</v>
      </c>
    </row>
    <row r="337">
      <c r="A337" s="56" t="s">
        <v>341</v>
      </c>
      <c r="B337" s="7" t="s">
        <v>562</v>
      </c>
      <c r="C337" s="7">
        <v>3.0</v>
      </c>
      <c r="D337" s="7">
        <v>3.0</v>
      </c>
      <c r="E337" s="7">
        <v>2.0</v>
      </c>
      <c r="F337" s="7" t="s">
        <v>355</v>
      </c>
      <c r="G337" s="7" t="s">
        <v>293</v>
      </c>
      <c r="H337" s="7" t="s">
        <v>735</v>
      </c>
      <c r="I337" s="7" t="s">
        <v>175</v>
      </c>
    </row>
    <row r="338">
      <c r="A338" s="56" t="s">
        <v>341</v>
      </c>
      <c r="B338" s="7" t="s">
        <v>503</v>
      </c>
      <c r="C338" s="7">
        <v>4.0</v>
      </c>
      <c r="D338" s="7">
        <v>4.0</v>
      </c>
      <c r="E338" s="7">
        <v>2.0</v>
      </c>
      <c r="F338" s="7" t="s">
        <v>321</v>
      </c>
      <c r="G338" s="7" t="s">
        <v>179</v>
      </c>
      <c r="H338" s="7" t="s">
        <v>537</v>
      </c>
      <c r="I338" s="7" t="s">
        <v>27</v>
      </c>
    </row>
    <row r="339">
      <c r="A339" s="56" t="s">
        <v>436</v>
      </c>
      <c r="B339" s="7" t="s">
        <v>578</v>
      </c>
      <c r="C339" s="7">
        <v>3.0</v>
      </c>
      <c r="D339" s="7">
        <v>2.0</v>
      </c>
      <c r="E339" s="7">
        <v>2.0</v>
      </c>
      <c r="F339" s="7" t="s">
        <v>739</v>
      </c>
      <c r="G339" s="7" t="s">
        <v>179</v>
      </c>
      <c r="H339" s="7" t="s">
        <v>740</v>
      </c>
      <c r="I339" s="7" t="s">
        <v>27</v>
      </c>
    </row>
    <row r="340">
      <c r="A340" s="56" t="s">
        <v>408</v>
      </c>
      <c r="B340" s="7" t="s">
        <v>722</v>
      </c>
      <c r="C340" s="7">
        <v>5.0</v>
      </c>
      <c r="D340" s="7">
        <v>6.0</v>
      </c>
      <c r="E340" s="7">
        <v>1.0</v>
      </c>
      <c r="F340" s="7" t="s">
        <v>332</v>
      </c>
      <c r="G340" s="7" t="s">
        <v>179</v>
      </c>
      <c r="H340" s="7" t="s">
        <v>741</v>
      </c>
      <c r="I340" s="7" t="s">
        <v>27</v>
      </c>
    </row>
    <row r="341">
      <c r="A341" s="56" t="s">
        <v>306</v>
      </c>
      <c r="B341" s="7" t="s">
        <v>485</v>
      </c>
      <c r="C341" s="7">
        <v>3.0</v>
      </c>
      <c r="D341" s="7">
        <v>2.0</v>
      </c>
      <c r="E341" s="7">
        <v>2.0</v>
      </c>
      <c r="F341" s="7" t="s">
        <v>593</v>
      </c>
      <c r="G341" s="7" t="s">
        <v>179</v>
      </c>
      <c r="H341" s="7" t="s">
        <v>594</v>
      </c>
    </row>
    <row r="342">
      <c r="A342" s="56" t="s">
        <v>290</v>
      </c>
      <c r="B342" s="7" t="s">
        <v>381</v>
      </c>
      <c r="C342" s="7">
        <v>4.0</v>
      </c>
      <c r="D342" s="7">
        <v>5.0</v>
      </c>
      <c r="E342" s="7">
        <v>3.0</v>
      </c>
      <c r="F342" s="7" t="s">
        <v>382</v>
      </c>
      <c r="G342" s="7" t="s">
        <v>293</v>
      </c>
      <c r="H342" s="7" t="s">
        <v>383</v>
      </c>
      <c r="I342" s="7" t="s">
        <v>27</v>
      </c>
    </row>
    <row r="343">
      <c r="A343" s="56" t="s">
        <v>319</v>
      </c>
      <c r="B343" s="7" t="s">
        <v>742</v>
      </c>
      <c r="C343" s="7">
        <v>5.0</v>
      </c>
      <c r="D343" s="7">
        <v>5.0</v>
      </c>
      <c r="E343" s="7">
        <v>2.0</v>
      </c>
      <c r="F343" s="7" t="s">
        <v>24</v>
      </c>
      <c r="G343" s="7" t="s">
        <v>293</v>
      </c>
      <c r="H343" s="7" t="s">
        <v>743</v>
      </c>
    </row>
    <row r="344">
      <c r="A344" s="56" t="s">
        <v>290</v>
      </c>
      <c r="B344" s="7" t="s">
        <v>744</v>
      </c>
      <c r="C344" s="7">
        <v>2.0</v>
      </c>
      <c r="D344" s="7">
        <v>2.0</v>
      </c>
      <c r="E344" s="7">
        <v>1.0</v>
      </c>
      <c r="F344" s="7" t="s">
        <v>36</v>
      </c>
      <c r="G344" s="7" t="s">
        <v>293</v>
      </c>
      <c r="H344" s="7" t="s">
        <v>745</v>
      </c>
      <c r="I344" s="7" t="s">
        <v>27</v>
      </c>
    </row>
    <row r="345">
      <c r="A345" s="56" t="s">
        <v>290</v>
      </c>
      <c r="B345" s="7" t="s">
        <v>578</v>
      </c>
      <c r="C345" s="7">
        <v>1.0</v>
      </c>
      <c r="D345" s="7">
        <v>1.0</v>
      </c>
      <c r="E345" s="7">
        <v>3.0</v>
      </c>
      <c r="F345" s="7" t="s">
        <v>634</v>
      </c>
      <c r="G345" s="7" t="s">
        <v>293</v>
      </c>
      <c r="H345" s="7" t="s">
        <v>579</v>
      </c>
      <c r="I345" s="7" t="s">
        <v>27</v>
      </c>
    </row>
    <row r="346">
      <c r="A346" s="56" t="s">
        <v>290</v>
      </c>
      <c r="B346" s="7" t="s">
        <v>746</v>
      </c>
      <c r="C346" s="7">
        <v>1.0</v>
      </c>
      <c r="D346" s="7">
        <v>1.0</v>
      </c>
      <c r="E346" s="7">
        <v>1.0</v>
      </c>
      <c r="F346" s="7" t="s">
        <v>345</v>
      </c>
      <c r="G346" s="7" t="s">
        <v>293</v>
      </c>
      <c r="H346" s="7" t="s">
        <v>641</v>
      </c>
      <c r="I346" s="7" t="s">
        <v>25</v>
      </c>
    </row>
    <row r="347">
      <c r="A347" s="56" t="s">
        <v>303</v>
      </c>
      <c r="B347" s="7" t="s">
        <v>747</v>
      </c>
      <c r="C347" s="7">
        <v>3.0</v>
      </c>
      <c r="D347" s="7">
        <v>2.0</v>
      </c>
      <c r="E347" s="7">
        <v>4.0</v>
      </c>
      <c r="F347" s="7" t="s">
        <v>748</v>
      </c>
      <c r="G347" s="7" t="s">
        <v>293</v>
      </c>
      <c r="H347" s="7" t="s">
        <v>749</v>
      </c>
      <c r="I347" s="7" t="s">
        <v>27</v>
      </c>
    </row>
    <row r="348">
      <c r="A348" s="56" t="s">
        <v>362</v>
      </c>
      <c r="B348" s="7" t="s">
        <v>610</v>
      </c>
      <c r="C348" s="7">
        <v>4.0</v>
      </c>
      <c r="D348" s="7">
        <v>2.0</v>
      </c>
      <c r="E348" s="7">
        <v>6.0</v>
      </c>
      <c r="F348" s="7" t="s">
        <v>382</v>
      </c>
      <c r="G348" s="7" t="s">
        <v>293</v>
      </c>
      <c r="H348" s="7" t="s">
        <v>750</v>
      </c>
      <c r="I348" s="7" t="s">
        <v>27</v>
      </c>
    </row>
    <row r="349">
      <c r="A349" s="56" t="s">
        <v>751</v>
      </c>
      <c r="B349" s="7" t="s">
        <v>752</v>
      </c>
      <c r="C349" s="7">
        <v>3.0</v>
      </c>
      <c r="D349" s="7">
        <v>2.0</v>
      </c>
      <c r="E349" s="7">
        <v>1.0</v>
      </c>
      <c r="F349" s="7" t="s">
        <v>355</v>
      </c>
      <c r="G349" s="7" t="s">
        <v>293</v>
      </c>
      <c r="H349" s="7" t="s">
        <v>753</v>
      </c>
      <c r="I349" s="7" t="s">
        <v>27</v>
      </c>
    </row>
    <row r="350">
      <c r="A350" s="56" t="s">
        <v>677</v>
      </c>
      <c r="B350" s="7" t="s">
        <v>366</v>
      </c>
      <c r="C350" s="7">
        <v>1.0</v>
      </c>
      <c r="D350" s="7">
        <v>1.0</v>
      </c>
      <c r="E350" s="7">
        <v>2.0</v>
      </c>
      <c r="F350" s="7" t="s">
        <v>36</v>
      </c>
      <c r="G350" s="7"/>
      <c r="I350" s="7" t="s">
        <v>27</v>
      </c>
    </row>
    <row r="351">
      <c r="A351" s="56" t="s">
        <v>290</v>
      </c>
      <c r="B351" s="7" t="s">
        <v>450</v>
      </c>
      <c r="C351" s="7">
        <v>1.0</v>
      </c>
      <c r="D351" s="7">
        <v>1.0</v>
      </c>
      <c r="E351" s="7">
        <v>1.0</v>
      </c>
      <c r="F351" s="7" t="s">
        <v>24</v>
      </c>
      <c r="G351" s="7" t="s">
        <v>293</v>
      </c>
      <c r="H351" s="7" t="s">
        <v>642</v>
      </c>
      <c r="I351" s="7" t="s">
        <v>27</v>
      </c>
    </row>
    <row r="352">
      <c r="A352" s="56" t="s">
        <v>290</v>
      </c>
      <c r="B352" s="7" t="s">
        <v>573</v>
      </c>
      <c r="C352" s="7">
        <v>3.0</v>
      </c>
      <c r="D352" s="7">
        <v>2.0</v>
      </c>
      <c r="E352" s="7"/>
      <c r="F352" s="7" t="s">
        <v>300</v>
      </c>
      <c r="G352" s="7" t="s">
        <v>293</v>
      </c>
      <c r="H352" s="7" t="s">
        <v>574</v>
      </c>
      <c r="I352" s="7" t="s">
        <v>27</v>
      </c>
    </row>
    <row r="353">
      <c r="A353" s="56" t="s">
        <v>290</v>
      </c>
      <c r="B353" s="7" t="s">
        <v>754</v>
      </c>
      <c r="C353" s="7">
        <v>4.0</v>
      </c>
      <c r="D353" s="7">
        <v>5.0</v>
      </c>
      <c r="E353" s="7">
        <v>2.0</v>
      </c>
      <c r="F353" s="7" t="s">
        <v>563</v>
      </c>
      <c r="G353" s="7"/>
      <c r="I353" s="7" t="s">
        <v>25</v>
      </c>
    </row>
    <row r="354">
      <c r="A354" s="56" t="s">
        <v>290</v>
      </c>
      <c r="B354" s="7" t="s">
        <v>371</v>
      </c>
      <c r="C354" s="7">
        <v>2.0</v>
      </c>
      <c r="D354" s="7">
        <v>2.0</v>
      </c>
      <c r="E354" s="7">
        <v>1.0</v>
      </c>
      <c r="F354" s="7" t="s">
        <v>36</v>
      </c>
      <c r="G354" s="7" t="s">
        <v>293</v>
      </c>
      <c r="H354" s="7" t="s">
        <v>372</v>
      </c>
      <c r="I354" s="7" t="s">
        <v>25</v>
      </c>
    </row>
    <row r="355">
      <c r="A355" s="56" t="s">
        <v>430</v>
      </c>
      <c r="B355" s="7" t="s">
        <v>755</v>
      </c>
      <c r="C355" s="7">
        <v>4.0</v>
      </c>
      <c r="D355" s="7">
        <v>2.0</v>
      </c>
      <c r="E355" s="7">
        <v>1.0</v>
      </c>
      <c r="F355" s="7" t="s">
        <v>24</v>
      </c>
      <c r="G355" s="7" t="s">
        <v>293</v>
      </c>
      <c r="H355" s="7" t="s">
        <v>736</v>
      </c>
      <c r="I355" s="7" t="s">
        <v>175</v>
      </c>
    </row>
    <row r="356">
      <c r="A356" s="56" t="s">
        <v>290</v>
      </c>
      <c r="B356" s="7" t="s">
        <v>756</v>
      </c>
      <c r="C356" s="7">
        <v>2.0</v>
      </c>
      <c r="D356" s="7">
        <v>1.0</v>
      </c>
      <c r="E356" s="7">
        <v>5.0</v>
      </c>
      <c r="F356" s="7" t="s">
        <v>382</v>
      </c>
      <c r="G356" s="7" t="s">
        <v>293</v>
      </c>
      <c r="H356" s="7" t="s">
        <v>757</v>
      </c>
      <c r="I356" s="7" t="s">
        <v>25</v>
      </c>
    </row>
    <row r="357">
      <c r="A357" s="56" t="s">
        <v>290</v>
      </c>
      <c r="B357" s="7" t="s">
        <v>450</v>
      </c>
      <c r="C357" s="7" t="s">
        <v>576</v>
      </c>
      <c r="D357" s="7">
        <v>1.0</v>
      </c>
      <c r="E357" s="7">
        <v>2.0</v>
      </c>
      <c r="F357" s="7" t="s">
        <v>358</v>
      </c>
      <c r="G357" s="7" t="s">
        <v>293</v>
      </c>
      <c r="H357" s="7" t="s">
        <v>507</v>
      </c>
      <c r="I357" s="7" t="s">
        <v>27</v>
      </c>
    </row>
    <row r="358">
      <c r="A358" s="56" t="s">
        <v>436</v>
      </c>
      <c r="B358" s="7" t="s">
        <v>758</v>
      </c>
      <c r="C358" s="7">
        <v>7.0</v>
      </c>
      <c r="D358" s="7">
        <v>6.0</v>
      </c>
      <c r="E358" s="7"/>
      <c r="F358" s="7" t="s">
        <v>192</v>
      </c>
      <c r="G358" s="7" t="s">
        <v>179</v>
      </c>
      <c r="H358" s="7" t="s">
        <v>759</v>
      </c>
      <c r="I358" s="7" t="s">
        <v>27</v>
      </c>
    </row>
    <row r="359">
      <c r="A359" s="56" t="s">
        <v>306</v>
      </c>
      <c r="B359" s="7" t="s">
        <v>495</v>
      </c>
      <c r="C359" s="7">
        <v>4.0</v>
      </c>
      <c r="D359" s="7">
        <v>3.0</v>
      </c>
      <c r="E359" s="7">
        <v>1.0</v>
      </c>
      <c r="F359" s="7" t="s">
        <v>321</v>
      </c>
      <c r="G359" s="7" t="s">
        <v>179</v>
      </c>
      <c r="H359" s="7" t="s">
        <v>314</v>
      </c>
      <c r="I359" s="7" t="s">
        <v>27</v>
      </c>
    </row>
    <row r="360">
      <c r="A360" s="56" t="s">
        <v>290</v>
      </c>
      <c r="B360" s="7" t="s">
        <v>337</v>
      </c>
      <c r="C360" s="7">
        <v>1.0</v>
      </c>
      <c r="D360" s="7">
        <v>1.0</v>
      </c>
      <c r="E360" s="7">
        <v>1.0</v>
      </c>
      <c r="F360" s="7" t="s">
        <v>36</v>
      </c>
      <c r="G360" s="7" t="s">
        <v>293</v>
      </c>
      <c r="H360" s="7" t="s">
        <v>482</v>
      </c>
      <c r="I360" s="7" t="s">
        <v>25</v>
      </c>
    </row>
    <row r="361">
      <c r="A361" s="56" t="s">
        <v>760</v>
      </c>
      <c r="B361" s="7" t="s">
        <v>742</v>
      </c>
      <c r="C361" s="7">
        <v>7.0</v>
      </c>
      <c r="D361" s="7">
        <v>8.0</v>
      </c>
      <c r="E361" s="7">
        <v>3.0</v>
      </c>
      <c r="F361" s="7" t="s">
        <v>332</v>
      </c>
      <c r="G361" s="7" t="s">
        <v>179</v>
      </c>
      <c r="H361" s="7" t="s">
        <v>761</v>
      </c>
      <c r="I361" s="7" t="s">
        <v>27</v>
      </c>
    </row>
    <row r="362">
      <c r="A362" s="56" t="s">
        <v>290</v>
      </c>
      <c r="B362" s="7" t="s">
        <v>386</v>
      </c>
      <c r="C362" s="7">
        <v>1.0</v>
      </c>
      <c r="D362" s="7">
        <v>1.0</v>
      </c>
      <c r="E362" s="7">
        <v>3.0</v>
      </c>
      <c r="F362" s="7" t="s">
        <v>36</v>
      </c>
      <c r="G362" s="7" t="s">
        <v>293</v>
      </c>
      <c r="H362" s="7" t="s">
        <v>387</v>
      </c>
      <c r="I362" s="7" t="s">
        <v>27</v>
      </c>
    </row>
    <row r="363">
      <c r="A363" s="56" t="s">
        <v>351</v>
      </c>
      <c r="B363" s="7" t="s">
        <v>762</v>
      </c>
      <c r="C363" s="7">
        <v>5.0</v>
      </c>
      <c r="D363" s="7">
        <v>6.0</v>
      </c>
      <c r="E363" s="7">
        <v>2.0</v>
      </c>
      <c r="F363" s="7" t="s">
        <v>352</v>
      </c>
      <c r="G363" s="7" t="s">
        <v>179</v>
      </c>
      <c r="H363" s="7" t="s">
        <v>594</v>
      </c>
      <c r="I363" s="7" t="s">
        <v>27</v>
      </c>
    </row>
    <row r="364">
      <c r="A364" s="56" t="s">
        <v>351</v>
      </c>
      <c r="B364" s="7" t="s">
        <v>652</v>
      </c>
      <c r="C364" s="7">
        <v>5.0</v>
      </c>
      <c r="D364" s="7">
        <v>6.0</v>
      </c>
      <c r="E364" s="7">
        <v>2.0</v>
      </c>
      <c r="F364" s="7" t="s">
        <v>536</v>
      </c>
      <c r="G364" s="7" t="s">
        <v>179</v>
      </c>
      <c r="H364" s="7" t="s">
        <v>763</v>
      </c>
      <c r="I364" s="7" t="s">
        <v>27</v>
      </c>
    </row>
    <row r="365">
      <c r="A365" s="56" t="s">
        <v>290</v>
      </c>
      <c r="B365" s="7" t="s">
        <v>450</v>
      </c>
      <c r="C365" s="7">
        <v>1.0</v>
      </c>
      <c r="D365" s="7">
        <v>1.0</v>
      </c>
      <c r="E365" s="7">
        <v>3.0</v>
      </c>
      <c r="F365" s="7" t="s">
        <v>24</v>
      </c>
      <c r="G365" s="7" t="s">
        <v>293</v>
      </c>
      <c r="H365" s="7" t="s">
        <v>642</v>
      </c>
      <c r="I365" s="7" t="s">
        <v>27</v>
      </c>
    </row>
    <row r="366">
      <c r="A366" s="56" t="s">
        <v>290</v>
      </c>
      <c r="B366" s="7" t="s">
        <v>501</v>
      </c>
      <c r="C366" s="7">
        <v>3.0</v>
      </c>
      <c r="D366" s="7">
        <v>3.0</v>
      </c>
      <c r="E366" s="7">
        <v>3.0</v>
      </c>
      <c r="F366" s="7" t="s">
        <v>382</v>
      </c>
      <c r="G366" s="7" t="s">
        <v>293</v>
      </c>
      <c r="H366" s="7" t="s">
        <v>764</v>
      </c>
      <c r="I366" s="7" t="s">
        <v>25</v>
      </c>
    </row>
    <row r="367">
      <c r="A367" s="56" t="s">
        <v>415</v>
      </c>
      <c r="B367" s="7" t="s">
        <v>765</v>
      </c>
      <c r="C367" s="7">
        <v>4.0</v>
      </c>
      <c r="D367" s="7">
        <v>2.0</v>
      </c>
      <c r="E367" s="7">
        <v>2.0</v>
      </c>
      <c r="F367" s="7" t="s">
        <v>382</v>
      </c>
      <c r="G367" s="7" t="s">
        <v>179</v>
      </c>
      <c r="H367" s="7" t="s">
        <v>766</v>
      </c>
      <c r="I367" s="7" t="s">
        <v>175</v>
      </c>
    </row>
    <row r="368">
      <c r="A368" s="56" t="s">
        <v>351</v>
      </c>
      <c r="B368" s="7" t="s">
        <v>762</v>
      </c>
      <c r="C368" s="7">
        <v>5.0</v>
      </c>
      <c r="D368" s="7">
        <v>6.0</v>
      </c>
      <c r="E368" s="7">
        <v>2.0</v>
      </c>
      <c r="F368" s="7" t="s">
        <v>352</v>
      </c>
      <c r="G368" s="7" t="s">
        <v>293</v>
      </c>
      <c r="H368" s="7" t="s">
        <v>767</v>
      </c>
      <c r="I368" s="7" t="s">
        <v>175</v>
      </c>
    </row>
    <row r="369">
      <c r="A369" s="56" t="s">
        <v>290</v>
      </c>
      <c r="B369" s="7" t="s">
        <v>381</v>
      </c>
      <c r="C369" s="7">
        <v>4.0</v>
      </c>
      <c r="D369" s="7">
        <v>5.0</v>
      </c>
      <c r="E369" s="7">
        <v>4.0</v>
      </c>
      <c r="F369" s="7" t="s">
        <v>382</v>
      </c>
      <c r="G369" s="7" t="s">
        <v>293</v>
      </c>
      <c r="H369" s="7" t="s">
        <v>383</v>
      </c>
      <c r="I369" s="7" t="s">
        <v>27</v>
      </c>
    </row>
    <row r="370">
      <c r="A370" s="56" t="s">
        <v>447</v>
      </c>
      <c r="B370" s="7" t="s">
        <v>768</v>
      </c>
      <c r="C370" s="7">
        <v>5.0</v>
      </c>
      <c r="D370" s="7">
        <v>5.0</v>
      </c>
      <c r="E370" s="7">
        <v>4.0</v>
      </c>
      <c r="F370" s="7" t="s">
        <v>382</v>
      </c>
      <c r="G370" s="7" t="s">
        <v>293</v>
      </c>
      <c r="H370" s="7" t="s">
        <v>769</v>
      </c>
      <c r="I370" s="7" t="s">
        <v>27</v>
      </c>
    </row>
    <row r="371">
      <c r="A371" s="56" t="s">
        <v>306</v>
      </c>
      <c r="B371" s="7" t="s">
        <v>770</v>
      </c>
      <c r="C371" s="7">
        <v>3.0</v>
      </c>
      <c r="D371" s="7">
        <v>2.0</v>
      </c>
      <c r="E371" s="7">
        <v>2.0</v>
      </c>
      <c r="F371" s="7" t="s">
        <v>593</v>
      </c>
      <c r="G371" s="7" t="s">
        <v>179</v>
      </c>
      <c r="H371" s="7" t="s">
        <v>594</v>
      </c>
      <c r="I371" s="7" t="s">
        <v>27</v>
      </c>
    </row>
    <row r="372">
      <c r="A372" s="56" t="s">
        <v>290</v>
      </c>
      <c r="B372" s="7" t="s">
        <v>291</v>
      </c>
      <c r="C372" s="7">
        <v>4.0</v>
      </c>
      <c r="D372" s="7">
        <v>4.0</v>
      </c>
      <c r="E372" s="7">
        <v>3.0</v>
      </c>
      <c r="F372" s="7" t="s">
        <v>634</v>
      </c>
      <c r="G372" s="7" t="s">
        <v>293</v>
      </c>
      <c r="H372" s="7" t="s">
        <v>735</v>
      </c>
      <c r="I372" s="7" t="s">
        <v>25</v>
      </c>
    </row>
    <row r="373">
      <c r="A373" s="56" t="s">
        <v>290</v>
      </c>
      <c r="B373" s="7" t="s">
        <v>386</v>
      </c>
      <c r="C373" s="7">
        <v>1.0</v>
      </c>
      <c r="D373" s="7">
        <v>2.0</v>
      </c>
      <c r="E373" s="7"/>
      <c r="F373" s="7" t="s">
        <v>36</v>
      </c>
      <c r="G373" s="7" t="s">
        <v>293</v>
      </c>
      <c r="H373" s="7" t="s">
        <v>387</v>
      </c>
      <c r="I373" s="7" t="s">
        <v>27</v>
      </c>
    </row>
    <row r="374">
      <c r="A374" s="56" t="s">
        <v>306</v>
      </c>
      <c r="B374" s="7" t="s">
        <v>771</v>
      </c>
      <c r="C374" s="7">
        <v>4.0</v>
      </c>
      <c r="D374" s="7">
        <v>3.0</v>
      </c>
      <c r="E374" s="7">
        <v>2.0</v>
      </c>
      <c r="F374" s="7" t="s">
        <v>321</v>
      </c>
      <c r="G374" s="7" t="s">
        <v>179</v>
      </c>
      <c r="H374" s="7" t="s">
        <v>429</v>
      </c>
      <c r="I374" s="7" t="s">
        <v>27</v>
      </c>
    </row>
    <row r="375">
      <c r="A375" s="56" t="s">
        <v>303</v>
      </c>
      <c r="B375" s="7" t="s">
        <v>304</v>
      </c>
      <c r="C375" s="7">
        <v>5.0</v>
      </c>
      <c r="D375" s="7">
        <v>3.0</v>
      </c>
      <c r="E375" s="7">
        <v>2.0</v>
      </c>
      <c r="F375" s="7" t="s">
        <v>300</v>
      </c>
      <c r="G375" s="7" t="s">
        <v>293</v>
      </c>
      <c r="H375" s="7" t="s">
        <v>305</v>
      </c>
      <c r="I375" s="7" t="s">
        <v>27</v>
      </c>
    </row>
    <row r="376">
      <c r="A376" s="56" t="s">
        <v>336</v>
      </c>
      <c r="B376" s="7" t="s">
        <v>418</v>
      </c>
      <c r="C376" s="7">
        <v>5.0</v>
      </c>
      <c r="D376" s="7">
        <v>4.0</v>
      </c>
      <c r="E376" s="7">
        <v>2.0</v>
      </c>
      <c r="F376" s="7" t="s">
        <v>355</v>
      </c>
      <c r="G376" s="7" t="s">
        <v>293</v>
      </c>
      <c r="H376" s="7" t="s">
        <v>338</v>
      </c>
      <c r="I376" s="7" t="s">
        <v>27</v>
      </c>
    </row>
    <row r="377">
      <c r="A377" s="56" t="s">
        <v>290</v>
      </c>
      <c r="B377" s="7" t="s">
        <v>371</v>
      </c>
      <c r="C377" s="7">
        <v>2.0</v>
      </c>
      <c r="D377" s="7">
        <v>2.0</v>
      </c>
      <c r="E377" s="7">
        <v>2.0</v>
      </c>
      <c r="F377" s="7" t="s">
        <v>36</v>
      </c>
      <c r="G377" s="7" t="s">
        <v>293</v>
      </c>
      <c r="H377" s="7" t="s">
        <v>372</v>
      </c>
      <c r="I377" s="7" t="s">
        <v>27</v>
      </c>
    </row>
    <row r="378">
      <c r="A378" s="56" t="s">
        <v>620</v>
      </c>
      <c r="B378" s="7" t="s">
        <v>772</v>
      </c>
      <c r="C378" s="7">
        <v>4.0</v>
      </c>
      <c r="D378" s="7">
        <v>5.0</v>
      </c>
      <c r="E378" s="7"/>
      <c r="F378" s="7" t="s">
        <v>24</v>
      </c>
      <c r="G378" s="7" t="s">
        <v>293</v>
      </c>
      <c r="H378" s="7" t="s">
        <v>773</v>
      </c>
      <c r="I378" s="7" t="s">
        <v>27</v>
      </c>
    </row>
    <row r="379">
      <c r="A379" s="56" t="s">
        <v>290</v>
      </c>
      <c r="B379" s="7" t="s">
        <v>774</v>
      </c>
      <c r="C379" s="7">
        <v>1.0</v>
      </c>
      <c r="D379" s="7">
        <v>2.0</v>
      </c>
      <c r="E379" s="7"/>
      <c r="F379" s="7" t="s">
        <v>382</v>
      </c>
      <c r="G379" s="7" t="s">
        <v>293</v>
      </c>
      <c r="H379" s="7" t="s">
        <v>387</v>
      </c>
      <c r="I379" s="7" t="s">
        <v>25</v>
      </c>
    </row>
    <row r="380">
      <c r="A380" s="56" t="s">
        <v>295</v>
      </c>
      <c r="B380" s="7" t="s">
        <v>775</v>
      </c>
      <c r="C380" s="7">
        <v>4.0</v>
      </c>
      <c r="D380" s="7">
        <v>3.0</v>
      </c>
      <c r="E380" s="7">
        <v>2.0</v>
      </c>
      <c r="F380" s="7" t="s">
        <v>332</v>
      </c>
      <c r="G380" s="7" t="s">
        <v>179</v>
      </c>
      <c r="H380" s="7" t="s">
        <v>776</v>
      </c>
      <c r="I380" s="7" t="s">
        <v>27</v>
      </c>
    </row>
    <row r="381">
      <c r="A381" s="56" t="s">
        <v>681</v>
      </c>
      <c r="B381" s="7" t="s">
        <v>777</v>
      </c>
      <c r="C381" s="7">
        <v>6.0</v>
      </c>
      <c r="D381" s="7">
        <v>6.0</v>
      </c>
      <c r="E381" s="7">
        <v>3.0</v>
      </c>
      <c r="F381" s="7" t="s">
        <v>332</v>
      </c>
      <c r="G381" s="7" t="s">
        <v>179</v>
      </c>
      <c r="H381" s="7" t="s">
        <v>778</v>
      </c>
      <c r="I381" s="7" t="s">
        <v>27</v>
      </c>
    </row>
    <row r="382">
      <c r="A382" s="56" t="s">
        <v>303</v>
      </c>
      <c r="B382" s="7" t="s">
        <v>610</v>
      </c>
      <c r="C382" s="7">
        <v>3.0</v>
      </c>
      <c r="D382" s="7">
        <v>3.0</v>
      </c>
      <c r="E382" s="7">
        <v>2.0</v>
      </c>
      <c r="F382" s="7" t="s">
        <v>355</v>
      </c>
      <c r="G382" s="7"/>
      <c r="I382" s="7" t="s">
        <v>27</v>
      </c>
    </row>
    <row r="383">
      <c r="A383" s="56" t="s">
        <v>290</v>
      </c>
      <c r="B383" s="7" t="s">
        <v>779</v>
      </c>
      <c r="C383" s="7">
        <v>2.0</v>
      </c>
      <c r="D383" s="7">
        <v>2.0</v>
      </c>
      <c r="E383" s="7">
        <v>3.0</v>
      </c>
      <c r="F383" s="7" t="s">
        <v>36</v>
      </c>
      <c r="G383" s="7" t="s">
        <v>293</v>
      </c>
      <c r="H383" s="7" t="s">
        <v>569</v>
      </c>
    </row>
    <row r="384">
      <c r="A384" s="56" t="s">
        <v>336</v>
      </c>
      <c r="B384" s="7" t="s">
        <v>418</v>
      </c>
      <c r="C384" s="7">
        <v>5.0</v>
      </c>
      <c r="D384" s="7">
        <v>4.0</v>
      </c>
      <c r="E384" s="7">
        <v>3.0</v>
      </c>
      <c r="F384" s="7" t="s">
        <v>355</v>
      </c>
      <c r="G384" s="7" t="s">
        <v>293</v>
      </c>
      <c r="H384" s="7" t="s">
        <v>338</v>
      </c>
      <c r="I384" s="7" t="s">
        <v>27</v>
      </c>
    </row>
    <row r="385">
      <c r="A385" s="56" t="s">
        <v>424</v>
      </c>
      <c r="B385" s="7" t="s">
        <v>780</v>
      </c>
      <c r="C385" s="7">
        <v>1.0</v>
      </c>
      <c r="D385" s="7">
        <v>1.0</v>
      </c>
      <c r="E385" s="7">
        <v>2.0</v>
      </c>
      <c r="F385" s="7" t="s">
        <v>36</v>
      </c>
      <c r="G385" s="7" t="s">
        <v>293</v>
      </c>
      <c r="H385" s="7" t="s">
        <v>498</v>
      </c>
      <c r="I385" s="7" t="s">
        <v>27</v>
      </c>
    </row>
    <row r="386">
      <c r="A386" s="56" t="s">
        <v>479</v>
      </c>
      <c r="B386" s="7" t="s">
        <v>781</v>
      </c>
      <c r="C386" s="7">
        <v>1.0</v>
      </c>
      <c r="D386" s="7">
        <v>1.0</v>
      </c>
      <c r="E386" s="7">
        <v>2.0</v>
      </c>
      <c r="F386" s="7" t="s">
        <v>345</v>
      </c>
      <c r="G386" s="7" t="s">
        <v>293</v>
      </c>
      <c r="H386" s="7" t="s">
        <v>782</v>
      </c>
      <c r="I386" s="7" t="s">
        <v>25</v>
      </c>
    </row>
    <row r="387">
      <c r="A387" s="56" t="s">
        <v>783</v>
      </c>
      <c r="B387" s="7" t="s">
        <v>784</v>
      </c>
      <c r="C387" s="7">
        <v>2.0</v>
      </c>
      <c r="D387" s="7">
        <v>2.0</v>
      </c>
      <c r="E387" s="7">
        <v>1.0</v>
      </c>
      <c r="F387" s="7" t="s">
        <v>36</v>
      </c>
      <c r="G387" s="7" t="s">
        <v>293</v>
      </c>
      <c r="H387" s="7" t="s">
        <v>785</v>
      </c>
      <c r="I387" s="7" t="s">
        <v>175</v>
      </c>
    </row>
    <row r="388">
      <c r="A388" s="56" t="s">
        <v>302</v>
      </c>
      <c r="B388" s="7" t="s">
        <v>786</v>
      </c>
      <c r="C388" s="7">
        <v>3.0</v>
      </c>
      <c r="D388" s="7">
        <v>2.0</v>
      </c>
      <c r="E388" s="7">
        <v>2.0</v>
      </c>
      <c r="F388" s="7" t="s">
        <v>355</v>
      </c>
      <c r="G388" s="7" t="s">
        <v>179</v>
      </c>
      <c r="H388" s="7" t="s">
        <v>787</v>
      </c>
      <c r="I388" s="7" t="s">
        <v>27</v>
      </c>
    </row>
    <row r="389">
      <c r="A389" s="56" t="s">
        <v>306</v>
      </c>
      <c r="B389" s="7" t="s">
        <v>395</v>
      </c>
      <c r="C389" s="7">
        <v>3.0</v>
      </c>
      <c r="D389" s="7">
        <v>2.0</v>
      </c>
      <c r="E389" s="7">
        <v>2.0</v>
      </c>
      <c r="F389" s="7" t="s">
        <v>300</v>
      </c>
      <c r="G389" s="7" t="s">
        <v>293</v>
      </c>
      <c r="H389" s="7" t="s">
        <v>531</v>
      </c>
      <c r="I389" s="7" t="s">
        <v>27</v>
      </c>
    </row>
    <row r="390">
      <c r="A390" s="56" t="s">
        <v>303</v>
      </c>
      <c r="B390" s="7" t="s">
        <v>788</v>
      </c>
      <c r="C390" s="7">
        <v>4.0</v>
      </c>
      <c r="D390" s="7">
        <v>2.0</v>
      </c>
      <c r="E390" s="7">
        <v>1.0</v>
      </c>
      <c r="F390" s="7" t="s">
        <v>355</v>
      </c>
      <c r="G390" s="7" t="s">
        <v>179</v>
      </c>
      <c r="H390" s="7" t="s">
        <v>789</v>
      </c>
      <c r="I390" s="7" t="s">
        <v>27</v>
      </c>
    </row>
    <row r="391">
      <c r="A391" s="56" t="s">
        <v>436</v>
      </c>
      <c r="B391" s="7" t="s">
        <v>790</v>
      </c>
      <c r="C391" s="7">
        <v>6.0</v>
      </c>
      <c r="D391" s="7">
        <v>7.0</v>
      </c>
      <c r="E391" s="7"/>
      <c r="F391" s="7" t="s">
        <v>300</v>
      </c>
      <c r="G391" s="7" t="s">
        <v>293</v>
      </c>
      <c r="H391" s="7" t="s">
        <v>791</v>
      </c>
      <c r="I391" s="7" t="s">
        <v>27</v>
      </c>
    </row>
    <row r="392">
      <c r="A392" s="56" t="s">
        <v>336</v>
      </c>
      <c r="B392" s="7" t="s">
        <v>404</v>
      </c>
      <c r="C392" s="7">
        <v>4.0</v>
      </c>
      <c r="D392" s="7">
        <v>4.0</v>
      </c>
      <c r="E392" s="7">
        <v>3.0</v>
      </c>
      <c r="F392" s="7" t="s">
        <v>300</v>
      </c>
      <c r="G392" s="7" t="s">
        <v>293</v>
      </c>
      <c r="H392" s="7" t="s">
        <v>533</v>
      </c>
      <c r="I392" s="7" t="s">
        <v>27</v>
      </c>
    </row>
    <row r="393">
      <c r="A393" s="56" t="s">
        <v>522</v>
      </c>
      <c r="B393" s="7" t="s">
        <v>515</v>
      </c>
      <c r="C393" s="7">
        <v>4.0</v>
      </c>
      <c r="D393" s="7">
        <v>3.0</v>
      </c>
      <c r="E393" s="7">
        <v>1.0</v>
      </c>
      <c r="F393" s="7" t="s">
        <v>321</v>
      </c>
      <c r="G393" s="7" t="s">
        <v>179</v>
      </c>
      <c r="H393" s="7" t="s">
        <v>792</v>
      </c>
    </row>
    <row r="394">
      <c r="A394" s="56" t="s">
        <v>302</v>
      </c>
      <c r="B394" s="7" t="s">
        <v>786</v>
      </c>
      <c r="C394" s="7">
        <v>3.0</v>
      </c>
      <c r="D394" s="7">
        <v>2.0</v>
      </c>
      <c r="E394" s="7">
        <v>4.0</v>
      </c>
      <c r="F394" s="7" t="s">
        <v>24</v>
      </c>
      <c r="G394" s="7" t="s">
        <v>179</v>
      </c>
      <c r="H394" s="7" t="s">
        <v>793</v>
      </c>
      <c r="I394" s="7" t="s">
        <v>27</v>
      </c>
    </row>
    <row r="395">
      <c r="A395" s="56" t="s">
        <v>436</v>
      </c>
      <c r="B395" s="7" t="s">
        <v>794</v>
      </c>
      <c r="C395" s="7">
        <v>5.0</v>
      </c>
      <c r="D395" s="7">
        <v>6.0</v>
      </c>
      <c r="E395" s="7">
        <v>4.0</v>
      </c>
      <c r="F395" s="7" t="s">
        <v>24</v>
      </c>
      <c r="G395" s="7" t="s">
        <v>293</v>
      </c>
      <c r="H395" s="7" t="s">
        <v>795</v>
      </c>
      <c r="I395" s="7" t="s">
        <v>27</v>
      </c>
    </row>
    <row r="396">
      <c r="A396" s="56" t="s">
        <v>370</v>
      </c>
      <c r="B396" s="7" t="s">
        <v>431</v>
      </c>
      <c r="C396" s="7">
        <v>3.0</v>
      </c>
      <c r="D396" s="7">
        <v>2.0</v>
      </c>
      <c r="E396" s="7"/>
      <c r="F396" s="7" t="s">
        <v>300</v>
      </c>
      <c r="G396" s="7" t="s">
        <v>293</v>
      </c>
      <c r="H396" s="7" t="s">
        <v>796</v>
      </c>
      <c r="I396" s="7" t="s">
        <v>27</v>
      </c>
    </row>
    <row r="397">
      <c r="A397" s="56" t="s">
        <v>336</v>
      </c>
      <c r="B397" s="7" t="s">
        <v>797</v>
      </c>
      <c r="C397" s="7">
        <v>1.0</v>
      </c>
      <c r="D397" s="7">
        <v>1.0</v>
      </c>
      <c r="E397" s="7">
        <v>2.0</v>
      </c>
      <c r="F397" s="7" t="s">
        <v>345</v>
      </c>
      <c r="G397" s="7" t="s">
        <v>179</v>
      </c>
      <c r="H397" s="7" t="s">
        <v>498</v>
      </c>
      <c r="I397" s="7" t="s">
        <v>25</v>
      </c>
    </row>
    <row r="398">
      <c r="A398" s="56" t="s">
        <v>336</v>
      </c>
      <c r="B398" s="7" t="s">
        <v>798</v>
      </c>
      <c r="C398" s="7">
        <v>4.0</v>
      </c>
      <c r="D398" s="7">
        <v>3.0</v>
      </c>
      <c r="E398" s="7"/>
      <c r="F398" s="7" t="s">
        <v>300</v>
      </c>
      <c r="G398" s="7" t="s">
        <v>293</v>
      </c>
      <c r="H398" s="7" t="s">
        <v>799</v>
      </c>
      <c r="I398" s="7" t="s">
        <v>27</v>
      </c>
    </row>
    <row r="399">
      <c r="A399" s="56" t="s">
        <v>336</v>
      </c>
      <c r="B399" s="7" t="s">
        <v>800</v>
      </c>
      <c r="C399" s="7">
        <v>5.0</v>
      </c>
      <c r="D399" s="7">
        <v>4.0</v>
      </c>
      <c r="E399" s="7"/>
      <c r="F399" s="7" t="s">
        <v>24</v>
      </c>
      <c r="G399" s="7" t="s">
        <v>293</v>
      </c>
      <c r="H399" s="7" t="s">
        <v>704</v>
      </c>
      <c r="I399" s="7" t="s">
        <v>27</v>
      </c>
    </row>
    <row r="400">
      <c r="A400" s="56" t="s">
        <v>290</v>
      </c>
      <c r="B400" s="7" t="s">
        <v>381</v>
      </c>
      <c r="C400" s="7">
        <v>4.0</v>
      </c>
      <c r="D400" s="7">
        <v>4.0</v>
      </c>
      <c r="E400" s="7">
        <v>2.0</v>
      </c>
      <c r="F400" s="7" t="s">
        <v>382</v>
      </c>
      <c r="G400" s="7" t="s">
        <v>293</v>
      </c>
      <c r="H400" s="7" t="s">
        <v>383</v>
      </c>
      <c r="I400" s="7" t="s">
        <v>25</v>
      </c>
    </row>
    <row r="401">
      <c r="A401" s="56" t="s">
        <v>306</v>
      </c>
      <c r="B401" s="7" t="s">
        <v>395</v>
      </c>
      <c r="C401" s="7">
        <v>3.0</v>
      </c>
      <c r="D401" s="7">
        <v>2.0</v>
      </c>
      <c r="E401" s="7"/>
      <c r="F401" s="7" t="s">
        <v>593</v>
      </c>
      <c r="G401" s="7" t="s">
        <v>179</v>
      </c>
      <c r="H401" s="7" t="s">
        <v>322</v>
      </c>
      <c r="I401" s="7" t="s">
        <v>27</v>
      </c>
    </row>
    <row r="402">
      <c r="A402" s="56" t="s">
        <v>341</v>
      </c>
      <c r="B402" s="7" t="s">
        <v>722</v>
      </c>
      <c r="C402" s="7">
        <v>5.0</v>
      </c>
      <c r="D402" s="7">
        <v>4.0</v>
      </c>
      <c r="E402" s="7">
        <v>4.0</v>
      </c>
      <c r="F402" s="7" t="s">
        <v>313</v>
      </c>
      <c r="G402" s="7" t="s">
        <v>179</v>
      </c>
      <c r="H402" s="7" t="s">
        <v>529</v>
      </c>
      <c r="I402" s="7" t="s">
        <v>27</v>
      </c>
    </row>
    <row r="403">
      <c r="A403" s="56" t="s">
        <v>306</v>
      </c>
      <c r="B403" s="7" t="s">
        <v>328</v>
      </c>
      <c r="C403" s="7">
        <v>5.0</v>
      </c>
      <c r="D403" s="7">
        <v>4.0</v>
      </c>
      <c r="E403" s="7">
        <v>6.0</v>
      </c>
      <c r="F403" s="7" t="s">
        <v>188</v>
      </c>
      <c r="G403" s="7" t="s">
        <v>179</v>
      </c>
      <c r="H403" s="7" t="s">
        <v>311</v>
      </c>
      <c r="I403" s="7" t="s">
        <v>27</v>
      </c>
    </row>
    <row r="404">
      <c r="A404" s="56" t="s">
        <v>306</v>
      </c>
      <c r="B404" s="7" t="s">
        <v>534</v>
      </c>
      <c r="C404" s="7">
        <v>4.0</v>
      </c>
      <c r="D404" s="7">
        <v>3.0</v>
      </c>
      <c r="E404" s="7">
        <v>2.0</v>
      </c>
      <c r="F404" s="7" t="s">
        <v>181</v>
      </c>
      <c r="G404" s="7" t="s">
        <v>179</v>
      </c>
      <c r="H404" s="7" t="s">
        <v>801</v>
      </c>
      <c r="I404" s="7" t="s">
        <v>27</v>
      </c>
    </row>
    <row r="405">
      <c r="A405" s="56" t="s">
        <v>306</v>
      </c>
      <c r="B405" s="7" t="s">
        <v>347</v>
      </c>
      <c r="C405" s="7">
        <v>3.0</v>
      </c>
      <c r="D405" s="7">
        <v>2.0</v>
      </c>
      <c r="E405" s="7">
        <v>4.0</v>
      </c>
      <c r="F405" s="7" t="s">
        <v>593</v>
      </c>
      <c r="G405" s="7" t="s">
        <v>179</v>
      </c>
      <c r="H405" s="7" t="s">
        <v>594</v>
      </c>
      <c r="I405" s="7" t="s">
        <v>25</v>
      </c>
    </row>
    <row r="406">
      <c r="A406" s="56" t="s">
        <v>436</v>
      </c>
      <c r="B406" s="7" t="s">
        <v>510</v>
      </c>
      <c r="C406" s="7">
        <v>7.0</v>
      </c>
      <c r="D406" s="7">
        <v>4.0</v>
      </c>
      <c r="E406" s="7">
        <v>6.0</v>
      </c>
      <c r="F406" s="7" t="s">
        <v>326</v>
      </c>
      <c r="G406" s="7" t="s">
        <v>179</v>
      </c>
      <c r="H406" s="7" t="s">
        <v>802</v>
      </c>
      <c r="I406" s="7" t="s">
        <v>27</v>
      </c>
    </row>
    <row r="407">
      <c r="A407" s="56" t="s">
        <v>306</v>
      </c>
      <c r="B407" s="7" t="s">
        <v>320</v>
      </c>
      <c r="C407" s="7">
        <v>4.0</v>
      </c>
      <c r="D407" s="7">
        <v>3.0</v>
      </c>
      <c r="E407" s="7">
        <v>3.0</v>
      </c>
      <c r="F407" s="7" t="s">
        <v>181</v>
      </c>
      <c r="G407" s="7" t="s">
        <v>179</v>
      </c>
      <c r="H407" s="7" t="s">
        <v>429</v>
      </c>
      <c r="I407" s="7" t="s">
        <v>27</v>
      </c>
    </row>
    <row r="408">
      <c r="A408" s="56" t="s">
        <v>295</v>
      </c>
      <c r="B408" s="7" t="s">
        <v>344</v>
      </c>
      <c r="C408" s="7">
        <v>4.0</v>
      </c>
      <c r="D408" s="7">
        <v>3.0</v>
      </c>
      <c r="E408" s="7">
        <v>3.0</v>
      </c>
      <c r="F408" s="7" t="s">
        <v>321</v>
      </c>
      <c r="G408" s="7" t="s">
        <v>179</v>
      </c>
      <c r="H408" s="7" t="s">
        <v>594</v>
      </c>
      <c r="I408" s="7" t="s">
        <v>175</v>
      </c>
    </row>
    <row r="409">
      <c r="A409" s="56" t="s">
        <v>336</v>
      </c>
      <c r="B409" s="7" t="s">
        <v>312</v>
      </c>
      <c r="C409" s="7">
        <v>4.0</v>
      </c>
      <c r="D409" s="7">
        <v>4.0</v>
      </c>
      <c r="E409" s="7">
        <v>1.0</v>
      </c>
      <c r="F409" s="7" t="s">
        <v>24</v>
      </c>
      <c r="G409" s="7" t="s">
        <v>293</v>
      </c>
      <c r="H409" s="7" t="s">
        <v>803</v>
      </c>
      <c r="I409" s="7" t="s">
        <v>25</v>
      </c>
    </row>
    <row r="410">
      <c r="A410" s="56" t="s">
        <v>341</v>
      </c>
      <c r="B410" s="7" t="s">
        <v>779</v>
      </c>
      <c r="C410" s="7">
        <v>5.0</v>
      </c>
      <c r="D410" s="7">
        <v>4.0</v>
      </c>
      <c r="E410" s="7">
        <v>1.0</v>
      </c>
      <c r="F410" s="7" t="s">
        <v>38</v>
      </c>
      <c r="G410" s="7" t="s">
        <v>293</v>
      </c>
      <c r="H410" s="7" t="s">
        <v>412</v>
      </c>
      <c r="I410" s="7" t="s">
        <v>27</v>
      </c>
    </row>
    <row r="411">
      <c r="A411" s="56" t="s">
        <v>290</v>
      </c>
      <c r="B411" s="7" t="s">
        <v>381</v>
      </c>
      <c r="C411" s="7">
        <v>4.0</v>
      </c>
      <c r="D411" s="7">
        <v>4.0</v>
      </c>
      <c r="E411" s="7">
        <v>2.0</v>
      </c>
      <c r="F411" s="7" t="s">
        <v>382</v>
      </c>
      <c r="G411" s="7" t="s">
        <v>293</v>
      </c>
      <c r="H411" s="7" t="s">
        <v>383</v>
      </c>
      <c r="I411" s="7" t="s">
        <v>27</v>
      </c>
    </row>
    <row r="412">
      <c r="A412" s="56" t="s">
        <v>351</v>
      </c>
      <c r="B412" s="7" t="s">
        <v>804</v>
      </c>
      <c r="C412" s="7">
        <v>3.0</v>
      </c>
      <c r="D412" s="7">
        <v>2.0</v>
      </c>
      <c r="E412" s="7">
        <v>1.0</v>
      </c>
      <c r="F412" s="7" t="s">
        <v>345</v>
      </c>
      <c r="G412" s="7" t="s">
        <v>179</v>
      </c>
      <c r="H412" s="7" t="s">
        <v>805</v>
      </c>
      <c r="I412" s="7" t="s">
        <v>27</v>
      </c>
    </row>
    <row r="413">
      <c r="A413" s="56" t="s">
        <v>439</v>
      </c>
      <c r="B413" s="7" t="s">
        <v>806</v>
      </c>
      <c r="C413" s="7">
        <v>5.0</v>
      </c>
      <c r="D413" s="7">
        <v>5.0</v>
      </c>
      <c r="E413" s="7">
        <v>2.0</v>
      </c>
      <c r="F413" s="7" t="s">
        <v>300</v>
      </c>
      <c r="G413" s="7" t="s">
        <v>293</v>
      </c>
      <c r="H413" s="7" t="s">
        <v>441</v>
      </c>
      <c r="I413" s="7" t="s">
        <v>27</v>
      </c>
    </row>
    <row r="414">
      <c r="A414" s="56" t="s">
        <v>424</v>
      </c>
      <c r="B414" s="7" t="s">
        <v>386</v>
      </c>
      <c r="C414" s="7">
        <v>4.0</v>
      </c>
      <c r="D414" s="7">
        <v>4.0</v>
      </c>
      <c r="E414" s="7"/>
      <c r="F414" s="7" t="s">
        <v>36</v>
      </c>
      <c r="G414" s="7" t="s">
        <v>293</v>
      </c>
      <c r="H414" s="7" t="s">
        <v>807</v>
      </c>
    </row>
    <row r="415">
      <c r="A415" s="56" t="s">
        <v>424</v>
      </c>
      <c r="B415" s="7" t="s">
        <v>808</v>
      </c>
      <c r="C415" s="7">
        <v>5.0</v>
      </c>
      <c r="D415" s="7">
        <v>5.0</v>
      </c>
      <c r="E415" s="7">
        <v>7.0</v>
      </c>
      <c r="F415" s="7" t="s">
        <v>36</v>
      </c>
      <c r="G415" s="7" t="s">
        <v>293</v>
      </c>
      <c r="H415" s="7" t="s">
        <v>809</v>
      </c>
    </row>
    <row r="416">
      <c r="A416" s="56" t="s">
        <v>424</v>
      </c>
      <c r="B416" s="7" t="s">
        <v>810</v>
      </c>
      <c r="C416" s="7">
        <v>5.0</v>
      </c>
      <c r="D416" s="7">
        <v>4.0</v>
      </c>
      <c r="E416" s="7"/>
      <c r="F416" s="7" t="s">
        <v>36</v>
      </c>
      <c r="G416" s="7" t="s">
        <v>293</v>
      </c>
      <c r="H416" s="7" t="s">
        <v>811</v>
      </c>
    </row>
    <row r="417">
      <c r="A417" s="56" t="s">
        <v>290</v>
      </c>
      <c r="B417" s="7" t="s">
        <v>337</v>
      </c>
      <c r="C417" s="7">
        <v>3.0</v>
      </c>
      <c r="D417" s="7">
        <v>3.0</v>
      </c>
      <c r="E417" s="7"/>
      <c r="F417" s="7" t="s">
        <v>24</v>
      </c>
      <c r="G417" s="7" t="s">
        <v>293</v>
      </c>
      <c r="H417" s="7" t="s">
        <v>460</v>
      </c>
      <c r="I417" s="7" t="s">
        <v>25</v>
      </c>
    </row>
    <row r="418">
      <c r="A418" s="56" t="s">
        <v>303</v>
      </c>
      <c r="B418" s="7" t="s">
        <v>304</v>
      </c>
      <c r="C418" s="7">
        <v>5.0</v>
      </c>
      <c r="D418" s="7">
        <v>3.0</v>
      </c>
      <c r="E418" s="7"/>
      <c r="F418" s="7" t="s">
        <v>300</v>
      </c>
      <c r="G418" s="7" t="s">
        <v>293</v>
      </c>
      <c r="H418" s="7" t="s">
        <v>305</v>
      </c>
      <c r="I418" s="7" t="s">
        <v>27</v>
      </c>
    </row>
    <row r="419">
      <c r="A419" s="56" t="s">
        <v>303</v>
      </c>
      <c r="B419" s="7" t="s">
        <v>812</v>
      </c>
      <c r="C419" s="7">
        <v>4.0</v>
      </c>
      <c r="D419" s="7">
        <v>2.0</v>
      </c>
      <c r="E419" s="7">
        <v>4.0</v>
      </c>
      <c r="F419" s="7" t="s">
        <v>24</v>
      </c>
      <c r="G419" s="7" t="s">
        <v>293</v>
      </c>
      <c r="H419" s="7" t="s">
        <v>432</v>
      </c>
    </row>
    <row r="420">
      <c r="A420" s="56" t="s">
        <v>436</v>
      </c>
      <c r="B420" s="7" t="s">
        <v>644</v>
      </c>
      <c r="C420" s="7">
        <v>4.0</v>
      </c>
      <c r="D420" s="7">
        <v>5.0</v>
      </c>
      <c r="E420" s="7">
        <v>1.0</v>
      </c>
      <c r="F420" s="7" t="s">
        <v>300</v>
      </c>
      <c r="G420" s="7" t="s">
        <v>293</v>
      </c>
      <c r="H420" s="7" t="s">
        <v>813</v>
      </c>
      <c r="I420" s="7" t="s">
        <v>27</v>
      </c>
    </row>
    <row r="421">
      <c r="A421" s="56" t="s">
        <v>436</v>
      </c>
      <c r="B421" s="7" t="s">
        <v>814</v>
      </c>
      <c r="C421" s="7">
        <v>5.0</v>
      </c>
      <c r="D421" s="7">
        <v>6.0</v>
      </c>
      <c r="E421" s="7"/>
      <c r="F421" s="7" t="s">
        <v>300</v>
      </c>
      <c r="G421" s="7" t="s">
        <v>293</v>
      </c>
      <c r="H421" s="7" t="s">
        <v>815</v>
      </c>
      <c r="I421" s="7" t="s">
        <v>27</v>
      </c>
    </row>
    <row r="422">
      <c r="A422" s="56" t="s">
        <v>362</v>
      </c>
      <c r="B422" s="7" t="s">
        <v>816</v>
      </c>
      <c r="C422" s="7">
        <v>3.0</v>
      </c>
      <c r="D422" s="7">
        <v>2.0</v>
      </c>
      <c r="E422" s="7">
        <v>1.0</v>
      </c>
      <c r="F422" s="7" t="s">
        <v>300</v>
      </c>
      <c r="G422" s="7" t="s">
        <v>179</v>
      </c>
      <c r="H422" s="7" t="s">
        <v>817</v>
      </c>
      <c r="I422" s="7" t="s">
        <v>27</v>
      </c>
    </row>
    <row r="423">
      <c r="A423" s="56" t="s">
        <v>290</v>
      </c>
      <c r="B423" s="7" t="s">
        <v>818</v>
      </c>
      <c r="C423" s="7">
        <v>2.0</v>
      </c>
      <c r="D423" s="7">
        <v>2.0</v>
      </c>
      <c r="E423" s="7">
        <v>1.0</v>
      </c>
      <c r="F423" s="7" t="s">
        <v>345</v>
      </c>
      <c r="G423" s="7" t="s">
        <v>293</v>
      </c>
      <c r="H423" s="7" t="s">
        <v>819</v>
      </c>
      <c r="I423" s="7" t="s">
        <v>27</v>
      </c>
    </row>
    <row r="424">
      <c r="A424" s="56" t="s">
        <v>290</v>
      </c>
      <c r="B424" s="7" t="s">
        <v>512</v>
      </c>
      <c r="C424" s="7">
        <v>1.0</v>
      </c>
      <c r="D424" s="7">
        <v>1.0</v>
      </c>
      <c r="E424" s="7">
        <v>1.0</v>
      </c>
      <c r="F424" s="7" t="s">
        <v>345</v>
      </c>
      <c r="G424" s="7" t="s">
        <v>293</v>
      </c>
      <c r="H424" s="7" t="s">
        <v>387</v>
      </c>
      <c r="I424" s="7" t="s">
        <v>27</v>
      </c>
    </row>
    <row r="425">
      <c r="A425" s="56" t="s">
        <v>295</v>
      </c>
      <c r="B425" s="7" t="s">
        <v>409</v>
      </c>
      <c r="C425" s="7">
        <v>5.0</v>
      </c>
      <c r="D425" s="7">
        <v>5.0</v>
      </c>
      <c r="E425" s="7">
        <v>3.0</v>
      </c>
      <c r="F425" s="7" t="s">
        <v>329</v>
      </c>
      <c r="G425" s="7" t="s">
        <v>179</v>
      </c>
      <c r="H425" s="7" t="s">
        <v>511</v>
      </c>
      <c r="I425" s="7" t="s">
        <v>27</v>
      </c>
    </row>
    <row r="426">
      <c r="A426" s="56" t="s">
        <v>290</v>
      </c>
      <c r="B426" s="7" t="s">
        <v>485</v>
      </c>
      <c r="C426" s="7">
        <v>4.0</v>
      </c>
      <c r="D426" s="7">
        <v>4.0</v>
      </c>
      <c r="E426" s="7">
        <v>2.0</v>
      </c>
      <c r="F426" s="7" t="s">
        <v>382</v>
      </c>
      <c r="G426" s="7" t="s">
        <v>293</v>
      </c>
      <c r="H426" s="7" t="s">
        <v>451</v>
      </c>
      <c r="I426" s="7" t="s">
        <v>27</v>
      </c>
    </row>
    <row r="427">
      <c r="A427" s="56" t="s">
        <v>290</v>
      </c>
      <c r="B427" s="7" t="s">
        <v>820</v>
      </c>
      <c r="C427" s="7">
        <v>1.0</v>
      </c>
      <c r="D427" s="7">
        <v>1.0</v>
      </c>
      <c r="E427" s="7">
        <v>2.0</v>
      </c>
      <c r="F427" s="7" t="s">
        <v>36</v>
      </c>
      <c r="G427" s="7" t="s">
        <v>293</v>
      </c>
      <c r="H427" s="7" t="s">
        <v>579</v>
      </c>
      <c r="I427" s="7" t="s">
        <v>25</v>
      </c>
    </row>
    <row r="428">
      <c r="A428" s="56" t="s">
        <v>821</v>
      </c>
      <c r="B428" s="7" t="s">
        <v>822</v>
      </c>
      <c r="C428" s="7">
        <v>5.0</v>
      </c>
      <c r="D428" s="7">
        <v>3.0</v>
      </c>
      <c r="E428" s="7">
        <v>4.0</v>
      </c>
      <c r="F428" s="7" t="s">
        <v>181</v>
      </c>
      <c r="G428" s="7" t="s">
        <v>179</v>
      </c>
      <c r="H428" s="7" t="s">
        <v>322</v>
      </c>
      <c r="I428" s="7" t="s">
        <v>175</v>
      </c>
    </row>
    <row r="429">
      <c r="A429" s="56" t="s">
        <v>290</v>
      </c>
      <c r="B429" s="7" t="s">
        <v>823</v>
      </c>
      <c r="C429" s="7">
        <v>4.0</v>
      </c>
      <c r="D429" s="7">
        <v>3.0</v>
      </c>
      <c r="E429" s="7">
        <v>2.0</v>
      </c>
      <c r="F429" s="7" t="s">
        <v>634</v>
      </c>
      <c r="G429" s="7" t="s">
        <v>293</v>
      </c>
      <c r="H429" s="7" t="s">
        <v>402</v>
      </c>
      <c r="I429" s="7" t="s">
        <v>25</v>
      </c>
    </row>
    <row r="430">
      <c r="A430" s="56" t="s">
        <v>303</v>
      </c>
      <c r="B430" s="7" t="s">
        <v>596</v>
      </c>
      <c r="C430" s="7">
        <v>2.0</v>
      </c>
      <c r="D430" s="7">
        <v>1.0</v>
      </c>
      <c r="E430" s="7">
        <v>6.0</v>
      </c>
      <c r="F430" s="7" t="s">
        <v>345</v>
      </c>
      <c r="G430" s="7" t="s">
        <v>293</v>
      </c>
      <c r="H430" s="7" t="s">
        <v>824</v>
      </c>
      <c r="I430" s="7" t="s">
        <v>27</v>
      </c>
    </row>
    <row r="431">
      <c r="A431" s="56" t="s">
        <v>436</v>
      </c>
      <c r="B431" s="7" t="s">
        <v>825</v>
      </c>
      <c r="C431" s="7">
        <v>4.0</v>
      </c>
      <c r="D431" s="7">
        <v>5.0</v>
      </c>
      <c r="E431" s="7">
        <v>10.0</v>
      </c>
      <c r="F431" s="7" t="s">
        <v>24</v>
      </c>
      <c r="G431" s="7" t="s">
        <v>293</v>
      </c>
      <c r="H431" s="7" t="s">
        <v>813</v>
      </c>
      <c r="I431" s="7" t="s">
        <v>27</v>
      </c>
    </row>
    <row r="432">
      <c r="A432" s="56" t="s">
        <v>436</v>
      </c>
      <c r="B432" s="7" t="s">
        <v>826</v>
      </c>
      <c r="C432" s="7">
        <v>5.0</v>
      </c>
      <c r="D432" s="7">
        <v>5.0</v>
      </c>
      <c r="E432" s="7">
        <v>3.0</v>
      </c>
      <c r="F432" s="7" t="s">
        <v>24</v>
      </c>
      <c r="G432" s="7" t="s">
        <v>293</v>
      </c>
      <c r="H432" s="7" t="s">
        <v>827</v>
      </c>
      <c r="I432" s="7" t="s">
        <v>27</v>
      </c>
    </row>
    <row r="433">
      <c r="A433" s="56" t="s">
        <v>295</v>
      </c>
      <c r="B433" s="7" t="s">
        <v>828</v>
      </c>
      <c r="C433" s="7">
        <v>7.0</v>
      </c>
      <c r="D433" s="7">
        <v>6.0</v>
      </c>
      <c r="E433" s="7">
        <v>2.0</v>
      </c>
      <c r="F433" s="7" t="s">
        <v>192</v>
      </c>
      <c r="G433" s="7" t="s">
        <v>179</v>
      </c>
      <c r="H433" s="7" t="s">
        <v>829</v>
      </c>
      <c r="I433" s="7" t="s">
        <v>27</v>
      </c>
    </row>
    <row r="434">
      <c r="A434" s="56" t="s">
        <v>336</v>
      </c>
      <c r="B434" s="7" t="s">
        <v>830</v>
      </c>
      <c r="C434" s="7">
        <v>4.0</v>
      </c>
      <c r="D434" s="7">
        <v>4.0</v>
      </c>
      <c r="E434" s="7">
        <v>2.0</v>
      </c>
      <c r="F434" s="7" t="s">
        <v>24</v>
      </c>
      <c r="G434" s="7" t="s">
        <v>293</v>
      </c>
      <c r="H434" s="7" t="s">
        <v>584</v>
      </c>
      <c r="I434" s="7" t="s">
        <v>27</v>
      </c>
    </row>
    <row r="435">
      <c r="A435" s="56" t="s">
        <v>295</v>
      </c>
      <c r="B435" s="7" t="s">
        <v>831</v>
      </c>
      <c r="C435" s="7">
        <v>6.0</v>
      </c>
      <c r="D435" s="7">
        <v>5.0</v>
      </c>
      <c r="E435" s="7">
        <v>5.0</v>
      </c>
      <c r="F435" s="7" t="s">
        <v>192</v>
      </c>
      <c r="G435" s="7" t="s">
        <v>179</v>
      </c>
      <c r="H435" s="7" t="s">
        <v>832</v>
      </c>
      <c r="I435" s="7" t="s">
        <v>27</v>
      </c>
    </row>
    <row r="436">
      <c r="A436" s="56" t="s">
        <v>330</v>
      </c>
      <c r="B436" s="7" t="s">
        <v>814</v>
      </c>
      <c r="C436" s="7">
        <v>6.0</v>
      </c>
      <c r="D436" s="7">
        <v>5.0</v>
      </c>
      <c r="E436" s="7">
        <v>4.0</v>
      </c>
      <c r="F436" s="7" t="s">
        <v>192</v>
      </c>
      <c r="G436" s="7" t="s">
        <v>179</v>
      </c>
      <c r="H436" s="7" t="s">
        <v>833</v>
      </c>
      <c r="I436" s="7" t="s">
        <v>27</v>
      </c>
    </row>
    <row r="437">
      <c r="A437" s="56" t="s">
        <v>290</v>
      </c>
      <c r="B437" s="7" t="s">
        <v>534</v>
      </c>
      <c r="C437" s="7">
        <v>4.0</v>
      </c>
      <c r="D437" s="7">
        <v>4.0</v>
      </c>
      <c r="E437" s="7"/>
      <c r="F437" s="7" t="s">
        <v>382</v>
      </c>
      <c r="G437" s="7" t="s">
        <v>293</v>
      </c>
      <c r="H437" s="7" t="s">
        <v>834</v>
      </c>
      <c r="I437" s="7" t="s">
        <v>25</v>
      </c>
    </row>
    <row r="438">
      <c r="A438" s="56" t="s">
        <v>290</v>
      </c>
      <c r="B438" s="7" t="s">
        <v>722</v>
      </c>
      <c r="C438" s="7">
        <v>2.0</v>
      </c>
      <c r="D438" s="7">
        <v>2.0</v>
      </c>
      <c r="E438" s="7">
        <v>1.0</v>
      </c>
      <c r="F438" s="7" t="s">
        <v>36</v>
      </c>
      <c r="G438" s="7" t="s">
        <v>293</v>
      </c>
      <c r="H438" s="7" t="s">
        <v>835</v>
      </c>
      <c r="I438" s="7" t="s">
        <v>25</v>
      </c>
    </row>
    <row r="439">
      <c r="A439" s="56" t="s">
        <v>436</v>
      </c>
      <c r="B439" s="7" t="s">
        <v>836</v>
      </c>
      <c r="C439" s="7">
        <v>5.0</v>
      </c>
      <c r="D439" s="7">
        <v>6.0</v>
      </c>
      <c r="E439" s="7"/>
      <c r="F439" s="7" t="s">
        <v>300</v>
      </c>
      <c r="G439" s="7" t="s">
        <v>293</v>
      </c>
      <c r="H439" s="7" t="s">
        <v>827</v>
      </c>
      <c r="I439" s="7" t="s">
        <v>27</v>
      </c>
    </row>
    <row r="440">
      <c r="A440" s="56" t="s">
        <v>522</v>
      </c>
      <c r="B440" s="7" t="s">
        <v>837</v>
      </c>
      <c r="C440" s="7">
        <v>5.0</v>
      </c>
      <c r="D440" s="7">
        <v>5.0</v>
      </c>
      <c r="E440" s="7">
        <v>2.0</v>
      </c>
      <c r="F440" s="7" t="s">
        <v>188</v>
      </c>
      <c r="G440" s="7" t="s">
        <v>179</v>
      </c>
      <c r="H440" s="7" t="s">
        <v>838</v>
      </c>
      <c r="I440" s="7" t="s">
        <v>175</v>
      </c>
    </row>
    <row r="441">
      <c r="A441" s="56" t="s">
        <v>315</v>
      </c>
      <c r="B441" s="7" t="s">
        <v>839</v>
      </c>
      <c r="C441" s="7">
        <v>5.0</v>
      </c>
      <c r="D441" s="7">
        <v>3.0</v>
      </c>
      <c r="E441" s="7">
        <v>4.0</v>
      </c>
      <c r="F441" s="7" t="s">
        <v>321</v>
      </c>
      <c r="G441" s="7" t="s">
        <v>179</v>
      </c>
      <c r="H441" s="7" t="s">
        <v>537</v>
      </c>
      <c r="I441" s="7" t="s">
        <v>27</v>
      </c>
    </row>
    <row r="442">
      <c r="A442" s="56" t="s">
        <v>303</v>
      </c>
      <c r="B442" s="7" t="s">
        <v>409</v>
      </c>
      <c r="C442" s="7">
        <v>7.0</v>
      </c>
      <c r="D442" s="7">
        <v>7.0</v>
      </c>
      <c r="E442" s="7">
        <v>2.0</v>
      </c>
      <c r="F442" s="7" t="s">
        <v>326</v>
      </c>
      <c r="G442" s="7" t="s">
        <v>179</v>
      </c>
      <c r="H442" s="7" t="s">
        <v>840</v>
      </c>
      <c r="I442" s="7" t="s">
        <v>27</v>
      </c>
    </row>
    <row r="443">
      <c r="A443" s="56" t="s">
        <v>436</v>
      </c>
      <c r="B443" s="7" t="s">
        <v>841</v>
      </c>
      <c r="C443" s="7">
        <v>6.0</v>
      </c>
      <c r="D443" s="7">
        <v>7.0</v>
      </c>
      <c r="E443" s="7">
        <v>6.0</v>
      </c>
      <c r="F443" s="7" t="s">
        <v>24</v>
      </c>
      <c r="G443" s="7" t="s">
        <v>293</v>
      </c>
      <c r="H443" s="7" t="s">
        <v>791</v>
      </c>
      <c r="I443" s="7" t="s">
        <v>27</v>
      </c>
    </row>
    <row r="444">
      <c r="A444" s="56" t="s">
        <v>436</v>
      </c>
      <c r="B444" s="7" t="s">
        <v>842</v>
      </c>
      <c r="C444" s="7">
        <v>4.0</v>
      </c>
      <c r="D444" s="7">
        <v>5.0</v>
      </c>
      <c r="E444" s="7">
        <v>1.0</v>
      </c>
      <c r="F444" s="7" t="s">
        <v>300</v>
      </c>
      <c r="G444" s="7" t="s">
        <v>293</v>
      </c>
      <c r="H444" s="7" t="s">
        <v>795</v>
      </c>
      <c r="I444" s="7" t="s">
        <v>27</v>
      </c>
    </row>
    <row r="445">
      <c r="A445" s="56" t="s">
        <v>436</v>
      </c>
      <c r="B445" s="7" t="s">
        <v>639</v>
      </c>
      <c r="C445" s="7">
        <v>4.0</v>
      </c>
      <c r="D445" s="7">
        <v>5.0</v>
      </c>
      <c r="E445" s="7">
        <v>1.0</v>
      </c>
      <c r="F445" s="7" t="s">
        <v>24</v>
      </c>
      <c r="G445" s="7" t="s">
        <v>293</v>
      </c>
      <c r="H445" s="7" t="s">
        <v>813</v>
      </c>
      <c r="I445" s="7" t="s">
        <v>27</v>
      </c>
    </row>
    <row r="446">
      <c r="A446" s="56" t="s">
        <v>522</v>
      </c>
      <c r="B446" s="7" t="s">
        <v>843</v>
      </c>
      <c r="C446" s="7">
        <v>3.0</v>
      </c>
      <c r="D446" s="7">
        <v>2.0</v>
      </c>
      <c r="E446" s="7">
        <v>1.0</v>
      </c>
      <c r="F446" s="7" t="s">
        <v>355</v>
      </c>
      <c r="G446" s="7" t="s">
        <v>293</v>
      </c>
      <c r="H446" s="7" t="s">
        <v>844</v>
      </c>
      <c r="I446" s="7" t="s">
        <v>27</v>
      </c>
    </row>
    <row r="447">
      <c r="A447" s="56" t="s">
        <v>522</v>
      </c>
      <c r="B447" s="7" t="s">
        <v>843</v>
      </c>
      <c r="C447" s="7">
        <v>3.0</v>
      </c>
      <c r="D447" s="7">
        <v>2.0</v>
      </c>
      <c r="E447" s="7"/>
      <c r="F447" s="7" t="s">
        <v>355</v>
      </c>
      <c r="G447" s="7" t="s">
        <v>293</v>
      </c>
      <c r="H447" s="7" t="s">
        <v>844</v>
      </c>
      <c r="I447" s="7" t="s">
        <v>27</v>
      </c>
    </row>
    <row r="448">
      <c r="A448" s="56" t="s">
        <v>336</v>
      </c>
      <c r="B448" s="7" t="s">
        <v>845</v>
      </c>
      <c r="C448" s="7">
        <v>4.0</v>
      </c>
      <c r="D448" s="7">
        <v>4.0</v>
      </c>
      <c r="E448" s="7">
        <v>2.0</v>
      </c>
      <c r="F448" s="7" t="s">
        <v>24</v>
      </c>
      <c r="G448" s="7" t="s">
        <v>293</v>
      </c>
      <c r="H448" s="7" t="s">
        <v>653</v>
      </c>
      <c r="I448" s="7" t="s">
        <v>27</v>
      </c>
    </row>
    <row r="449">
      <c r="A449" s="56" t="s">
        <v>290</v>
      </c>
      <c r="B449" s="7" t="s">
        <v>589</v>
      </c>
      <c r="C449" s="7">
        <v>3.0</v>
      </c>
      <c r="D449" s="7">
        <v>3.0</v>
      </c>
      <c r="E449" s="7">
        <v>3.0</v>
      </c>
      <c r="F449" s="7" t="s">
        <v>382</v>
      </c>
      <c r="G449" s="7" t="s">
        <v>293</v>
      </c>
      <c r="H449" s="7" t="s">
        <v>590</v>
      </c>
      <c r="I449" s="7" t="s">
        <v>25</v>
      </c>
    </row>
    <row r="450">
      <c r="A450" s="56" t="s">
        <v>430</v>
      </c>
      <c r="B450" s="7" t="s">
        <v>846</v>
      </c>
      <c r="C450" s="7">
        <v>4.0</v>
      </c>
      <c r="D450" s="7">
        <v>2.0</v>
      </c>
      <c r="E450" s="7">
        <v>1.0</v>
      </c>
      <c r="F450" s="7" t="s">
        <v>36</v>
      </c>
      <c r="G450" s="7" t="s">
        <v>293</v>
      </c>
      <c r="H450" s="7" t="s">
        <v>847</v>
      </c>
      <c r="I450" s="7" t="s">
        <v>27</v>
      </c>
    </row>
    <row r="451">
      <c r="A451" s="56" t="s">
        <v>848</v>
      </c>
      <c r="B451" s="7" t="s">
        <v>580</v>
      </c>
      <c r="D451" s="27"/>
      <c r="E451" s="7">
        <v>2.0</v>
      </c>
      <c r="F451" s="7" t="s">
        <v>24</v>
      </c>
      <c r="G451" s="7" t="s">
        <v>293</v>
      </c>
      <c r="H451" s="7" t="s">
        <v>849</v>
      </c>
    </row>
    <row r="452">
      <c r="A452" s="56" t="s">
        <v>351</v>
      </c>
      <c r="B452" s="7" t="s">
        <v>850</v>
      </c>
      <c r="C452" s="7">
        <v>6.0</v>
      </c>
      <c r="D452" s="7">
        <v>5.0</v>
      </c>
      <c r="E452" s="7">
        <v>2.0</v>
      </c>
      <c r="F452" s="7" t="s">
        <v>528</v>
      </c>
      <c r="G452" s="7" t="s">
        <v>179</v>
      </c>
      <c r="H452" s="7" t="s">
        <v>851</v>
      </c>
      <c r="I452" s="7" t="s">
        <v>27</v>
      </c>
    </row>
    <row r="453">
      <c r="A453" s="56" t="s">
        <v>306</v>
      </c>
      <c r="B453" s="7" t="s">
        <v>411</v>
      </c>
      <c r="C453" s="7">
        <v>6.0</v>
      </c>
      <c r="D453" s="7">
        <v>4.0</v>
      </c>
      <c r="E453" s="7">
        <v>1.0</v>
      </c>
      <c r="F453" s="7" t="s">
        <v>326</v>
      </c>
      <c r="G453" s="7" t="s">
        <v>179</v>
      </c>
      <c r="H453" s="7" t="s">
        <v>852</v>
      </c>
      <c r="I453" s="7" t="s">
        <v>27</v>
      </c>
    </row>
    <row r="454">
      <c r="A454" s="56" t="s">
        <v>306</v>
      </c>
      <c r="B454" s="7" t="s">
        <v>853</v>
      </c>
      <c r="C454" s="7">
        <v>5.0</v>
      </c>
      <c r="D454" s="7">
        <v>2.0</v>
      </c>
      <c r="E454" s="7">
        <v>1.0</v>
      </c>
      <c r="F454" s="7" t="s">
        <v>321</v>
      </c>
      <c r="G454" s="7" t="s">
        <v>179</v>
      </c>
      <c r="H454" s="7" t="s">
        <v>324</v>
      </c>
      <c r="I454" s="7" t="s">
        <v>27</v>
      </c>
    </row>
    <row r="455">
      <c r="A455" s="56" t="s">
        <v>341</v>
      </c>
      <c r="B455" s="7" t="s">
        <v>854</v>
      </c>
      <c r="C455" s="7">
        <v>2.0</v>
      </c>
      <c r="D455" s="7">
        <v>2.0</v>
      </c>
      <c r="E455" s="7">
        <v>1.0</v>
      </c>
      <c r="F455" s="7" t="s">
        <v>24</v>
      </c>
      <c r="G455" s="7" t="s">
        <v>293</v>
      </c>
      <c r="H455" s="7" t="s">
        <v>566</v>
      </c>
      <c r="I455" s="7" t="s">
        <v>25</v>
      </c>
    </row>
    <row r="456">
      <c r="A456" s="56" t="s">
        <v>436</v>
      </c>
      <c r="B456" s="7" t="s">
        <v>855</v>
      </c>
      <c r="C456" s="7">
        <v>4.0</v>
      </c>
      <c r="D456" s="7">
        <v>5.0</v>
      </c>
      <c r="E456" s="7">
        <v>3.0</v>
      </c>
      <c r="F456" s="7" t="s">
        <v>24</v>
      </c>
      <c r="G456" s="7" t="s">
        <v>293</v>
      </c>
      <c r="H456" s="7" t="s">
        <v>813</v>
      </c>
      <c r="I456" s="7" t="s">
        <v>27</v>
      </c>
    </row>
    <row r="457">
      <c r="A457" s="56" t="s">
        <v>290</v>
      </c>
      <c r="B457" s="7" t="s">
        <v>347</v>
      </c>
      <c r="C457" s="7">
        <v>2.0</v>
      </c>
      <c r="D457" s="7">
        <v>2.0</v>
      </c>
      <c r="E457" s="7">
        <v>2.0</v>
      </c>
      <c r="F457" s="7" t="s">
        <v>24</v>
      </c>
      <c r="G457" s="7" t="s">
        <v>293</v>
      </c>
      <c r="H457" s="7" t="s">
        <v>856</v>
      </c>
      <c r="I457" s="7" t="s">
        <v>25</v>
      </c>
    </row>
    <row r="458">
      <c r="A458" s="56" t="s">
        <v>341</v>
      </c>
      <c r="B458" s="7" t="s">
        <v>729</v>
      </c>
      <c r="C458" s="7">
        <v>4.0</v>
      </c>
      <c r="D458" s="7">
        <v>5.0</v>
      </c>
      <c r="E458" s="7">
        <v>2.0</v>
      </c>
      <c r="F458" s="7" t="s">
        <v>321</v>
      </c>
      <c r="G458" s="7" t="s">
        <v>293</v>
      </c>
      <c r="H458" s="7" t="s">
        <v>857</v>
      </c>
      <c r="I458" s="7" t="s">
        <v>175</v>
      </c>
    </row>
    <row r="459">
      <c r="A459" s="56" t="s">
        <v>290</v>
      </c>
      <c r="B459" s="7" t="s">
        <v>450</v>
      </c>
      <c r="C459" s="7">
        <v>1.0</v>
      </c>
      <c r="D459" s="7">
        <v>1.0</v>
      </c>
      <c r="E459" s="7">
        <v>2.0</v>
      </c>
      <c r="F459" s="7" t="s">
        <v>24</v>
      </c>
      <c r="G459" s="7" t="s">
        <v>293</v>
      </c>
      <c r="H459" s="7" t="s">
        <v>642</v>
      </c>
      <c r="I459" s="7" t="s">
        <v>27</v>
      </c>
    </row>
    <row r="460">
      <c r="A460" s="56" t="s">
        <v>348</v>
      </c>
      <c r="B460" s="7" t="s">
        <v>858</v>
      </c>
      <c r="C460" s="7">
        <v>2.0</v>
      </c>
      <c r="D460" s="7">
        <v>2.0</v>
      </c>
      <c r="E460" s="7"/>
      <c r="F460" s="7" t="s">
        <v>36</v>
      </c>
      <c r="G460" s="7" t="s">
        <v>293</v>
      </c>
      <c r="H460" s="7" t="s">
        <v>665</v>
      </c>
    </row>
    <row r="461">
      <c r="A461" s="56" t="s">
        <v>348</v>
      </c>
      <c r="B461" s="7" t="s">
        <v>859</v>
      </c>
      <c r="C461" s="7">
        <v>3.0</v>
      </c>
      <c r="D461" s="7">
        <v>2.0</v>
      </c>
      <c r="E461" s="7">
        <v>2.0</v>
      </c>
      <c r="F461" s="7" t="s">
        <v>36</v>
      </c>
      <c r="G461" s="7" t="s">
        <v>293</v>
      </c>
      <c r="H461" s="7" t="s">
        <v>860</v>
      </c>
    </row>
    <row r="462">
      <c r="A462" s="56" t="s">
        <v>336</v>
      </c>
      <c r="B462" s="7" t="s">
        <v>310</v>
      </c>
      <c r="C462" s="7">
        <v>5.0</v>
      </c>
      <c r="D462" s="7">
        <v>5.0</v>
      </c>
      <c r="E462" s="7">
        <v>2.0</v>
      </c>
      <c r="F462" s="7" t="s">
        <v>300</v>
      </c>
      <c r="G462" s="7" t="s">
        <v>293</v>
      </c>
      <c r="H462" s="7" t="s">
        <v>861</v>
      </c>
      <c r="I462" s="7" t="s">
        <v>27</v>
      </c>
    </row>
    <row r="463">
      <c r="A463" s="56" t="s">
        <v>306</v>
      </c>
      <c r="B463" s="7" t="s">
        <v>344</v>
      </c>
      <c r="C463" s="7">
        <v>3.0</v>
      </c>
      <c r="D463" s="7">
        <v>3.0</v>
      </c>
      <c r="E463" s="7">
        <v>2.0</v>
      </c>
      <c r="F463" s="7" t="s">
        <v>36</v>
      </c>
      <c r="G463" s="7" t="s">
        <v>293</v>
      </c>
      <c r="H463" s="7" t="s">
        <v>862</v>
      </c>
    </row>
    <row r="464">
      <c r="A464" s="56" t="s">
        <v>306</v>
      </c>
      <c r="B464" s="7" t="s">
        <v>716</v>
      </c>
      <c r="C464" s="7">
        <v>4.0</v>
      </c>
      <c r="D464" s="7">
        <v>4.0</v>
      </c>
      <c r="E464" s="7">
        <v>2.0</v>
      </c>
      <c r="F464" s="7" t="s">
        <v>36</v>
      </c>
      <c r="G464" s="7" t="s">
        <v>293</v>
      </c>
      <c r="H464" s="7" t="s">
        <v>863</v>
      </c>
      <c r="I464" s="7" t="s">
        <v>27</v>
      </c>
    </row>
    <row r="465">
      <c r="A465" s="56" t="s">
        <v>309</v>
      </c>
      <c r="B465" s="7" t="s">
        <v>726</v>
      </c>
      <c r="C465" s="7">
        <v>6.0</v>
      </c>
      <c r="D465" s="7">
        <v>6.0</v>
      </c>
      <c r="E465" s="7">
        <v>3.0</v>
      </c>
      <c r="F465" s="7" t="s">
        <v>326</v>
      </c>
      <c r="G465" s="7" t="s">
        <v>179</v>
      </c>
      <c r="H465" s="7" t="s">
        <v>864</v>
      </c>
      <c r="I465" s="7" t="s">
        <v>25</v>
      </c>
    </row>
    <row r="466">
      <c r="A466" s="56" t="s">
        <v>430</v>
      </c>
      <c r="B466" s="7" t="s">
        <v>846</v>
      </c>
      <c r="C466" s="7">
        <v>4.0</v>
      </c>
      <c r="D466" s="7">
        <v>2.0</v>
      </c>
      <c r="E466" s="7">
        <v>2.0</v>
      </c>
      <c r="F466" s="7" t="s">
        <v>36</v>
      </c>
      <c r="G466" s="7" t="s">
        <v>293</v>
      </c>
      <c r="H466" s="7" t="s">
        <v>847</v>
      </c>
      <c r="I466" s="7" t="s">
        <v>175</v>
      </c>
    </row>
    <row r="467">
      <c r="A467" s="56" t="s">
        <v>330</v>
      </c>
      <c r="B467" s="7" t="s">
        <v>682</v>
      </c>
      <c r="C467" s="7">
        <v>8.0</v>
      </c>
      <c r="D467" s="7">
        <v>9.0</v>
      </c>
      <c r="E467" s="7">
        <v>1.0</v>
      </c>
      <c r="F467" s="7" t="s">
        <v>332</v>
      </c>
      <c r="G467" s="7" t="s">
        <v>179</v>
      </c>
      <c r="H467" s="7" t="s">
        <v>833</v>
      </c>
      <c r="I467" s="7" t="s">
        <v>27</v>
      </c>
    </row>
    <row r="468">
      <c r="A468" s="56" t="s">
        <v>290</v>
      </c>
      <c r="B468" s="7" t="s">
        <v>865</v>
      </c>
      <c r="C468" s="7">
        <v>14.0</v>
      </c>
      <c r="D468" s="7">
        <v>16.0</v>
      </c>
      <c r="E468" s="7">
        <v>1.0</v>
      </c>
      <c r="F468" s="7" t="s">
        <v>192</v>
      </c>
      <c r="G468" s="7" t="s">
        <v>179</v>
      </c>
      <c r="H468" s="7" t="s">
        <v>866</v>
      </c>
      <c r="I468" s="7" t="s">
        <v>27</v>
      </c>
    </row>
    <row r="469">
      <c r="A469" s="56" t="s">
        <v>306</v>
      </c>
      <c r="B469" s="7" t="s">
        <v>404</v>
      </c>
      <c r="C469" s="7">
        <v>4.0</v>
      </c>
      <c r="D469" s="7">
        <v>3.0</v>
      </c>
      <c r="E469" s="7"/>
      <c r="F469" s="7" t="s">
        <v>181</v>
      </c>
      <c r="G469" s="7" t="s">
        <v>179</v>
      </c>
      <c r="H469" s="7" t="s">
        <v>606</v>
      </c>
      <c r="I469" s="7" t="s">
        <v>27</v>
      </c>
    </row>
    <row r="470">
      <c r="A470" s="56" t="s">
        <v>415</v>
      </c>
      <c r="B470" s="7" t="s">
        <v>867</v>
      </c>
      <c r="C470" s="7">
        <v>3.0</v>
      </c>
      <c r="D470" s="7">
        <v>3.0</v>
      </c>
      <c r="E470" s="7"/>
      <c r="F470" s="7" t="s">
        <v>24</v>
      </c>
      <c r="G470" s="7" t="s">
        <v>293</v>
      </c>
      <c r="H470" s="7" t="s">
        <v>868</v>
      </c>
      <c r="I470" s="7" t="s">
        <v>27</v>
      </c>
    </row>
    <row r="471">
      <c r="A471" s="56" t="s">
        <v>306</v>
      </c>
      <c r="B471" s="7" t="s">
        <v>452</v>
      </c>
      <c r="C471" s="7">
        <v>4.0</v>
      </c>
      <c r="D471" s="7">
        <v>3.0</v>
      </c>
      <c r="E471" s="7">
        <v>1.0</v>
      </c>
      <c r="F471" s="7" t="s">
        <v>181</v>
      </c>
      <c r="G471" s="7" t="s">
        <v>179</v>
      </c>
      <c r="H471" s="7" t="s">
        <v>324</v>
      </c>
    </row>
    <row r="472">
      <c r="A472" s="56" t="s">
        <v>295</v>
      </c>
      <c r="B472" s="7" t="s">
        <v>381</v>
      </c>
      <c r="C472" s="7">
        <v>7.0</v>
      </c>
      <c r="D472" s="7">
        <v>7.0</v>
      </c>
      <c r="E472" s="7">
        <v>1.0</v>
      </c>
      <c r="F472" s="7" t="s">
        <v>192</v>
      </c>
      <c r="G472" s="7" t="s">
        <v>179</v>
      </c>
      <c r="H472" s="7" t="s">
        <v>869</v>
      </c>
      <c r="I472" s="7" t="s">
        <v>175</v>
      </c>
    </row>
    <row r="473">
      <c r="A473" s="56" t="s">
        <v>295</v>
      </c>
      <c r="B473" s="7" t="s">
        <v>600</v>
      </c>
      <c r="C473" s="7">
        <v>6.0</v>
      </c>
      <c r="D473" s="7">
        <v>6.0</v>
      </c>
      <c r="E473" s="7"/>
      <c r="F473" s="7" t="s">
        <v>192</v>
      </c>
      <c r="G473" s="7" t="s">
        <v>179</v>
      </c>
      <c r="H473" s="7" t="s">
        <v>333</v>
      </c>
    </row>
    <row r="474">
      <c r="A474" s="56" t="s">
        <v>290</v>
      </c>
      <c r="B474" s="7" t="s">
        <v>870</v>
      </c>
      <c r="C474" s="7">
        <v>3.0</v>
      </c>
      <c r="D474" s="7">
        <v>3.0</v>
      </c>
      <c r="E474" s="7">
        <v>4.0</v>
      </c>
      <c r="F474" s="7" t="s">
        <v>36</v>
      </c>
      <c r="G474" s="7" t="s">
        <v>293</v>
      </c>
      <c r="H474" s="7" t="s">
        <v>764</v>
      </c>
      <c r="I474" s="7" t="s">
        <v>25</v>
      </c>
    </row>
    <row r="475">
      <c r="A475" s="56" t="s">
        <v>290</v>
      </c>
      <c r="B475" s="7" t="s">
        <v>580</v>
      </c>
      <c r="C475" s="7">
        <v>2.0</v>
      </c>
      <c r="D475" s="7">
        <v>2.0</v>
      </c>
      <c r="E475" s="7"/>
      <c r="F475" s="7" t="s">
        <v>355</v>
      </c>
      <c r="G475" s="7" t="s">
        <v>293</v>
      </c>
      <c r="H475" s="7" t="s">
        <v>470</v>
      </c>
      <c r="I475" s="7" t="s">
        <v>27</v>
      </c>
    </row>
    <row r="476">
      <c r="A476" s="56" t="s">
        <v>436</v>
      </c>
      <c r="B476" s="7" t="s">
        <v>871</v>
      </c>
      <c r="C476" s="7">
        <v>6.0</v>
      </c>
      <c r="D476" s="7">
        <v>6.0</v>
      </c>
      <c r="E476" s="7">
        <v>5.0</v>
      </c>
      <c r="F476" s="7" t="s">
        <v>192</v>
      </c>
      <c r="G476" s="7" t="s">
        <v>179</v>
      </c>
      <c r="H476" s="7" t="s">
        <v>872</v>
      </c>
      <c r="I476" s="7" t="s">
        <v>25</v>
      </c>
    </row>
    <row r="477">
      <c r="A477" s="56" t="s">
        <v>607</v>
      </c>
      <c r="B477" s="7" t="s">
        <v>873</v>
      </c>
      <c r="C477" s="7">
        <v>4.0</v>
      </c>
      <c r="D477" s="7">
        <v>3.0</v>
      </c>
      <c r="E477" s="7">
        <v>6.0</v>
      </c>
      <c r="F477" s="7" t="s">
        <v>300</v>
      </c>
      <c r="G477" s="7" t="s">
        <v>293</v>
      </c>
      <c r="H477" s="7" t="s">
        <v>874</v>
      </c>
      <c r="I477" s="7" t="s">
        <v>25</v>
      </c>
    </row>
    <row r="478">
      <c r="A478" s="56" t="s">
        <v>303</v>
      </c>
      <c r="B478" s="7" t="s">
        <v>395</v>
      </c>
      <c r="C478" s="7">
        <v>6.0</v>
      </c>
      <c r="D478" s="7">
        <v>3.0</v>
      </c>
      <c r="E478" s="7">
        <v>3.0</v>
      </c>
      <c r="F478" s="7" t="s">
        <v>300</v>
      </c>
      <c r="G478" s="7" t="s">
        <v>293</v>
      </c>
      <c r="H478" s="7" t="s">
        <v>398</v>
      </c>
      <c r="I478" s="7" t="s">
        <v>27</v>
      </c>
    </row>
    <row r="479">
      <c r="A479" s="56" t="s">
        <v>303</v>
      </c>
      <c r="B479" s="7" t="s">
        <v>875</v>
      </c>
      <c r="C479" s="7">
        <v>4.0</v>
      </c>
      <c r="D479" s="7">
        <v>3.0</v>
      </c>
      <c r="E479" s="7">
        <v>2.0</v>
      </c>
      <c r="F479" s="7" t="s">
        <v>300</v>
      </c>
      <c r="G479" s="7" t="s">
        <v>293</v>
      </c>
      <c r="H479" s="7" t="s">
        <v>305</v>
      </c>
      <c r="I479" s="7" t="s">
        <v>27</v>
      </c>
    </row>
    <row r="480">
      <c r="A480" s="56" t="s">
        <v>365</v>
      </c>
      <c r="B480" s="7" t="s">
        <v>320</v>
      </c>
      <c r="C480" s="7">
        <v>6.0</v>
      </c>
      <c r="D480" s="7">
        <v>4.0</v>
      </c>
      <c r="E480" s="7"/>
      <c r="F480" s="7" t="s">
        <v>443</v>
      </c>
      <c r="G480" s="7" t="s">
        <v>179</v>
      </c>
      <c r="H480" s="7" t="s">
        <v>876</v>
      </c>
      <c r="I480" s="7" t="s">
        <v>25</v>
      </c>
    </row>
    <row r="481">
      <c r="A481" s="56" t="s">
        <v>290</v>
      </c>
      <c r="B481" s="7" t="s">
        <v>499</v>
      </c>
      <c r="C481" s="7">
        <v>2.0</v>
      </c>
      <c r="D481" s="7">
        <v>2.0</v>
      </c>
      <c r="E481" s="7">
        <v>2.0</v>
      </c>
      <c r="F481" s="7" t="s">
        <v>36</v>
      </c>
      <c r="G481" s="7" t="s">
        <v>293</v>
      </c>
      <c r="H481" s="7" t="s">
        <v>750</v>
      </c>
      <c r="I481" s="7" t="s">
        <v>25</v>
      </c>
    </row>
    <row r="482">
      <c r="A482" s="56" t="s">
        <v>362</v>
      </c>
      <c r="B482" s="7" t="s">
        <v>877</v>
      </c>
      <c r="C482" s="7">
        <v>3.0</v>
      </c>
      <c r="D482" s="7">
        <v>2.0</v>
      </c>
      <c r="E482" s="7">
        <v>2.0</v>
      </c>
      <c r="F482" s="7" t="s">
        <v>355</v>
      </c>
      <c r="G482" s="7" t="s">
        <v>293</v>
      </c>
      <c r="H482" s="7" t="s">
        <v>878</v>
      </c>
      <c r="I482" s="7" t="s">
        <v>27</v>
      </c>
    </row>
    <row r="483">
      <c r="A483" s="56" t="s">
        <v>290</v>
      </c>
      <c r="B483" s="7" t="s">
        <v>450</v>
      </c>
      <c r="C483" s="7">
        <v>1.0</v>
      </c>
      <c r="D483" s="7">
        <v>1.0</v>
      </c>
      <c r="E483" s="7">
        <v>1.0</v>
      </c>
      <c r="F483" s="7" t="s">
        <v>358</v>
      </c>
      <c r="G483" s="7" t="s">
        <v>293</v>
      </c>
      <c r="H483" s="7" t="s">
        <v>642</v>
      </c>
      <c r="I483" s="7" t="s">
        <v>27</v>
      </c>
    </row>
    <row r="484">
      <c r="A484" s="56" t="s">
        <v>290</v>
      </c>
      <c r="B484" s="7" t="s">
        <v>879</v>
      </c>
      <c r="C484" s="7" t="s">
        <v>576</v>
      </c>
      <c r="D484" s="7">
        <v>1.0</v>
      </c>
      <c r="E484" s="7">
        <v>1.0</v>
      </c>
      <c r="F484" s="7" t="s">
        <v>345</v>
      </c>
      <c r="G484" s="7" t="s">
        <v>293</v>
      </c>
      <c r="H484" s="7" t="s">
        <v>880</v>
      </c>
      <c r="I484" s="7" t="s">
        <v>25</v>
      </c>
    </row>
    <row r="485">
      <c r="A485" s="56" t="s">
        <v>302</v>
      </c>
      <c r="B485" s="7" t="s">
        <v>881</v>
      </c>
      <c r="C485" s="7">
        <v>5.0</v>
      </c>
      <c r="D485" s="7">
        <v>4.0</v>
      </c>
      <c r="E485" s="7">
        <v>3.0</v>
      </c>
      <c r="F485" s="7" t="s">
        <v>321</v>
      </c>
      <c r="G485" s="7" t="s">
        <v>179</v>
      </c>
      <c r="H485" s="7" t="s">
        <v>801</v>
      </c>
      <c r="I485" s="7" t="s">
        <v>27</v>
      </c>
    </row>
    <row r="486">
      <c r="A486" s="56" t="s">
        <v>336</v>
      </c>
      <c r="B486" s="7" t="s">
        <v>882</v>
      </c>
      <c r="C486" s="7">
        <v>4.0</v>
      </c>
      <c r="D486" s="7">
        <v>5.0</v>
      </c>
      <c r="E486" s="7">
        <v>1.0</v>
      </c>
      <c r="F486" s="7" t="s">
        <v>300</v>
      </c>
      <c r="G486" s="7" t="s">
        <v>293</v>
      </c>
      <c r="H486" s="7" t="s">
        <v>803</v>
      </c>
      <c r="I486" s="7" t="s">
        <v>27</v>
      </c>
    </row>
    <row r="487">
      <c r="A487" s="56" t="s">
        <v>290</v>
      </c>
      <c r="B487" s="7" t="s">
        <v>883</v>
      </c>
      <c r="C487" s="7">
        <v>2.0</v>
      </c>
      <c r="D487" s="7">
        <v>1.0</v>
      </c>
      <c r="E487" s="7"/>
      <c r="F487" s="7" t="s">
        <v>300</v>
      </c>
      <c r="G487" s="7" t="s">
        <v>293</v>
      </c>
      <c r="H487" s="7" t="s">
        <v>884</v>
      </c>
      <c r="I487" s="7" t="s">
        <v>25</v>
      </c>
    </row>
    <row r="488">
      <c r="A488" s="56" t="s">
        <v>290</v>
      </c>
      <c r="B488" s="7" t="s">
        <v>885</v>
      </c>
      <c r="C488" s="7">
        <v>3.0</v>
      </c>
      <c r="D488" s="7">
        <v>2.0</v>
      </c>
      <c r="E488" s="7">
        <v>4.0</v>
      </c>
      <c r="F488" s="7" t="s">
        <v>300</v>
      </c>
      <c r="G488" s="7" t="s">
        <v>293</v>
      </c>
      <c r="H488" s="7" t="s">
        <v>449</v>
      </c>
      <c r="I488" s="7" t="s">
        <v>25</v>
      </c>
    </row>
    <row r="489">
      <c r="A489" s="56" t="s">
        <v>351</v>
      </c>
      <c r="B489" s="7" t="s">
        <v>886</v>
      </c>
      <c r="C489" s="7">
        <v>2.0</v>
      </c>
      <c r="D489" s="7">
        <v>2.0</v>
      </c>
      <c r="E489" s="7"/>
      <c r="F489" s="7" t="s">
        <v>300</v>
      </c>
      <c r="G489" s="7" t="s">
        <v>293</v>
      </c>
      <c r="H489" s="7" t="s">
        <v>318</v>
      </c>
      <c r="I489" s="7" t="s">
        <v>27</v>
      </c>
    </row>
    <row r="490">
      <c r="A490" s="56" t="s">
        <v>290</v>
      </c>
      <c r="B490" s="7" t="s">
        <v>887</v>
      </c>
      <c r="C490" s="7">
        <v>3.0</v>
      </c>
      <c r="D490" s="7">
        <v>2.0</v>
      </c>
      <c r="E490" s="7">
        <v>2.0</v>
      </c>
      <c r="F490" s="7" t="s">
        <v>382</v>
      </c>
      <c r="G490" s="7" t="s">
        <v>293</v>
      </c>
      <c r="H490" s="7" t="s">
        <v>888</v>
      </c>
      <c r="I490" s="7" t="s">
        <v>25</v>
      </c>
    </row>
    <row r="491">
      <c r="A491" s="56" t="s">
        <v>290</v>
      </c>
      <c r="B491" s="7" t="s">
        <v>371</v>
      </c>
      <c r="C491" s="7">
        <v>2.0</v>
      </c>
      <c r="D491" s="7">
        <v>2.0</v>
      </c>
      <c r="E491" s="7">
        <v>2.0</v>
      </c>
      <c r="F491" s="7" t="s">
        <v>382</v>
      </c>
      <c r="G491" s="7" t="s">
        <v>293</v>
      </c>
      <c r="H491" s="7" t="s">
        <v>835</v>
      </c>
      <c r="I491" s="7" t="s">
        <v>25</v>
      </c>
    </row>
    <row r="492">
      <c r="A492" s="56" t="s">
        <v>290</v>
      </c>
      <c r="B492" s="7" t="s">
        <v>889</v>
      </c>
      <c r="C492" s="7">
        <v>3.0</v>
      </c>
      <c r="D492" s="7">
        <v>2.0</v>
      </c>
      <c r="E492" s="7">
        <v>2.0</v>
      </c>
      <c r="F492" s="7" t="s">
        <v>36</v>
      </c>
      <c r="G492" s="7" t="s">
        <v>293</v>
      </c>
      <c r="H492" s="7" t="s">
        <v>890</v>
      </c>
      <c r="I492" s="7" t="s">
        <v>25</v>
      </c>
    </row>
    <row r="493">
      <c r="A493" s="56" t="s">
        <v>341</v>
      </c>
      <c r="B493" s="7" t="s">
        <v>418</v>
      </c>
      <c r="C493" s="7">
        <v>4.0</v>
      </c>
      <c r="D493" s="7">
        <v>3.0</v>
      </c>
      <c r="E493" s="7">
        <v>2.0</v>
      </c>
      <c r="F493" s="7" t="s">
        <v>321</v>
      </c>
      <c r="G493" s="7" t="s">
        <v>179</v>
      </c>
      <c r="H493" s="7" t="s">
        <v>537</v>
      </c>
      <c r="I493" s="7" t="s">
        <v>27</v>
      </c>
    </row>
    <row r="494">
      <c r="A494" s="56" t="s">
        <v>290</v>
      </c>
      <c r="B494" s="7" t="s">
        <v>344</v>
      </c>
      <c r="C494" s="7">
        <v>2.0</v>
      </c>
      <c r="D494" s="7">
        <v>2.0</v>
      </c>
      <c r="E494" s="7">
        <v>4.0</v>
      </c>
      <c r="F494" s="7" t="s">
        <v>382</v>
      </c>
      <c r="G494" s="7" t="s">
        <v>179</v>
      </c>
      <c r="H494" s="7" t="s">
        <v>891</v>
      </c>
      <c r="I494" s="7" t="s">
        <v>25</v>
      </c>
    </row>
    <row r="495">
      <c r="A495" s="56" t="s">
        <v>336</v>
      </c>
      <c r="B495" s="7" t="s">
        <v>696</v>
      </c>
      <c r="C495" s="7">
        <v>4.0</v>
      </c>
      <c r="D495" s="7">
        <v>4.0</v>
      </c>
      <c r="E495" s="7">
        <v>2.0</v>
      </c>
      <c r="F495" s="7" t="s">
        <v>24</v>
      </c>
      <c r="G495" s="7" t="s">
        <v>293</v>
      </c>
      <c r="H495" s="7" t="s">
        <v>584</v>
      </c>
      <c r="I495" s="7" t="s">
        <v>25</v>
      </c>
    </row>
    <row r="496">
      <c r="A496" s="56" t="s">
        <v>306</v>
      </c>
      <c r="B496" s="7" t="s">
        <v>495</v>
      </c>
      <c r="C496" s="7">
        <v>4.0</v>
      </c>
      <c r="D496" s="7">
        <v>3.0</v>
      </c>
      <c r="E496" s="7">
        <v>1.0</v>
      </c>
      <c r="F496" s="7" t="s">
        <v>321</v>
      </c>
      <c r="G496" s="7" t="s">
        <v>179</v>
      </c>
      <c r="H496" s="7" t="s">
        <v>429</v>
      </c>
      <c r="I496" s="7" t="s">
        <v>27</v>
      </c>
    </row>
    <row r="497">
      <c r="A497" s="56" t="s">
        <v>336</v>
      </c>
      <c r="B497" s="7" t="s">
        <v>660</v>
      </c>
      <c r="C497" s="7">
        <v>4.0</v>
      </c>
      <c r="D497" s="7">
        <v>4.0</v>
      </c>
      <c r="E497" s="7">
        <v>2.0</v>
      </c>
      <c r="F497" s="7" t="s">
        <v>300</v>
      </c>
      <c r="G497" s="7" t="s">
        <v>293</v>
      </c>
      <c r="H497" s="7" t="s">
        <v>892</v>
      </c>
      <c r="I497" s="7" t="s">
        <v>27</v>
      </c>
    </row>
    <row r="498">
      <c r="A498" s="56" t="s">
        <v>306</v>
      </c>
      <c r="B498" s="7" t="s">
        <v>538</v>
      </c>
      <c r="C498" s="7">
        <v>3.0</v>
      </c>
      <c r="D498" s="7">
        <v>2.0</v>
      </c>
      <c r="E498" s="7"/>
      <c r="F498" s="7" t="s">
        <v>593</v>
      </c>
      <c r="G498" s="7" t="s">
        <v>179</v>
      </c>
      <c r="H498" s="7" t="s">
        <v>594</v>
      </c>
      <c r="I498" s="7" t="s">
        <v>175</v>
      </c>
    </row>
    <row r="499">
      <c r="A499" s="56" t="s">
        <v>336</v>
      </c>
      <c r="B499" s="7" t="s">
        <v>893</v>
      </c>
      <c r="C499" s="7">
        <v>5.0</v>
      </c>
      <c r="D499" s="7">
        <v>5.0</v>
      </c>
      <c r="E499" s="7">
        <v>3.0</v>
      </c>
      <c r="F499" s="7" t="s">
        <v>24</v>
      </c>
      <c r="G499" s="7" t="s">
        <v>293</v>
      </c>
      <c r="H499" s="7" t="s">
        <v>704</v>
      </c>
      <c r="I499" s="7" t="s">
        <v>27</v>
      </c>
    </row>
    <row r="500">
      <c r="A500" s="56" t="s">
        <v>336</v>
      </c>
      <c r="B500" s="7" t="s">
        <v>418</v>
      </c>
      <c r="C500" s="7">
        <v>3.0</v>
      </c>
      <c r="D500" s="7">
        <v>3.0</v>
      </c>
      <c r="E500" s="7">
        <v>2.0</v>
      </c>
      <c r="F500" s="7" t="s">
        <v>36</v>
      </c>
      <c r="G500" s="7" t="s">
        <v>293</v>
      </c>
      <c r="H500" s="7" t="s">
        <v>894</v>
      </c>
    </row>
    <row r="501">
      <c r="A501" s="56" t="s">
        <v>303</v>
      </c>
      <c r="B501" s="7" t="s">
        <v>895</v>
      </c>
      <c r="C501" s="7">
        <v>5.0</v>
      </c>
      <c r="D501" s="7">
        <v>3.0</v>
      </c>
      <c r="E501" s="7"/>
      <c r="F501" s="7" t="s">
        <v>300</v>
      </c>
      <c r="G501" s="7" t="s">
        <v>293</v>
      </c>
      <c r="H501" s="7" t="s">
        <v>305</v>
      </c>
      <c r="I501" s="7" t="s">
        <v>25</v>
      </c>
    </row>
    <row r="502">
      <c r="A502" s="56" t="s">
        <v>295</v>
      </c>
      <c r="B502" s="7" t="s">
        <v>896</v>
      </c>
      <c r="C502" s="7">
        <v>4.0</v>
      </c>
      <c r="D502" s="7">
        <v>5.0</v>
      </c>
      <c r="E502" s="7">
        <v>2.0</v>
      </c>
      <c r="F502" s="7" t="s">
        <v>36</v>
      </c>
      <c r="G502" s="7" t="s">
        <v>293</v>
      </c>
      <c r="H502" s="7" t="s">
        <v>897</v>
      </c>
      <c r="I502" s="7" t="s">
        <v>27</v>
      </c>
    </row>
    <row r="503">
      <c r="A503" s="56" t="s">
        <v>295</v>
      </c>
      <c r="B503" s="7" t="s">
        <v>409</v>
      </c>
      <c r="C503" s="7">
        <v>5.0</v>
      </c>
      <c r="D503" s="7">
        <v>4.0</v>
      </c>
      <c r="E503" s="7">
        <v>2.0</v>
      </c>
      <c r="F503" s="7" t="s">
        <v>188</v>
      </c>
      <c r="G503" s="7"/>
    </row>
    <row r="504">
      <c r="A504" s="56" t="s">
        <v>290</v>
      </c>
      <c r="B504" s="7" t="s">
        <v>489</v>
      </c>
      <c r="C504" s="7">
        <v>3.0</v>
      </c>
      <c r="D504" s="7">
        <v>2.0</v>
      </c>
      <c r="E504" s="7">
        <v>2.0</v>
      </c>
      <c r="F504" s="7" t="s">
        <v>345</v>
      </c>
      <c r="G504" s="7" t="s">
        <v>293</v>
      </c>
      <c r="H504" s="7" t="s">
        <v>490</v>
      </c>
      <c r="I504" s="7" t="s">
        <v>25</v>
      </c>
    </row>
    <row r="505">
      <c r="A505" s="56" t="s">
        <v>290</v>
      </c>
      <c r="B505" s="7" t="s">
        <v>696</v>
      </c>
      <c r="C505" s="7">
        <v>3.0</v>
      </c>
      <c r="D505" s="7">
        <v>2.0</v>
      </c>
      <c r="E505" s="7">
        <v>1.0</v>
      </c>
      <c r="F505" s="7" t="s">
        <v>300</v>
      </c>
      <c r="G505" s="7" t="s">
        <v>293</v>
      </c>
      <c r="H505" s="7" t="s">
        <v>470</v>
      </c>
      <c r="I505" s="7" t="s">
        <v>27</v>
      </c>
    </row>
    <row r="506">
      <c r="A506" s="56" t="s">
        <v>290</v>
      </c>
      <c r="B506" s="7" t="s">
        <v>898</v>
      </c>
      <c r="C506" s="7">
        <v>1.0</v>
      </c>
      <c r="D506" s="7">
        <v>2.0</v>
      </c>
      <c r="E506" s="7">
        <v>2.0</v>
      </c>
      <c r="F506" s="7" t="s">
        <v>345</v>
      </c>
      <c r="G506" s="7" t="s">
        <v>293</v>
      </c>
      <c r="H506" s="7" t="s">
        <v>899</v>
      </c>
      <c r="I506" s="7" t="s">
        <v>25</v>
      </c>
    </row>
    <row r="507">
      <c r="A507" s="56" t="s">
        <v>290</v>
      </c>
      <c r="B507" s="7" t="s">
        <v>347</v>
      </c>
      <c r="C507" s="7">
        <v>1.0</v>
      </c>
      <c r="D507" s="7">
        <v>1.0</v>
      </c>
      <c r="E507" s="7"/>
      <c r="F507" s="7" t="s">
        <v>634</v>
      </c>
      <c r="G507" s="7" t="s">
        <v>293</v>
      </c>
      <c r="H507" s="7" t="s">
        <v>417</v>
      </c>
      <c r="I507" s="7" t="s">
        <v>25</v>
      </c>
    </row>
    <row r="508">
      <c r="A508" s="56" t="s">
        <v>319</v>
      </c>
      <c r="B508" s="7" t="s">
        <v>900</v>
      </c>
      <c r="C508" s="7">
        <v>5.0</v>
      </c>
      <c r="D508" s="7">
        <v>6.0</v>
      </c>
      <c r="E508" s="7">
        <v>1.0</v>
      </c>
      <c r="F508" s="7" t="s">
        <v>24</v>
      </c>
      <c r="G508" s="7" t="s">
        <v>293</v>
      </c>
      <c r="H508" s="7" t="s">
        <v>901</v>
      </c>
      <c r="I508" s="7" t="s">
        <v>25</v>
      </c>
    </row>
    <row r="509">
      <c r="A509" s="56" t="s">
        <v>439</v>
      </c>
      <c r="B509" s="7" t="s">
        <v>393</v>
      </c>
      <c r="C509" s="7">
        <v>2.0</v>
      </c>
      <c r="D509" s="7">
        <v>2.0</v>
      </c>
      <c r="E509" s="7">
        <v>3.0</v>
      </c>
      <c r="F509" s="7" t="s">
        <v>355</v>
      </c>
      <c r="G509" s="7" t="s">
        <v>293</v>
      </c>
      <c r="H509" s="7" t="s">
        <v>902</v>
      </c>
      <c r="I509" s="7" t="s">
        <v>27</v>
      </c>
    </row>
    <row r="510">
      <c r="A510" s="56" t="s">
        <v>439</v>
      </c>
      <c r="B510" s="7" t="s">
        <v>903</v>
      </c>
      <c r="C510" s="7">
        <v>1.0</v>
      </c>
      <c r="D510" s="7">
        <v>1.0</v>
      </c>
      <c r="E510" s="7">
        <v>3.0</v>
      </c>
      <c r="F510" s="7" t="s">
        <v>24</v>
      </c>
      <c r="G510" s="7" t="s">
        <v>293</v>
      </c>
      <c r="H510" s="7" t="s">
        <v>860</v>
      </c>
      <c r="I510" s="7" t="s">
        <v>25</v>
      </c>
    </row>
    <row r="511">
      <c r="A511" s="56" t="s">
        <v>290</v>
      </c>
      <c r="B511" s="7" t="s">
        <v>746</v>
      </c>
      <c r="C511" s="7">
        <v>2.0</v>
      </c>
      <c r="D511" s="27"/>
      <c r="E511" s="7">
        <v>5.0</v>
      </c>
      <c r="F511" s="7" t="s">
        <v>36</v>
      </c>
      <c r="G511" s="7" t="s">
        <v>293</v>
      </c>
      <c r="H511" s="7" t="s">
        <v>641</v>
      </c>
    </row>
    <row r="512">
      <c r="A512" s="56" t="s">
        <v>336</v>
      </c>
      <c r="B512" s="7" t="s">
        <v>535</v>
      </c>
      <c r="C512" s="7">
        <v>6.0</v>
      </c>
      <c r="D512" s="7">
        <v>4.0</v>
      </c>
      <c r="E512" s="7"/>
      <c r="F512" s="7" t="s">
        <v>188</v>
      </c>
      <c r="G512" s="7" t="s">
        <v>293</v>
      </c>
      <c r="H512" s="7" t="s">
        <v>904</v>
      </c>
      <c r="I512" s="7" t="s">
        <v>27</v>
      </c>
    </row>
    <row r="513">
      <c r="A513" s="56" t="s">
        <v>677</v>
      </c>
      <c r="B513" s="7" t="s">
        <v>495</v>
      </c>
      <c r="D513" s="27"/>
      <c r="E513" s="7">
        <v>10.0</v>
      </c>
      <c r="F513" s="7" t="s">
        <v>905</v>
      </c>
      <c r="G513" s="7" t="s">
        <v>179</v>
      </c>
      <c r="H513" s="7" t="s">
        <v>906</v>
      </c>
    </row>
    <row r="514">
      <c r="A514" s="56" t="s">
        <v>351</v>
      </c>
      <c r="B514" s="7" t="s">
        <v>532</v>
      </c>
      <c r="C514" s="7">
        <v>5.0</v>
      </c>
      <c r="D514" s="7">
        <v>5.0</v>
      </c>
      <c r="E514" s="7">
        <v>3.0</v>
      </c>
      <c r="F514" s="7" t="s">
        <v>329</v>
      </c>
      <c r="G514" s="7" t="s">
        <v>179</v>
      </c>
      <c r="H514" s="7" t="s">
        <v>907</v>
      </c>
      <c r="I514" s="7" t="s">
        <v>27</v>
      </c>
    </row>
    <row r="515">
      <c r="A515" s="56" t="s">
        <v>677</v>
      </c>
      <c r="B515" s="7" t="s">
        <v>381</v>
      </c>
      <c r="C515" s="7">
        <v>5.0</v>
      </c>
      <c r="D515" s="7">
        <v>4.0</v>
      </c>
      <c r="E515" s="7">
        <v>6.0</v>
      </c>
      <c r="F515" s="7" t="s">
        <v>326</v>
      </c>
      <c r="G515" s="7" t="s">
        <v>179</v>
      </c>
      <c r="H515" s="7" t="s">
        <v>908</v>
      </c>
      <c r="I515" s="7" t="s">
        <v>175</v>
      </c>
    </row>
    <row r="516">
      <c r="A516" s="56" t="s">
        <v>306</v>
      </c>
      <c r="B516" s="7" t="s">
        <v>775</v>
      </c>
      <c r="C516" s="7">
        <v>8.0</v>
      </c>
      <c r="D516" s="7">
        <v>5.0</v>
      </c>
      <c r="E516" s="7">
        <v>1.0</v>
      </c>
      <c r="F516" s="7" t="s">
        <v>192</v>
      </c>
      <c r="G516" s="7" t="s">
        <v>179</v>
      </c>
      <c r="H516" s="7" t="s">
        <v>327</v>
      </c>
      <c r="I516" s="7" t="s">
        <v>25</v>
      </c>
    </row>
    <row r="517">
      <c r="A517" s="56" t="s">
        <v>306</v>
      </c>
      <c r="B517" s="7" t="s">
        <v>909</v>
      </c>
      <c r="C517" s="7">
        <v>4.0</v>
      </c>
      <c r="D517" s="7">
        <v>3.0</v>
      </c>
      <c r="E517" s="7">
        <v>1.0</v>
      </c>
      <c r="F517" s="7" t="s">
        <v>188</v>
      </c>
      <c r="G517" s="7" t="s">
        <v>179</v>
      </c>
      <c r="H517" s="7" t="s">
        <v>311</v>
      </c>
      <c r="I517" s="7" t="s">
        <v>27</v>
      </c>
    </row>
    <row r="518">
      <c r="A518" s="56" t="s">
        <v>348</v>
      </c>
      <c r="B518" s="7" t="s">
        <v>610</v>
      </c>
      <c r="C518" s="7">
        <v>1.0</v>
      </c>
      <c r="D518" s="7">
        <v>1.0</v>
      </c>
      <c r="E518" s="7">
        <v>2.0</v>
      </c>
      <c r="F518" s="7" t="s">
        <v>345</v>
      </c>
      <c r="G518" s="7" t="s">
        <v>293</v>
      </c>
      <c r="H518" s="7" t="s">
        <v>910</v>
      </c>
      <c r="I518" s="7" t="s">
        <v>25</v>
      </c>
    </row>
    <row r="519">
      <c r="A519" s="56" t="s">
        <v>302</v>
      </c>
      <c r="B519" s="7" t="s">
        <v>804</v>
      </c>
      <c r="C519" s="7">
        <v>4.0</v>
      </c>
      <c r="D519" s="7">
        <v>3.0</v>
      </c>
      <c r="E519" s="7">
        <v>2.0</v>
      </c>
      <c r="F519" s="7" t="s">
        <v>321</v>
      </c>
      <c r="G519" s="7" t="s">
        <v>179</v>
      </c>
      <c r="H519" s="7" t="s">
        <v>537</v>
      </c>
      <c r="I519" s="7" t="s">
        <v>175</v>
      </c>
    </row>
    <row r="520">
      <c r="A520" s="56" t="s">
        <v>351</v>
      </c>
      <c r="B520" s="7" t="s">
        <v>450</v>
      </c>
      <c r="C520" s="7">
        <v>5.0</v>
      </c>
      <c r="D520" s="7">
        <v>4.0</v>
      </c>
      <c r="E520" s="7">
        <v>2.0</v>
      </c>
      <c r="F520" s="7" t="s">
        <v>352</v>
      </c>
      <c r="G520" s="7" t="s">
        <v>179</v>
      </c>
      <c r="H520" s="7" t="s">
        <v>390</v>
      </c>
      <c r="I520" s="7" t="s">
        <v>27</v>
      </c>
    </row>
    <row r="521">
      <c r="A521" s="56" t="s">
        <v>424</v>
      </c>
      <c r="B521" s="7" t="s">
        <v>911</v>
      </c>
      <c r="C521" s="7">
        <v>4.0</v>
      </c>
      <c r="D521" s="7">
        <v>4.0</v>
      </c>
      <c r="E521" s="7">
        <v>2.0</v>
      </c>
      <c r="F521" s="7" t="s">
        <v>36</v>
      </c>
      <c r="G521" s="7" t="s">
        <v>179</v>
      </c>
      <c r="H521" s="7" t="s">
        <v>912</v>
      </c>
      <c r="I521" s="7" t="s">
        <v>175</v>
      </c>
    </row>
    <row r="522">
      <c r="A522" s="56" t="s">
        <v>295</v>
      </c>
      <c r="B522" s="7" t="s">
        <v>652</v>
      </c>
      <c r="C522" s="7">
        <v>2.0</v>
      </c>
      <c r="D522" s="7">
        <v>2.0</v>
      </c>
      <c r="E522" s="7">
        <v>1.0</v>
      </c>
      <c r="F522" s="7" t="s">
        <v>36</v>
      </c>
      <c r="G522" s="7" t="s">
        <v>293</v>
      </c>
      <c r="H522" s="7" t="s">
        <v>622</v>
      </c>
      <c r="I522" s="7" t="s">
        <v>27</v>
      </c>
    </row>
    <row r="523">
      <c r="A523" s="56" t="s">
        <v>408</v>
      </c>
      <c r="B523" s="7" t="s">
        <v>492</v>
      </c>
      <c r="C523" s="7">
        <v>6.0</v>
      </c>
      <c r="D523" s="7">
        <v>6.0</v>
      </c>
      <c r="E523" s="7"/>
      <c r="F523" s="7" t="s">
        <v>329</v>
      </c>
      <c r="G523" s="7" t="s">
        <v>179</v>
      </c>
      <c r="H523" s="7" t="s">
        <v>725</v>
      </c>
      <c r="I523" s="7" t="s">
        <v>27</v>
      </c>
    </row>
    <row r="524">
      <c r="A524" s="56" t="s">
        <v>302</v>
      </c>
      <c r="B524" s="7" t="s">
        <v>913</v>
      </c>
      <c r="C524" s="7">
        <v>1.0</v>
      </c>
      <c r="D524" s="7">
        <v>1.0</v>
      </c>
      <c r="E524" s="7">
        <v>2.0</v>
      </c>
      <c r="F524" s="7" t="s">
        <v>345</v>
      </c>
      <c r="G524" s="7" t="s">
        <v>293</v>
      </c>
      <c r="H524" s="7" t="s">
        <v>914</v>
      </c>
      <c r="I524" s="7" t="s">
        <v>27</v>
      </c>
    </row>
    <row r="525">
      <c r="A525" s="56" t="s">
        <v>290</v>
      </c>
      <c r="B525" s="7" t="s">
        <v>915</v>
      </c>
      <c r="C525" s="7">
        <v>4.0</v>
      </c>
      <c r="D525" s="7">
        <v>4.0</v>
      </c>
      <c r="E525" s="7">
        <v>1.0</v>
      </c>
      <c r="F525" s="7" t="s">
        <v>24</v>
      </c>
      <c r="G525" s="7" t="s">
        <v>293</v>
      </c>
      <c r="H525" s="7" t="s">
        <v>916</v>
      </c>
    </row>
    <row r="526">
      <c r="A526" s="56" t="s">
        <v>351</v>
      </c>
      <c r="C526" s="7">
        <v>5.0</v>
      </c>
      <c r="D526" s="7">
        <v>6.0</v>
      </c>
      <c r="E526" s="7">
        <v>4.0</v>
      </c>
      <c r="F526" s="7" t="s">
        <v>352</v>
      </c>
      <c r="G526" s="7" t="s">
        <v>179</v>
      </c>
      <c r="H526" s="7" t="s">
        <v>594</v>
      </c>
      <c r="I526" s="7" t="s">
        <v>27</v>
      </c>
    </row>
    <row r="527">
      <c r="A527" s="56" t="s">
        <v>351</v>
      </c>
      <c r="B527" s="7" t="s">
        <v>578</v>
      </c>
      <c r="C527" s="7">
        <v>5.0</v>
      </c>
      <c r="D527" s="7">
        <v>6.0</v>
      </c>
      <c r="E527" s="7">
        <v>2.0</v>
      </c>
      <c r="F527" s="7" t="s">
        <v>352</v>
      </c>
      <c r="G527" s="7" t="s">
        <v>179</v>
      </c>
      <c r="H527" s="7" t="s">
        <v>594</v>
      </c>
      <c r="I527" s="7" t="s">
        <v>27</v>
      </c>
    </row>
    <row r="528">
      <c r="A528" s="56" t="s">
        <v>351</v>
      </c>
      <c r="B528" s="7" t="s">
        <v>299</v>
      </c>
      <c r="C528" s="7">
        <v>5.0</v>
      </c>
      <c r="D528" s="7">
        <v>4.0</v>
      </c>
      <c r="E528" s="7">
        <v>2.0</v>
      </c>
      <c r="F528" s="7" t="s">
        <v>182</v>
      </c>
      <c r="G528" s="7" t="s">
        <v>179</v>
      </c>
      <c r="H528" s="7" t="s">
        <v>353</v>
      </c>
      <c r="I528" s="7" t="s">
        <v>27</v>
      </c>
    </row>
    <row r="529">
      <c r="A529" s="56" t="s">
        <v>290</v>
      </c>
      <c r="B529" s="7" t="s">
        <v>580</v>
      </c>
      <c r="C529" s="7">
        <v>3.0</v>
      </c>
      <c r="D529" s="7">
        <v>3.0</v>
      </c>
      <c r="E529" s="7">
        <v>1.0</v>
      </c>
      <c r="F529" s="7" t="s">
        <v>36</v>
      </c>
      <c r="G529" s="7" t="s">
        <v>293</v>
      </c>
      <c r="H529" s="7" t="s">
        <v>294</v>
      </c>
      <c r="I529" s="7" t="s">
        <v>25</v>
      </c>
    </row>
    <row r="530">
      <c r="A530" s="56" t="s">
        <v>424</v>
      </c>
      <c r="B530" s="7" t="s">
        <v>893</v>
      </c>
      <c r="C530" s="7">
        <v>4.0</v>
      </c>
      <c r="D530" s="7">
        <v>5.0</v>
      </c>
      <c r="E530" s="7">
        <v>2.0</v>
      </c>
      <c r="F530" s="7" t="s">
        <v>382</v>
      </c>
      <c r="G530" s="7" t="s">
        <v>293</v>
      </c>
      <c r="H530" s="7" t="s">
        <v>338</v>
      </c>
      <c r="I530" s="7" t="s">
        <v>27</v>
      </c>
    </row>
    <row r="531">
      <c r="A531" s="56" t="s">
        <v>677</v>
      </c>
      <c r="B531" s="7" t="s">
        <v>917</v>
      </c>
      <c r="C531" s="7">
        <v>6.0</v>
      </c>
      <c r="D531" s="7">
        <v>6.0</v>
      </c>
      <c r="E531" s="7">
        <v>2.0</v>
      </c>
      <c r="F531" s="7" t="s">
        <v>326</v>
      </c>
      <c r="G531" s="7" t="s">
        <v>179</v>
      </c>
      <c r="H531" s="7" t="s">
        <v>918</v>
      </c>
      <c r="I531" s="7" t="s">
        <v>27</v>
      </c>
    </row>
    <row r="532">
      <c r="A532" s="56" t="s">
        <v>677</v>
      </c>
      <c r="B532" s="7" t="s">
        <v>515</v>
      </c>
      <c r="C532" s="7">
        <v>4.0</v>
      </c>
      <c r="D532" s="7">
        <v>4.0</v>
      </c>
      <c r="E532" s="7">
        <v>2.0</v>
      </c>
      <c r="F532" s="7" t="s">
        <v>355</v>
      </c>
      <c r="G532" s="7" t="s">
        <v>293</v>
      </c>
      <c r="H532" s="7" t="s">
        <v>359</v>
      </c>
      <c r="I532" s="7" t="s">
        <v>25</v>
      </c>
    </row>
    <row r="533">
      <c r="A533" s="56" t="s">
        <v>351</v>
      </c>
      <c r="B533" s="7" t="s">
        <v>919</v>
      </c>
      <c r="C533" s="7">
        <v>5.0</v>
      </c>
      <c r="D533" s="7">
        <v>6.0</v>
      </c>
      <c r="E533" s="7">
        <v>1.0</v>
      </c>
      <c r="F533" s="7" t="s">
        <v>352</v>
      </c>
      <c r="G533" s="7" t="s">
        <v>293</v>
      </c>
      <c r="H533" s="7" t="s">
        <v>767</v>
      </c>
      <c r="I533" s="7" t="s">
        <v>175</v>
      </c>
    </row>
    <row r="534">
      <c r="A534" s="56" t="s">
        <v>430</v>
      </c>
      <c r="B534" s="7" t="s">
        <v>846</v>
      </c>
      <c r="C534" s="7">
        <v>4.0</v>
      </c>
      <c r="D534" s="7">
        <v>2.0</v>
      </c>
      <c r="E534" s="7">
        <v>2.0</v>
      </c>
      <c r="F534" s="7" t="s">
        <v>36</v>
      </c>
      <c r="G534" s="7" t="s">
        <v>293</v>
      </c>
      <c r="H534" s="7" t="s">
        <v>847</v>
      </c>
      <c r="I534" s="7" t="s">
        <v>27</v>
      </c>
    </row>
    <row r="535">
      <c r="A535" s="56" t="s">
        <v>336</v>
      </c>
      <c r="B535" s="7" t="s">
        <v>797</v>
      </c>
      <c r="C535" s="7">
        <v>1.0</v>
      </c>
      <c r="D535" s="7">
        <v>1.0</v>
      </c>
      <c r="E535" s="7">
        <v>4.0</v>
      </c>
      <c r="F535" s="7" t="s">
        <v>345</v>
      </c>
      <c r="G535" s="7" t="s">
        <v>293</v>
      </c>
      <c r="H535" s="7" t="s">
        <v>920</v>
      </c>
      <c r="I535" s="7" t="s">
        <v>25</v>
      </c>
    </row>
    <row r="536">
      <c r="A536" s="56" t="s">
        <v>336</v>
      </c>
      <c r="B536" s="7" t="s">
        <v>845</v>
      </c>
      <c r="C536" s="7">
        <v>4.0</v>
      </c>
      <c r="D536" s="7">
        <v>3.0</v>
      </c>
      <c r="E536" s="7"/>
      <c r="F536" s="7" t="s">
        <v>24</v>
      </c>
      <c r="G536" s="7" t="s">
        <v>293</v>
      </c>
      <c r="H536" s="7" t="s">
        <v>921</v>
      </c>
      <c r="I536" s="7" t="s">
        <v>27</v>
      </c>
    </row>
    <row r="537">
      <c r="A537" s="56" t="s">
        <v>290</v>
      </c>
      <c r="B537" s="7" t="s">
        <v>304</v>
      </c>
      <c r="C537" s="7">
        <v>3.0</v>
      </c>
      <c r="D537" s="7">
        <v>2.0</v>
      </c>
      <c r="E537" s="7">
        <v>1.0</v>
      </c>
      <c r="F537" s="7" t="s">
        <v>36</v>
      </c>
      <c r="G537" s="7" t="s">
        <v>293</v>
      </c>
      <c r="H537" s="7" t="s">
        <v>922</v>
      </c>
      <c r="I537" s="7" t="s">
        <v>25</v>
      </c>
    </row>
    <row r="538">
      <c r="A538" s="56" t="s">
        <v>336</v>
      </c>
      <c r="B538" s="7" t="s">
        <v>312</v>
      </c>
      <c r="C538" s="7">
        <v>5.0</v>
      </c>
      <c r="D538" s="27"/>
      <c r="E538" s="7"/>
      <c r="F538" s="7" t="s">
        <v>24</v>
      </c>
      <c r="G538" s="7" t="s">
        <v>293</v>
      </c>
      <c r="H538" s="7" t="s">
        <v>698</v>
      </c>
      <c r="I538" s="7" t="s">
        <v>27</v>
      </c>
    </row>
    <row r="539">
      <c r="A539" s="56" t="s">
        <v>336</v>
      </c>
      <c r="B539" s="7" t="s">
        <v>323</v>
      </c>
      <c r="C539" s="7">
        <v>4.0</v>
      </c>
      <c r="D539" s="7">
        <v>4.0</v>
      </c>
      <c r="E539" s="7"/>
      <c r="F539" s="7" t="s">
        <v>24</v>
      </c>
      <c r="G539" s="7" t="s">
        <v>293</v>
      </c>
      <c r="H539" s="7" t="s">
        <v>584</v>
      </c>
      <c r="I539" s="7" t="s">
        <v>25</v>
      </c>
    </row>
    <row r="540">
      <c r="A540" s="56" t="s">
        <v>290</v>
      </c>
      <c r="B540" s="7" t="s">
        <v>450</v>
      </c>
      <c r="C540" s="7">
        <v>1.0</v>
      </c>
      <c r="D540" s="7">
        <v>1.0</v>
      </c>
      <c r="E540" s="7"/>
      <c r="F540" s="7" t="s">
        <v>24</v>
      </c>
      <c r="G540" s="7"/>
      <c r="I540" s="7" t="s">
        <v>25</v>
      </c>
    </row>
    <row r="541">
      <c r="A541" s="56" t="s">
        <v>430</v>
      </c>
      <c r="B541" s="7" t="s">
        <v>877</v>
      </c>
      <c r="C541" s="7">
        <v>1.0</v>
      </c>
      <c r="D541" s="7">
        <v>1.0</v>
      </c>
      <c r="E541" s="7">
        <v>1.0</v>
      </c>
      <c r="F541" s="7" t="s">
        <v>634</v>
      </c>
      <c r="G541" s="7" t="s">
        <v>293</v>
      </c>
      <c r="H541" s="7" t="s">
        <v>923</v>
      </c>
      <c r="I541" s="7" t="s">
        <v>27</v>
      </c>
    </row>
    <row r="542">
      <c r="A542" s="56" t="s">
        <v>336</v>
      </c>
      <c r="B542" s="7" t="s">
        <v>312</v>
      </c>
      <c r="C542" s="7">
        <v>5.0</v>
      </c>
      <c r="D542" s="7">
        <v>4.0</v>
      </c>
      <c r="E542" s="7">
        <v>2.0</v>
      </c>
      <c r="F542" s="7" t="s">
        <v>24</v>
      </c>
      <c r="G542" s="7" t="s">
        <v>293</v>
      </c>
      <c r="H542" s="7" t="s">
        <v>338</v>
      </c>
      <c r="I542" s="7" t="s">
        <v>27</v>
      </c>
    </row>
    <row r="543">
      <c r="A543" s="56" t="s">
        <v>290</v>
      </c>
      <c r="B543" s="7" t="s">
        <v>386</v>
      </c>
      <c r="C543" s="7">
        <v>1.0</v>
      </c>
      <c r="D543" s="7">
        <v>1.0</v>
      </c>
      <c r="E543" s="7">
        <v>2.0</v>
      </c>
      <c r="F543" s="7" t="s">
        <v>382</v>
      </c>
      <c r="G543" s="7" t="s">
        <v>293</v>
      </c>
      <c r="H543" s="7" t="s">
        <v>387</v>
      </c>
      <c r="I543" s="7" t="s">
        <v>27</v>
      </c>
    </row>
    <row r="544">
      <c r="A544" s="56" t="s">
        <v>290</v>
      </c>
      <c r="B544" s="7" t="s">
        <v>291</v>
      </c>
      <c r="C544" s="7">
        <v>3.0</v>
      </c>
      <c r="D544" s="7">
        <v>3.0</v>
      </c>
      <c r="E544" s="7">
        <v>2.0</v>
      </c>
      <c r="F544" s="7" t="s">
        <v>382</v>
      </c>
      <c r="G544" s="7" t="s">
        <v>293</v>
      </c>
      <c r="H544" s="7" t="s">
        <v>294</v>
      </c>
      <c r="I544" s="7" t="s">
        <v>25</v>
      </c>
    </row>
    <row r="545">
      <c r="A545" s="56" t="s">
        <v>290</v>
      </c>
      <c r="B545" s="7" t="s">
        <v>924</v>
      </c>
      <c r="C545" s="7">
        <v>2.0</v>
      </c>
      <c r="D545" s="7">
        <v>2.0</v>
      </c>
      <c r="E545" s="7"/>
      <c r="F545" s="7" t="s">
        <v>345</v>
      </c>
      <c r="G545" s="7" t="s">
        <v>293</v>
      </c>
      <c r="H545" s="7" t="s">
        <v>925</v>
      </c>
      <c r="I545" s="7" t="s">
        <v>25</v>
      </c>
    </row>
    <row r="546">
      <c r="A546" s="56" t="s">
        <v>362</v>
      </c>
      <c r="B546" s="7" t="s">
        <v>926</v>
      </c>
      <c r="C546" s="7">
        <v>3.0</v>
      </c>
      <c r="D546" s="7">
        <v>2.0</v>
      </c>
      <c r="E546" s="7">
        <v>2.0</v>
      </c>
      <c r="F546" s="7" t="s">
        <v>345</v>
      </c>
      <c r="G546" s="7" t="s">
        <v>293</v>
      </c>
      <c r="H546" s="7" t="s">
        <v>736</v>
      </c>
      <c r="I546" s="7" t="s">
        <v>27</v>
      </c>
    </row>
    <row r="547">
      <c r="A547" s="56" t="s">
        <v>927</v>
      </c>
      <c r="B547" s="7" t="s">
        <v>652</v>
      </c>
      <c r="C547" s="7">
        <v>6.0</v>
      </c>
      <c r="D547" s="7">
        <v>5.0</v>
      </c>
      <c r="E547" s="7">
        <v>2.0</v>
      </c>
      <c r="F547" s="7" t="s">
        <v>461</v>
      </c>
      <c r="G547" s="7" t="s">
        <v>179</v>
      </c>
      <c r="H547" s="7" t="s">
        <v>537</v>
      </c>
      <c r="I547" s="7" t="s">
        <v>27</v>
      </c>
    </row>
    <row r="548">
      <c r="A548" s="56" t="s">
        <v>290</v>
      </c>
      <c r="B548" s="7" t="s">
        <v>450</v>
      </c>
      <c r="C548" s="7">
        <v>1.0</v>
      </c>
      <c r="D548" s="7">
        <v>1.0</v>
      </c>
      <c r="E548" s="7">
        <v>4.0</v>
      </c>
      <c r="F548" s="7" t="s">
        <v>358</v>
      </c>
      <c r="G548" s="7" t="s">
        <v>293</v>
      </c>
      <c r="H548" s="7" t="s">
        <v>642</v>
      </c>
      <c r="I548" s="7" t="s">
        <v>25</v>
      </c>
    </row>
    <row r="549">
      <c r="A549" s="56" t="s">
        <v>436</v>
      </c>
      <c r="B549" s="7" t="s">
        <v>928</v>
      </c>
      <c r="C549" s="7">
        <v>5.0</v>
      </c>
      <c r="D549" s="7">
        <v>6.0</v>
      </c>
      <c r="E549" s="7">
        <v>3.0</v>
      </c>
      <c r="F549" s="7" t="s">
        <v>300</v>
      </c>
      <c r="G549" s="7" t="s">
        <v>293</v>
      </c>
      <c r="H549" s="7" t="s">
        <v>795</v>
      </c>
    </row>
    <row r="550">
      <c r="A550" s="56" t="s">
        <v>436</v>
      </c>
      <c r="B550" s="7" t="s">
        <v>929</v>
      </c>
      <c r="C550" s="7">
        <v>4.0</v>
      </c>
      <c r="D550" s="7">
        <v>5.0</v>
      </c>
      <c r="E550" s="7">
        <v>4.0</v>
      </c>
      <c r="F550" s="7" t="s">
        <v>300</v>
      </c>
      <c r="G550" s="7" t="s">
        <v>293</v>
      </c>
      <c r="H550" s="7" t="s">
        <v>813</v>
      </c>
      <c r="I550" s="7" t="s">
        <v>184</v>
      </c>
    </row>
    <row r="551">
      <c r="A551" s="56" t="s">
        <v>436</v>
      </c>
      <c r="B551" s="7" t="s">
        <v>930</v>
      </c>
      <c r="C551" s="7">
        <v>5.0</v>
      </c>
      <c r="D551" s="7">
        <v>5.0</v>
      </c>
      <c r="E551" s="7">
        <v>2.0</v>
      </c>
      <c r="F551" s="7" t="s">
        <v>24</v>
      </c>
      <c r="G551" s="7" t="s">
        <v>293</v>
      </c>
      <c r="H551" s="7" t="s">
        <v>827</v>
      </c>
      <c r="I551" s="7" t="s">
        <v>27</v>
      </c>
    </row>
    <row r="552">
      <c r="A552" s="56" t="s">
        <v>436</v>
      </c>
      <c r="B552" s="7" t="s">
        <v>929</v>
      </c>
      <c r="C552" s="7">
        <v>5.0</v>
      </c>
      <c r="D552" s="7">
        <v>6.0</v>
      </c>
      <c r="E552" s="7">
        <v>1.0</v>
      </c>
      <c r="F552" s="7" t="s">
        <v>24</v>
      </c>
      <c r="G552" s="7" t="s">
        <v>293</v>
      </c>
      <c r="H552" s="7" t="s">
        <v>815</v>
      </c>
      <c r="I552" s="7" t="s">
        <v>27</v>
      </c>
    </row>
    <row r="553">
      <c r="A553" s="56" t="s">
        <v>295</v>
      </c>
      <c r="B553" s="7" t="s">
        <v>831</v>
      </c>
      <c r="C553" s="7">
        <v>7.0</v>
      </c>
      <c r="D553" s="7">
        <v>9.0</v>
      </c>
      <c r="E553" s="7">
        <v>3.0</v>
      </c>
      <c r="F553" s="7" t="s">
        <v>326</v>
      </c>
      <c r="G553" s="7" t="s">
        <v>179</v>
      </c>
      <c r="H553" s="7" t="s">
        <v>931</v>
      </c>
      <c r="I553" s="7" t="s">
        <v>25</v>
      </c>
    </row>
    <row r="554">
      <c r="A554" s="56" t="s">
        <v>295</v>
      </c>
      <c r="B554" s="7" t="s">
        <v>334</v>
      </c>
      <c r="C554" s="7">
        <v>6.0</v>
      </c>
      <c r="D554" s="7">
        <v>7.0</v>
      </c>
      <c r="E554" s="7">
        <v>3.0</v>
      </c>
      <c r="F554" s="7" t="s">
        <v>192</v>
      </c>
      <c r="G554" s="7" t="s">
        <v>179</v>
      </c>
      <c r="H554" s="7" t="s">
        <v>932</v>
      </c>
      <c r="I554" s="7" t="s">
        <v>27</v>
      </c>
    </row>
    <row r="555">
      <c r="A555" s="56" t="s">
        <v>436</v>
      </c>
      <c r="B555" s="7" t="s">
        <v>296</v>
      </c>
      <c r="C555" s="7">
        <v>7.0</v>
      </c>
      <c r="D555" s="7">
        <v>6.0</v>
      </c>
      <c r="E555" s="7">
        <v>3.0</v>
      </c>
      <c r="F555" s="7" t="s">
        <v>192</v>
      </c>
      <c r="G555" s="7" t="s">
        <v>179</v>
      </c>
      <c r="H555" s="7" t="s">
        <v>933</v>
      </c>
      <c r="I555" s="7" t="s">
        <v>27</v>
      </c>
    </row>
    <row r="556">
      <c r="A556" s="56" t="s">
        <v>848</v>
      </c>
      <c r="B556" s="7" t="s">
        <v>934</v>
      </c>
      <c r="C556" s="7">
        <v>2.0</v>
      </c>
      <c r="D556" s="7">
        <v>2.0</v>
      </c>
      <c r="E556" s="7">
        <v>1.0</v>
      </c>
      <c r="F556" s="7" t="s">
        <v>24</v>
      </c>
      <c r="G556" s="7" t="s">
        <v>293</v>
      </c>
      <c r="H556" s="7" t="s">
        <v>592</v>
      </c>
      <c r="I556" s="7" t="s">
        <v>25</v>
      </c>
    </row>
    <row r="557">
      <c r="A557" s="56" t="s">
        <v>424</v>
      </c>
      <c r="B557" s="7" t="s">
        <v>695</v>
      </c>
      <c r="C557" s="7">
        <v>3.0</v>
      </c>
      <c r="D557" s="7">
        <v>3.0</v>
      </c>
      <c r="E557" s="7">
        <v>2.0</v>
      </c>
      <c r="F557" s="7" t="s">
        <v>36</v>
      </c>
      <c r="G557" s="7" t="s">
        <v>293</v>
      </c>
      <c r="H557" s="7" t="s">
        <v>935</v>
      </c>
      <c r="I557" s="7" t="s">
        <v>27</v>
      </c>
    </row>
    <row r="558">
      <c r="A558" s="56" t="s">
        <v>290</v>
      </c>
      <c r="B558" s="7" t="s">
        <v>936</v>
      </c>
      <c r="C558" s="7">
        <v>3.0</v>
      </c>
      <c r="D558" s="7">
        <v>3.0</v>
      </c>
      <c r="E558" s="7">
        <v>4.0</v>
      </c>
      <c r="F558" s="7" t="s">
        <v>355</v>
      </c>
      <c r="G558" s="7" t="s">
        <v>293</v>
      </c>
      <c r="H558" s="7" t="s">
        <v>521</v>
      </c>
    </row>
    <row r="559">
      <c r="A559" s="56" t="s">
        <v>302</v>
      </c>
      <c r="B559" s="7" t="s">
        <v>937</v>
      </c>
      <c r="C559" s="7">
        <v>2.0</v>
      </c>
      <c r="D559" s="7">
        <v>2.0</v>
      </c>
      <c r="E559" s="7">
        <v>3.0</v>
      </c>
      <c r="F559" s="7" t="s">
        <v>300</v>
      </c>
      <c r="G559" s="7" t="s">
        <v>293</v>
      </c>
      <c r="H559" s="7" t="s">
        <v>938</v>
      </c>
      <c r="I559" s="7" t="s">
        <v>27</v>
      </c>
    </row>
    <row r="560">
      <c r="A560" s="56" t="s">
        <v>306</v>
      </c>
      <c r="B560" s="7" t="s">
        <v>652</v>
      </c>
      <c r="C560" s="7">
        <v>4.0</v>
      </c>
      <c r="D560" s="7">
        <v>3.0</v>
      </c>
      <c r="E560" s="7"/>
      <c r="F560" s="7" t="s">
        <v>181</v>
      </c>
      <c r="G560" s="7" t="s">
        <v>179</v>
      </c>
      <c r="H560" s="7" t="s">
        <v>801</v>
      </c>
      <c r="I560" s="7" t="s">
        <v>27</v>
      </c>
    </row>
    <row r="561">
      <c r="A561" s="56" t="s">
        <v>290</v>
      </c>
      <c r="B561" s="7" t="s">
        <v>939</v>
      </c>
      <c r="C561" s="7">
        <v>2.0</v>
      </c>
      <c r="D561" s="7">
        <v>2.0</v>
      </c>
      <c r="E561" s="7">
        <v>1.0</v>
      </c>
      <c r="F561" s="7" t="s">
        <v>36</v>
      </c>
      <c r="G561" s="7" t="s">
        <v>293</v>
      </c>
      <c r="H561" s="7" t="s">
        <v>819</v>
      </c>
      <c r="I561" s="7" t="s">
        <v>27</v>
      </c>
    </row>
    <row r="562">
      <c r="A562" s="56" t="s">
        <v>295</v>
      </c>
      <c r="B562" s="7" t="s">
        <v>940</v>
      </c>
      <c r="C562" s="7">
        <v>2.0</v>
      </c>
      <c r="D562" s="7">
        <v>2.0</v>
      </c>
      <c r="E562" s="7">
        <v>2.0</v>
      </c>
      <c r="F562" s="7" t="s">
        <v>36</v>
      </c>
      <c r="G562" s="7" t="s">
        <v>293</v>
      </c>
      <c r="H562" s="7" t="s">
        <v>622</v>
      </c>
      <c r="I562" s="7" t="s">
        <v>25</v>
      </c>
    </row>
    <row r="563">
      <c r="A563" s="56" t="s">
        <v>341</v>
      </c>
      <c r="B563" s="7" t="s">
        <v>941</v>
      </c>
      <c r="C563" s="7">
        <v>4.0</v>
      </c>
      <c r="D563" s="7">
        <v>4.0</v>
      </c>
      <c r="E563" s="7">
        <v>2.0</v>
      </c>
      <c r="F563" s="7" t="s">
        <v>181</v>
      </c>
      <c r="G563" s="7" t="s">
        <v>179</v>
      </c>
      <c r="H563" s="7" t="s">
        <v>353</v>
      </c>
      <c r="I563" s="7" t="s">
        <v>27</v>
      </c>
    </row>
    <row r="564">
      <c r="A564" s="56" t="s">
        <v>336</v>
      </c>
      <c r="B564" s="7" t="s">
        <v>942</v>
      </c>
      <c r="C564" s="7">
        <v>4.0</v>
      </c>
      <c r="D564" s="7">
        <v>4.0</v>
      </c>
      <c r="E564" s="7">
        <v>1.0</v>
      </c>
      <c r="F564" s="7" t="s">
        <v>300</v>
      </c>
      <c r="G564" s="7" t="s">
        <v>293</v>
      </c>
      <c r="H564" s="7" t="s">
        <v>943</v>
      </c>
      <c r="I564" s="7" t="s">
        <v>27</v>
      </c>
    </row>
    <row r="565">
      <c r="A565" s="56" t="s">
        <v>290</v>
      </c>
      <c r="B565" s="7" t="s">
        <v>347</v>
      </c>
      <c r="C565" s="7">
        <v>2.0</v>
      </c>
      <c r="D565" s="7">
        <v>2.0</v>
      </c>
      <c r="E565" s="7">
        <v>2.0</v>
      </c>
      <c r="F565" s="7" t="s">
        <v>382</v>
      </c>
      <c r="G565" s="7" t="s">
        <v>293</v>
      </c>
      <c r="H565" s="7" t="s">
        <v>417</v>
      </c>
      <c r="I565" s="7" t="s">
        <v>25</v>
      </c>
    </row>
    <row r="566">
      <c r="A566" s="56" t="s">
        <v>303</v>
      </c>
      <c r="B566" s="7" t="s">
        <v>538</v>
      </c>
      <c r="C566" s="7">
        <v>5.0</v>
      </c>
      <c r="D566" s="7">
        <v>4.0</v>
      </c>
      <c r="E566" s="7">
        <v>4.0</v>
      </c>
      <c r="F566" s="7" t="s">
        <v>300</v>
      </c>
      <c r="G566" s="7" t="s">
        <v>293</v>
      </c>
      <c r="H566" s="7" t="s">
        <v>398</v>
      </c>
      <c r="I566" s="7" t="s">
        <v>27</v>
      </c>
    </row>
    <row r="567">
      <c r="A567" s="56" t="s">
        <v>303</v>
      </c>
      <c r="B567" s="7" t="s">
        <v>304</v>
      </c>
      <c r="C567" s="7">
        <v>5.0</v>
      </c>
      <c r="D567" s="7">
        <v>3.0</v>
      </c>
      <c r="E567" s="7">
        <v>2.0</v>
      </c>
      <c r="F567" s="7" t="s">
        <v>300</v>
      </c>
      <c r="G567" s="7" t="s">
        <v>293</v>
      </c>
      <c r="H567" s="7" t="s">
        <v>305</v>
      </c>
      <c r="I567" s="7" t="s">
        <v>27</v>
      </c>
    </row>
    <row r="568">
      <c r="A568" s="56" t="s">
        <v>362</v>
      </c>
      <c r="B568" s="7" t="s">
        <v>393</v>
      </c>
      <c r="C568" s="7">
        <v>4.0</v>
      </c>
      <c r="D568" s="7">
        <v>4.0</v>
      </c>
      <c r="E568" s="7">
        <v>1.0</v>
      </c>
      <c r="F568" s="7" t="s">
        <v>355</v>
      </c>
      <c r="G568" s="7" t="s">
        <v>293</v>
      </c>
      <c r="H568" s="7" t="s">
        <v>301</v>
      </c>
      <c r="I568" s="7" t="s">
        <v>27</v>
      </c>
    </row>
    <row r="569">
      <c r="A569" s="56" t="s">
        <v>944</v>
      </c>
      <c r="B569" s="7" t="s">
        <v>945</v>
      </c>
      <c r="C569" s="7">
        <v>3.0</v>
      </c>
      <c r="D569" s="7">
        <v>2.0</v>
      </c>
      <c r="E569" s="7"/>
      <c r="F569" s="7" t="s">
        <v>300</v>
      </c>
      <c r="G569" s="7" t="s">
        <v>179</v>
      </c>
      <c r="H569" s="7" t="s">
        <v>946</v>
      </c>
      <c r="I569" s="7" t="s">
        <v>27</v>
      </c>
    </row>
    <row r="570">
      <c r="A570" s="56" t="s">
        <v>303</v>
      </c>
      <c r="B570" s="7" t="s">
        <v>304</v>
      </c>
      <c r="C570" s="7">
        <v>3.0</v>
      </c>
      <c r="D570" s="7">
        <v>2.0</v>
      </c>
      <c r="E570" s="7">
        <v>1.0</v>
      </c>
      <c r="F570" s="7" t="s">
        <v>36</v>
      </c>
      <c r="G570" s="7"/>
      <c r="I570" s="7" t="s">
        <v>175</v>
      </c>
    </row>
    <row r="571">
      <c r="A571" s="56" t="s">
        <v>336</v>
      </c>
      <c r="B571" s="7" t="s">
        <v>947</v>
      </c>
      <c r="C571" s="7">
        <v>4.0</v>
      </c>
      <c r="D571" s="7">
        <v>3.0</v>
      </c>
      <c r="E571" s="7">
        <v>1.0</v>
      </c>
      <c r="F571" s="7" t="s">
        <v>24</v>
      </c>
      <c r="G571" s="7" t="s">
        <v>293</v>
      </c>
      <c r="H571" s="7" t="s">
        <v>533</v>
      </c>
      <c r="I571" s="7" t="s">
        <v>27</v>
      </c>
    </row>
    <row r="572">
      <c r="A572" s="56" t="s">
        <v>336</v>
      </c>
      <c r="B572" s="7" t="s">
        <v>948</v>
      </c>
      <c r="C572" s="7">
        <v>4.0</v>
      </c>
      <c r="D572" s="7">
        <v>3.0</v>
      </c>
      <c r="E572" s="7">
        <v>1.0</v>
      </c>
      <c r="F572" s="7" t="s">
        <v>24</v>
      </c>
      <c r="G572" s="7" t="s">
        <v>293</v>
      </c>
      <c r="H572" s="7" t="s">
        <v>949</v>
      </c>
      <c r="I572" s="7" t="s">
        <v>27</v>
      </c>
    </row>
    <row r="573">
      <c r="A573" s="56" t="s">
        <v>303</v>
      </c>
      <c r="B573" s="7" t="s">
        <v>950</v>
      </c>
      <c r="C573" s="7">
        <v>3.0</v>
      </c>
      <c r="D573" s="7">
        <v>2.0</v>
      </c>
      <c r="E573" s="7">
        <v>2.0</v>
      </c>
      <c r="F573" s="7" t="s">
        <v>355</v>
      </c>
      <c r="G573" s="7" t="s">
        <v>293</v>
      </c>
      <c r="H573" s="7" t="s">
        <v>951</v>
      </c>
      <c r="I573" s="7" t="s">
        <v>27</v>
      </c>
    </row>
    <row r="574">
      <c r="A574" s="56" t="s">
        <v>290</v>
      </c>
      <c r="B574" s="7" t="s">
        <v>450</v>
      </c>
      <c r="C574" s="7">
        <v>1.0</v>
      </c>
      <c r="D574" s="7">
        <v>1.0</v>
      </c>
      <c r="E574" s="7">
        <v>4.0</v>
      </c>
      <c r="F574" s="7" t="s">
        <v>24</v>
      </c>
      <c r="G574" s="7" t="s">
        <v>293</v>
      </c>
      <c r="H574" s="7" t="s">
        <v>642</v>
      </c>
      <c r="I574" s="7" t="s">
        <v>27</v>
      </c>
    </row>
    <row r="575">
      <c r="A575" s="56" t="s">
        <v>365</v>
      </c>
      <c r="B575" s="7" t="s">
        <v>349</v>
      </c>
      <c r="C575" s="7">
        <v>5.0</v>
      </c>
      <c r="D575" s="7">
        <v>3.0</v>
      </c>
      <c r="E575" s="7">
        <v>2.0</v>
      </c>
      <c r="F575" s="7" t="s">
        <v>952</v>
      </c>
      <c r="G575" s="7" t="s">
        <v>179</v>
      </c>
      <c r="H575" s="7" t="s">
        <v>953</v>
      </c>
      <c r="I575" s="7" t="s">
        <v>27</v>
      </c>
    </row>
    <row r="576">
      <c r="A576" s="56" t="s">
        <v>365</v>
      </c>
      <c r="B576" s="7" t="s">
        <v>291</v>
      </c>
      <c r="C576" s="7">
        <v>5.0</v>
      </c>
      <c r="D576" s="7">
        <v>5.0</v>
      </c>
      <c r="E576" s="7"/>
      <c r="F576" s="7" t="s">
        <v>352</v>
      </c>
      <c r="G576" s="7" t="s">
        <v>179</v>
      </c>
      <c r="H576" s="7" t="s">
        <v>954</v>
      </c>
      <c r="I576" s="7" t="s">
        <v>27</v>
      </c>
    </row>
    <row r="577">
      <c r="A577" s="56" t="s">
        <v>341</v>
      </c>
      <c r="B577" s="7" t="s">
        <v>955</v>
      </c>
      <c r="C577" s="7">
        <v>4.0</v>
      </c>
      <c r="D577" s="7">
        <v>4.0</v>
      </c>
      <c r="E577" s="7">
        <v>3.0</v>
      </c>
      <c r="F577" s="7" t="s">
        <v>181</v>
      </c>
      <c r="G577" s="7" t="s">
        <v>293</v>
      </c>
      <c r="H577" s="7" t="s">
        <v>435</v>
      </c>
      <c r="I577" s="7" t="s">
        <v>27</v>
      </c>
    </row>
    <row r="578">
      <c r="A578" s="56" t="s">
        <v>290</v>
      </c>
      <c r="B578" s="7" t="s">
        <v>535</v>
      </c>
      <c r="C578" s="7">
        <v>1.0</v>
      </c>
      <c r="D578" s="7">
        <v>2.0</v>
      </c>
      <c r="E578" s="7">
        <v>3.0</v>
      </c>
      <c r="F578" s="7" t="s">
        <v>36</v>
      </c>
      <c r="G578" s="7" t="s">
        <v>293</v>
      </c>
      <c r="H578" s="7" t="s">
        <v>387</v>
      </c>
      <c r="I578" s="7" t="s">
        <v>27</v>
      </c>
    </row>
    <row r="579">
      <c r="A579" s="56" t="s">
        <v>341</v>
      </c>
      <c r="B579" s="7" t="s">
        <v>532</v>
      </c>
      <c r="C579" s="7">
        <v>6.0</v>
      </c>
      <c r="D579" s="7">
        <v>5.0</v>
      </c>
      <c r="E579" s="7">
        <v>2.0</v>
      </c>
      <c r="F579" s="7" t="s">
        <v>181</v>
      </c>
      <c r="G579" s="7" t="s">
        <v>179</v>
      </c>
      <c r="H579" s="7" t="s">
        <v>956</v>
      </c>
      <c r="I579" s="7" t="s">
        <v>184</v>
      </c>
    </row>
    <row r="580">
      <c r="A580" s="56" t="s">
        <v>290</v>
      </c>
      <c r="B580" s="7" t="s">
        <v>400</v>
      </c>
      <c r="C580" s="7" t="s">
        <v>576</v>
      </c>
      <c r="D580" s="7">
        <v>1.0</v>
      </c>
      <c r="E580" s="7">
        <v>2.0</v>
      </c>
      <c r="F580" s="7" t="s">
        <v>345</v>
      </c>
      <c r="G580" s="7" t="s">
        <v>293</v>
      </c>
      <c r="H580" s="7" t="s">
        <v>957</v>
      </c>
      <c r="I580" s="7" t="s">
        <v>25</v>
      </c>
    </row>
    <row r="581">
      <c r="A581" s="56" t="s">
        <v>302</v>
      </c>
      <c r="B581" s="7" t="s">
        <v>583</v>
      </c>
      <c r="C581" s="7">
        <v>6.0</v>
      </c>
      <c r="D581" s="7">
        <v>5.0</v>
      </c>
      <c r="E581" s="7">
        <v>2.0</v>
      </c>
      <c r="F581" s="7" t="s">
        <v>38</v>
      </c>
      <c r="G581" s="7" t="s">
        <v>293</v>
      </c>
      <c r="H581" s="7" t="s">
        <v>958</v>
      </c>
      <c r="I581" s="7" t="s">
        <v>27</v>
      </c>
    </row>
    <row r="582">
      <c r="A582" s="56" t="s">
        <v>447</v>
      </c>
      <c r="B582" s="7" t="s">
        <v>959</v>
      </c>
      <c r="C582" s="7">
        <v>2.0</v>
      </c>
      <c r="D582" s="7">
        <v>2.0</v>
      </c>
      <c r="E582" s="7">
        <v>2.0</v>
      </c>
      <c r="F582" s="7" t="s">
        <v>36</v>
      </c>
      <c r="G582" s="7" t="s">
        <v>293</v>
      </c>
      <c r="H582" s="7" t="s">
        <v>960</v>
      </c>
      <c r="I582" s="7" t="s">
        <v>25</v>
      </c>
    </row>
    <row r="583">
      <c r="A583" s="56" t="s">
        <v>303</v>
      </c>
      <c r="B583" s="7" t="s">
        <v>291</v>
      </c>
      <c r="C583" s="7">
        <v>4.0</v>
      </c>
      <c r="D583" s="7">
        <v>4.0</v>
      </c>
      <c r="E583" s="7">
        <v>1.0</v>
      </c>
      <c r="F583" s="7" t="s">
        <v>24</v>
      </c>
      <c r="G583" s="7" t="s">
        <v>293</v>
      </c>
      <c r="H583" s="7" t="s">
        <v>961</v>
      </c>
      <c r="I583" s="7" t="s">
        <v>25</v>
      </c>
    </row>
    <row r="584">
      <c r="A584" s="56" t="s">
        <v>290</v>
      </c>
      <c r="B584" s="7" t="s">
        <v>556</v>
      </c>
      <c r="C584" s="7">
        <v>4.0</v>
      </c>
      <c r="D584" s="7">
        <v>4.0</v>
      </c>
      <c r="E584" s="7">
        <v>3.0</v>
      </c>
      <c r="F584" s="7" t="s">
        <v>563</v>
      </c>
      <c r="G584" s="7" t="s">
        <v>293</v>
      </c>
      <c r="H584" s="7" t="s">
        <v>962</v>
      </c>
      <c r="I584" s="7" t="s">
        <v>25</v>
      </c>
    </row>
    <row r="585">
      <c r="A585" s="56" t="s">
        <v>336</v>
      </c>
      <c r="B585" s="7" t="s">
        <v>963</v>
      </c>
      <c r="C585" s="7">
        <v>5.0</v>
      </c>
      <c r="D585" s="7">
        <v>5.0</v>
      </c>
      <c r="E585" s="7">
        <v>1.0</v>
      </c>
      <c r="F585" s="7" t="s">
        <v>24</v>
      </c>
      <c r="G585" s="7" t="s">
        <v>179</v>
      </c>
      <c r="H585" s="7" t="s">
        <v>964</v>
      </c>
      <c r="I585" s="7" t="s">
        <v>27</v>
      </c>
    </row>
    <row r="586">
      <c r="A586" s="56" t="s">
        <v>336</v>
      </c>
      <c r="B586" s="7" t="s">
        <v>965</v>
      </c>
      <c r="C586" s="7">
        <v>4.0</v>
      </c>
      <c r="D586" s="7">
        <v>4.0</v>
      </c>
      <c r="E586" s="7">
        <v>3.0</v>
      </c>
      <c r="F586" s="7" t="s">
        <v>24</v>
      </c>
      <c r="G586" s="7" t="s">
        <v>179</v>
      </c>
      <c r="H586" s="7" t="s">
        <v>964</v>
      </c>
      <c r="I586" s="7" t="s">
        <v>27</v>
      </c>
    </row>
    <row r="587">
      <c r="A587" s="56" t="s">
        <v>336</v>
      </c>
      <c r="B587" s="7" t="s">
        <v>696</v>
      </c>
      <c r="C587" s="7">
        <v>4.0</v>
      </c>
      <c r="D587" s="7">
        <v>4.0</v>
      </c>
      <c r="E587" s="7">
        <v>2.0</v>
      </c>
      <c r="F587" s="7" t="s">
        <v>24</v>
      </c>
      <c r="G587" s="7" t="s">
        <v>293</v>
      </c>
      <c r="H587" s="7" t="s">
        <v>584</v>
      </c>
      <c r="I587" s="7" t="s">
        <v>27</v>
      </c>
    </row>
    <row r="588">
      <c r="A588" s="56" t="s">
        <v>966</v>
      </c>
      <c r="B588" s="7" t="s">
        <v>371</v>
      </c>
      <c r="C588" s="7">
        <v>5.0</v>
      </c>
      <c r="D588" s="7">
        <v>5.0</v>
      </c>
      <c r="E588" s="7">
        <v>5.0</v>
      </c>
      <c r="F588" s="7" t="s">
        <v>352</v>
      </c>
      <c r="G588" s="7" t="s">
        <v>179</v>
      </c>
      <c r="H588" s="7" t="s">
        <v>537</v>
      </c>
      <c r="I588" s="7" t="s">
        <v>27</v>
      </c>
    </row>
    <row r="589">
      <c r="A589" s="56" t="s">
        <v>362</v>
      </c>
      <c r="B589" s="7" t="s">
        <v>875</v>
      </c>
      <c r="C589" s="7">
        <v>4.0</v>
      </c>
      <c r="D589" s="7">
        <v>2.0</v>
      </c>
      <c r="E589" s="7">
        <v>4.0</v>
      </c>
      <c r="F589" s="7" t="s">
        <v>358</v>
      </c>
      <c r="G589" s="7" t="s">
        <v>293</v>
      </c>
      <c r="H589" s="7" t="s">
        <v>967</v>
      </c>
      <c r="I589" s="7" t="s">
        <v>175</v>
      </c>
    </row>
    <row r="590">
      <c r="A590" s="56" t="s">
        <v>303</v>
      </c>
      <c r="B590" s="7" t="s">
        <v>968</v>
      </c>
      <c r="C590" s="7">
        <v>3.0</v>
      </c>
      <c r="D590" s="7">
        <v>2.0</v>
      </c>
      <c r="E590" s="7"/>
      <c r="F590" s="7" t="s">
        <v>24</v>
      </c>
      <c r="G590" s="7" t="s">
        <v>293</v>
      </c>
      <c r="H590" s="7" t="s">
        <v>969</v>
      </c>
      <c r="I590" s="7" t="s">
        <v>27</v>
      </c>
    </row>
    <row r="591">
      <c r="A591" s="56" t="s">
        <v>362</v>
      </c>
      <c r="B591" s="7" t="s">
        <v>344</v>
      </c>
      <c r="C591" s="7">
        <v>4.0</v>
      </c>
      <c r="D591" s="7">
        <v>4.0</v>
      </c>
      <c r="E591" s="7">
        <v>6.0</v>
      </c>
      <c r="F591" s="7" t="s">
        <v>300</v>
      </c>
      <c r="G591" s="7" t="s">
        <v>293</v>
      </c>
      <c r="H591" s="7" t="s">
        <v>970</v>
      </c>
      <c r="I591" s="7" t="s">
        <v>27</v>
      </c>
    </row>
    <row r="592">
      <c r="A592" s="56" t="s">
        <v>306</v>
      </c>
      <c r="B592" s="7" t="s">
        <v>404</v>
      </c>
      <c r="C592" s="7">
        <v>4.0</v>
      </c>
      <c r="D592" s="7">
        <v>3.0</v>
      </c>
      <c r="E592" s="7">
        <v>2.0</v>
      </c>
      <c r="F592" s="7" t="s">
        <v>321</v>
      </c>
      <c r="G592" s="7" t="s">
        <v>179</v>
      </c>
      <c r="H592" s="7" t="s">
        <v>314</v>
      </c>
      <c r="I592" s="7" t="s">
        <v>27</v>
      </c>
    </row>
    <row r="593">
      <c r="A593" s="56" t="s">
        <v>295</v>
      </c>
      <c r="B593" s="7" t="s">
        <v>779</v>
      </c>
      <c r="C593" s="7">
        <v>5.0</v>
      </c>
      <c r="D593" s="7">
        <v>5.0</v>
      </c>
      <c r="E593" s="7">
        <v>4.0</v>
      </c>
      <c r="F593" s="7" t="s">
        <v>971</v>
      </c>
      <c r="G593" s="7" t="s">
        <v>179</v>
      </c>
      <c r="H593" s="7" t="s">
        <v>972</v>
      </c>
      <c r="I593" s="7" t="s">
        <v>27</v>
      </c>
    </row>
    <row r="594">
      <c r="A594" s="56" t="s">
        <v>362</v>
      </c>
      <c r="B594" s="7" t="s">
        <v>565</v>
      </c>
      <c r="C594" s="7">
        <v>3.0</v>
      </c>
      <c r="D594" s="7">
        <v>2.0</v>
      </c>
      <c r="E594" s="7">
        <v>2.0</v>
      </c>
      <c r="F594" s="7" t="s">
        <v>36</v>
      </c>
      <c r="G594" s="7" t="s">
        <v>293</v>
      </c>
      <c r="H594" s="7" t="s">
        <v>973</v>
      </c>
      <c r="I594" s="7" t="s">
        <v>25</v>
      </c>
    </row>
    <row r="595">
      <c r="A595" s="56" t="s">
        <v>290</v>
      </c>
      <c r="B595" s="7" t="s">
        <v>450</v>
      </c>
      <c r="C595" s="7">
        <v>1.0</v>
      </c>
      <c r="D595" s="7">
        <v>1.0</v>
      </c>
      <c r="E595" s="7">
        <v>2.0</v>
      </c>
      <c r="F595" s="7" t="s">
        <v>24</v>
      </c>
      <c r="G595" s="7" t="s">
        <v>293</v>
      </c>
      <c r="H595" s="7" t="s">
        <v>507</v>
      </c>
      <c r="I595" s="7" t="s">
        <v>27</v>
      </c>
    </row>
    <row r="596">
      <c r="A596" s="56" t="s">
        <v>439</v>
      </c>
      <c r="B596" s="7" t="s">
        <v>974</v>
      </c>
      <c r="C596" s="7">
        <v>4.0</v>
      </c>
      <c r="D596" s="7">
        <v>4.0</v>
      </c>
      <c r="E596" s="7">
        <v>1.0</v>
      </c>
      <c r="F596" s="7" t="s">
        <v>627</v>
      </c>
      <c r="G596" s="7" t="s">
        <v>293</v>
      </c>
      <c r="H596" s="7" t="s">
        <v>975</v>
      </c>
      <c r="I596" s="7" t="s">
        <v>25</v>
      </c>
    </row>
    <row r="597">
      <c r="A597" s="56" t="s">
        <v>362</v>
      </c>
      <c r="B597" s="7" t="s">
        <v>499</v>
      </c>
      <c r="C597" s="7">
        <v>5.0</v>
      </c>
      <c r="D597" s="7">
        <v>4.0</v>
      </c>
      <c r="E597" s="7">
        <v>1.0</v>
      </c>
      <c r="F597" s="7" t="s">
        <v>300</v>
      </c>
      <c r="G597" s="7" t="s">
        <v>293</v>
      </c>
      <c r="H597" s="7" t="s">
        <v>976</v>
      </c>
    </row>
    <row r="598">
      <c r="A598" s="56" t="s">
        <v>336</v>
      </c>
      <c r="B598" s="7" t="s">
        <v>703</v>
      </c>
      <c r="C598" s="7">
        <v>5.0</v>
      </c>
      <c r="D598" s="7">
        <v>5.0</v>
      </c>
      <c r="E598" s="7">
        <v>6.0</v>
      </c>
      <c r="F598" s="7" t="s">
        <v>24</v>
      </c>
      <c r="G598" s="7" t="s">
        <v>293</v>
      </c>
      <c r="H598" s="7" t="s">
        <v>704</v>
      </c>
      <c r="I598" s="7" t="s">
        <v>27</v>
      </c>
    </row>
    <row r="599">
      <c r="A599" s="56" t="s">
        <v>439</v>
      </c>
      <c r="B599" s="7" t="s">
        <v>879</v>
      </c>
      <c r="C599" s="7">
        <v>2.0</v>
      </c>
      <c r="D599" s="7">
        <v>2.0</v>
      </c>
      <c r="E599" s="7">
        <v>4.0</v>
      </c>
      <c r="F599" s="7" t="s">
        <v>355</v>
      </c>
      <c r="G599" s="7" t="s">
        <v>293</v>
      </c>
      <c r="H599" s="7" t="s">
        <v>977</v>
      </c>
      <c r="I599" s="7" t="s">
        <v>25</v>
      </c>
    </row>
    <row r="600">
      <c r="A600" s="56" t="s">
        <v>439</v>
      </c>
      <c r="B600" s="7" t="s">
        <v>562</v>
      </c>
      <c r="C600" s="7">
        <v>4.0</v>
      </c>
      <c r="D600" s="7">
        <v>4.0</v>
      </c>
      <c r="E600" s="7">
        <v>6.0</v>
      </c>
      <c r="F600" s="7" t="s">
        <v>355</v>
      </c>
      <c r="G600" s="7" t="s">
        <v>293</v>
      </c>
      <c r="H600" s="7" t="s">
        <v>978</v>
      </c>
      <c r="I600" s="7" t="s">
        <v>27</v>
      </c>
    </row>
    <row r="601">
      <c r="A601" s="56" t="s">
        <v>295</v>
      </c>
      <c r="B601" s="7" t="s">
        <v>979</v>
      </c>
      <c r="C601" s="7">
        <v>6.0</v>
      </c>
      <c r="D601" s="7">
        <v>6.0</v>
      </c>
      <c r="E601" s="7">
        <v>9.0</v>
      </c>
      <c r="F601" s="7" t="s">
        <v>326</v>
      </c>
      <c r="G601" s="7" t="s">
        <v>179</v>
      </c>
      <c r="H601" s="7" t="s">
        <v>980</v>
      </c>
      <c r="I601" s="7" t="s">
        <v>27</v>
      </c>
    </row>
    <row r="602">
      <c r="A602" s="56" t="s">
        <v>681</v>
      </c>
      <c r="B602" s="7" t="s">
        <v>339</v>
      </c>
      <c r="C602" s="7">
        <v>5.0</v>
      </c>
      <c r="D602" s="7">
        <v>5.0</v>
      </c>
      <c r="E602" s="7">
        <v>5.0</v>
      </c>
      <c r="F602" s="7" t="s">
        <v>326</v>
      </c>
      <c r="G602" s="7" t="s">
        <v>179</v>
      </c>
      <c r="H602" s="7" t="s">
        <v>981</v>
      </c>
      <c r="I602" s="7" t="s">
        <v>27</v>
      </c>
    </row>
    <row r="603">
      <c r="A603" s="56" t="s">
        <v>336</v>
      </c>
      <c r="B603" s="7" t="s">
        <v>450</v>
      </c>
      <c r="C603" s="7">
        <v>2.0</v>
      </c>
      <c r="D603" s="7">
        <v>2.0</v>
      </c>
      <c r="E603" s="7">
        <v>6.0</v>
      </c>
      <c r="F603" s="7" t="s">
        <v>36</v>
      </c>
      <c r="G603" s="7" t="s">
        <v>293</v>
      </c>
      <c r="H603" s="7" t="s">
        <v>982</v>
      </c>
      <c r="I603" s="7" t="s">
        <v>27</v>
      </c>
    </row>
    <row r="604">
      <c r="A604" s="56" t="s">
        <v>290</v>
      </c>
      <c r="B604" s="7" t="s">
        <v>386</v>
      </c>
      <c r="C604" s="7">
        <v>1.0</v>
      </c>
      <c r="D604" s="7">
        <v>2.0</v>
      </c>
      <c r="E604" s="7">
        <v>6.0</v>
      </c>
      <c r="F604" s="7" t="s">
        <v>36</v>
      </c>
      <c r="G604" s="7" t="s">
        <v>293</v>
      </c>
      <c r="H604" s="7" t="s">
        <v>387</v>
      </c>
      <c r="I604" s="7" t="s">
        <v>27</v>
      </c>
    </row>
    <row r="605">
      <c r="A605" s="56" t="s">
        <v>290</v>
      </c>
      <c r="B605" s="7" t="s">
        <v>381</v>
      </c>
      <c r="C605" s="7">
        <v>4.0</v>
      </c>
      <c r="D605" s="7">
        <v>5.0</v>
      </c>
      <c r="E605" s="7">
        <v>1.0</v>
      </c>
      <c r="F605" s="7" t="s">
        <v>382</v>
      </c>
      <c r="G605" s="7" t="s">
        <v>293</v>
      </c>
      <c r="H605" s="7" t="s">
        <v>383</v>
      </c>
      <c r="I605" s="7" t="s">
        <v>27</v>
      </c>
    </row>
    <row r="606">
      <c r="A606" s="56" t="s">
        <v>336</v>
      </c>
      <c r="B606" s="7" t="s">
        <v>386</v>
      </c>
      <c r="C606" s="7">
        <v>5.0</v>
      </c>
      <c r="D606" s="7">
        <v>4.0</v>
      </c>
      <c r="E606" s="7">
        <v>5.0</v>
      </c>
      <c r="F606" s="7" t="s">
        <v>24</v>
      </c>
      <c r="G606" s="7" t="s">
        <v>293</v>
      </c>
      <c r="H606" s="7" t="s">
        <v>376</v>
      </c>
      <c r="I606" s="7" t="s">
        <v>184</v>
      </c>
    </row>
    <row r="607">
      <c r="A607" s="56" t="s">
        <v>290</v>
      </c>
      <c r="B607" s="7" t="s">
        <v>450</v>
      </c>
      <c r="C607" s="7">
        <v>1.0</v>
      </c>
      <c r="D607" s="7">
        <v>1.0</v>
      </c>
      <c r="E607" s="7">
        <v>4.0</v>
      </c>
      <c r="F607" s="7" t="s">
        <v>358</v>
      </c>
      <c r="G607" s="7" t="s">
        <v>293</v>
      </c>
      <c r="H607" s="7" t="s">
        <v>642</v>
      </c>
      <c r="I607" s="7" t="s">
        <v>27</v>
      </c>
    </row>
    <row r="608">
      <c r="A608" s="56" t="s">
        <v>290</v>
      </c>
      <c r="B608" s="7" t="s">
        <v>983</v>
      </c>
      <c r="C608" s="7">
        <v>2.0</v>
      </c>
      <c r="D608" s="7">
        <v>2.0</v>
      </c>
      <c r="E608" s="7">
        <v>1.0</v>
      </c>
      <c r="F608" s="7" t="s">
        <v>300</v>
      </c>
      <c r="G608" s="7" t="s">
        <v>293</v>
      </c>
      <c r="H608" s="7" t="s">
        <v>490</v>
      </c>
      <c r="I608" s="7" t="s">
        <v>27</v>
      </c>
    </row>
    <row r="609">
      <c r="A609" s="56" t="s">
        <v>336</v>
      </c>
      <c r="B609" s="7" t="s">
        <v>984</v>
      </c>
      <c r="C609" s="7">
        <v>6.0</v>
      </c>
      <c r="D609" s="27"/>
      <c r="E609" s="7">
        <v>1.0</v>
      </c>
      <c r="F609" s="7" t="s">
        <v>188</v>
      </c>
      <c r="G609" s="7" t="s">
        <v>179</v>
      </c>
      <c r="H609" s="7" t="s">
        <v>953</v>
      </c>
    </row>
    <row r="610">
      <c r="A610" s="56" t="s">
        <v>336</v>
      </c>
      <c r="B610" s="7" t="s">
        <v>337</v>
      </c>
      <c r="C610" s="7">
        <v>3.0</v>
      </c>
      <c r="D610" s="7">
        <v>3.0</v>
      </c>
      <c r="E610" s="7">
        <v>5.0</v>
      </c>
      <c r="F610" s="7" t="s">
        <v>382</v>
      </c>
      <c r="G610" s="7" t="s">
        <v>293</v>
      </c>
      <c r="H610" s="7" t="s">
        <v>967</v>
      </c>
      <c r="I610" s="7" t="s">
        <v>27</v>
      </c>
    </row>
    <row r="611">
      <c r="A611" s="56" t="s">
        <v>290</v>
      </c>
      <c r="B611" s="7" t="s">
        <v>499</v>
      </c>
      <c r="C611" s="7">
        <v>2.0</v>
      </c>
      <c r="D611" s="7">
        <v>2.0</v>
      </c>
      <c r="E611" s="7">
        <v>3.0</v>
      </c>
      <c r="F611" s="7" t="s">
        <v>36</v>
      </c>
      <c r="G611" s="7" t="s">
        <v>293</v>
      </c>
      <c r="H611" s="7" t="s">
        <v>750</v>
      </c>
      <c r="I611" s="7" t="s">
        <v>25</v>
      </c>
    </row>
    <row r="612">
      <c r="A612" s="56" t="s">
        <v>290</v>
      </c>
      <c r="B612" s="7" t="s">
        <v>985</v>
      </c>
      <c r="C612" s="7">
        <v>2.0</v>
      </c>
      <c r="D612" s="7">
        <v>2.0</v>
      </c>
      <c r="E612" s="7">
        <v>4.0</v>
      </c>
      <c r="F612" s="7" t="s">
        <v>345</v>
      </c>
      <c r="G612" s="7" t="s">
        <v>293</v>
      </c>
      <c r="H612" s="7" t="s">
        <v>592</v>
      </c>
      <c r="I612" s="7" t="s">
        <v>27</v>
      </c>
    </row>
    <row r="613">
      <c r="A613" s="56" t="s">
        <v>415</v>
      </c>
      <c r="B613" s="7" t="s">
        <v>986</v>
      </c>
      <c r="C613" s="7">
        <v>2.0</v>
      </c>
      <c r="D613" s="7">
        <v>2.0</v>
      </c>
      <c r="E613" s="7">
        <v>2.0</v>
      </c>
      <c r="F613" s="7" t="s">
        <v>36</v>
      </c>
      <c r="G613" s="7" t="s">
        <v>293</v>
      </c>
      <c r="H613" s="7" t="s">
        <v>987</v>
      </c>
      <c r="I613" s="7" t="s">
        <v>175</v>
      </c>
    </row>
    <row r="614">
      <c r="A614" s="56" t="s">
        <v>348</v>
      </c>
      <c r="B614" s="7" t="s">
        <v>755</v>
      </c>
      <c r="C614" s="7">
        <v>2.0</v>
      </c>
      <c r="D614" s="7">
        <v>1.0</v>
      </c>
      <c r="E614" s="7">
        <v>2.0</v>
      </c>
      <c r="F614" s="7" t="s">
        <v>171</v>
      </c>
      <c r="G614" s="7" t="s">
        <v>293</v>
      </c>
      <c r="H614" s="7" t="s">
        <v>988</v>
      </c>
      <c r="I614" s="7" t="s">
        <v>27</v>
      </c>
    </row>
    <row r="615">
      <c r="A615" s="56" t="s">
        <v>290</v>
      </c>
      <c r="B615" s="7" t="s">
        <v>989</v>
      </c>
      <c r="C615" s="7">
        <v>1.0</v>
      </c>
      <c r="D615" s="7">
        <v>1.0</v>
      </c>
      <c r="E615" s="7">
        <v>2.0</v>
      </c>
      <c r="F615" s="7" t="s">
        <v>345</v>
      </c>
      <c r="G615" s="7" t="s">
        <v>293</v>
      </c>
      <c r="H615" s="7" t="s">
        <v>990</v>
      </c>
      <c r="I615" s="7" t="s">
        <v>25</v>
      </c>
    </row>
    <row r="616">
      <c r="A616" s="56" t="s">
        <v>303</v>
      </c>
      <c r="B616" s="7" t="s">
        <v>304</v>
      </c>
      <c r="C616" s="7">
        <v>4.0</v>
      </c>
      <c r="D616" s="7">
        <v>3.0</v>
      </c>
      <c r="E616" s="7">
        <v>2.0</v>
      </c>
      <c r="F616" s="7" t="s">
        <v>300</v>
      </c>
      <c r="G616" s="7" t="s">
        <v>293</v>
      </c>
      <c r="H616" s="7" t="s">
        <v>305</v>
      </c>
      <c r="I616" s="7" t="s">
        <v>27</v>
      </c>
    </row>
    <row r="617">
      <c r="A617" s="56" t="s">
        <v>303</v>
      </c>
      <c r="B617" s="7" t="s">
        <v>538</v>
      </c>
      <c r="C617" s="7">
        <v>5.0</v>
      </c>
      <c r="D617" s="7">
        <v>4.0</v>
      </c>
      <c r="E617" s="7">
        <v>4.0</v>
      </c>
      <c r="F617" s="7" t="s">
        <v>300</v>
      </c>
      <c r="G617" s="7" t="s">
        <v>293</v>
      </c>
      <c r="H617" s="7" t="s">
        <v>398</v>
      </c>
      <c r="I617" s="7" t="s">
        <v>27</v>
      </c>
    </row>
    <row r="618">
      <c r="A618" s="56" t="s">
        <v>290</v>
      </c>
      <c r="B618" s="7" t="s">
        <v>991</v>
      </c>
      <c r="C618" s="7">
        <v>5.0</v>
      </c>
      <c r="D618" s="7">
        <v>6.0</v>
      </c>
      <c r="E618" s="7">
        <v>6.0</v>
      </c>
      <c r="F618" s="7" t="s">
        <v>36</v>
      </c>
      <c r="G618" s="7" t="s">
        <v>293</v>
      </c>
      <c r="H618" s="7" t="s">
        <v>962</v>
      </c>
      <c r="I618" s="7" t="s">
        <v>25</v>
      </c>
    </row>
    <row r="619">
      <c r="A619" s="56" t="s">
        <v>290</v>
      </c>
      <c r="B619" s="7" t="s">
        <v>532</v>
      </c>
      <c r="C619" s="7">
        <v>4.0</v>
      </c>
      <c r="D619" s="7">
        <v>3.0</v>
      </c>
      <c r="E619" s="7"/>
      <c r="F619" s="7" t="s">
        <v>36</v>
      </c>
      <c r="G619" s="7" t="s">
        <v>293</v>
      </c>
      <c r="H619" s="7" t="s">
        <v>992</v>
      </c>
      <c r="I619" s="7" t="s">
        <v>27</v>
      </c>
    </row>
    <row r="620">
      <c r="A620" s="56" t="s">
        <v>341</v>
      </c>
      <c r="B620" s="7" t="s">
        <v>386</v>
      </c>
      <c r="C620" s="7">
        <v>5.0</v>
      </c>
      <c r="D620" s="7">
        <v>5.0</v>
      </c>
      <c r="E620" s="7">
        <v>3.0</v>
      </c>
      <c r="F620" s="7" t="s">
        <v>300</v>
      </c>
      <c r="G620" s="7" t="s">
        <v>293</v>
      </c>
      <c r="H620" s="7" t="s">
        <v>521</v>
      </c>
      <c r="I620" s="7" t="s">
        <v>27</v>
      </c>
    </row>
    <row r="621">
      <c r="A621" s="56" t="s">
        <v>306</v>
      </c>
      <c r="B621" s="7" t="s">
        <v>312</v>
      </c>
      <c r="C621" s="7">
        <v>4.0</v>
      </c>
      <c r="D621" s="27"/>
      <c r="E621" s="7"/>
      <c r="F621" s="7" t="s">
        <v>443</v>
      </c>
      <c r="G621" s="7" t="s">
        <v>179</v>
      </c>
      <c r="H621" s="7" t="s">
        <v>511</v>
      </c>
      <c r="I621" s="7" t="s">
        <v>27</v>
      </c>
    </row>
    <row r="622">
      <c r="A622" s="56" t="s">
        <v>430</v>
      </c>
      <c r="B622" s="7" t="s">
        <v>993</v>
      </c>
      <c r="C622" s="7">
        <v>4.0</v>
      </c>
      <c r="D622" s="7">
        <v>2.0</v>
      </c>
      <c r="E622" s="7">
        <v>3.0</v>
      </c>
      <c r="F622" s="7" t="s">
        <v>300</v>
      </c>
      <c r="G622" s="7" t="s">
        <v>293</v>
      </c>
      <c r="H622" s="7" t="s">
        <v>994</v>
      </c>
      <c r="I622" s="7" t="s">
        <v>27</v>
      </c>
    </row>
    <row r="623">
      <c r="A623" s="56" t="s">
        <v>430</v>
      </c>
      <c r="B623" s="7" t="s">
        <v>995</v>
      </c>
      <c r="C623" s="7">
        <v>4.0</v>
      </c>
      <c r="D623" s="7">
        <v>2.0</v>
      </c>
      <c r="E623" s="7">
        <v>1.0</v>
      </c>
      <c r="F623" s="7" t="s">
        <v>24</v>
      </c>
      <c r="G623" s="7"/>
    </row>
    <row r="624">
      <c r="A624" s="56" t="s">
        <v>403</v>
      </c>
      <c r="B624" s="7" t="s">
        <v>696</v>
      </c>
      <c r="C624" s="7">
        <v>4.0</v>
      </c>
      <c r="D624" s="7">
        <v>3.0</v>
      </c>
      <c r="E624" s="7">
        <v>1.0</v>
      </c>
      <c r="F624" s="7" t="s">
        <v>382</v>
      </c>
      <c r="G624" s="7" t="s">
        <v>293</v>
      </c>
      <c r="H624" s="7" t="s">
        <v>996</v>
      </c>
      <c r="I624" s="7" t="s">
        <v>25</v>
      </c>
    </row>
    <row r="625">
      <c r="A625" s="56" t="s">
        <v>424</v>
      </c>
      <c r="B625" s="7" t="s">
        <v>997</v>
      </c>
      <c r="C625" s="7">
        <v>3.0</v>
      </c>
      <c r="D625" s="7">
        <v>3.0</v>
      </c>
      <c r="E625" s="7">
        <v>3.0</v>
      </c>
      <c r="F625" s="7" t="s">
        <v>382</v>
      </c>
      <c r="G625" s="7" t="s">
        <v>293</v>
      </c>
      <c r="H625" s="7" t="s">
        <v>998</v>
      </c>
      <c r="I625" s="7" t="s">
        <v>27</v>
      </c>
    </row>
    <row r="626">
      <c r="A626" s="56" t="s">
        <v>341</v>
      </c>
      <c r="B626" s="7" t="s">
        <v>771</v>
      </c>
      <c r="D626" s="27"/>
      <c r="E626" s="7"/>
      <c r="F626" s="7" t="s">
        <v>355</v>
      </c>
      <c r="G626" s="7" t="s">
        <v>293</v>
      </c>
      <c r="H626" s="7" t="s">
        <v>572</v>
      </c>
      <c r="I626" s="7" t="s">
        <v>25</v>
      </c>
    </row>
    <row r="627">
      <c r="A627" s="56" t="s">
        <v>290</v>
      </c>
      <c r="B627" s="7" t="s">
        <v>999</v>
      </c>
      <c r="C627" s="7">
        <v>2.0</v>
      </c>
      <c r="D627" s="7">
        <v>2.0</v>
      </c>
      <c r="E627" s="7"/>
      <c r="F627" s="7" t="s">
        <v>382</v>
      </c>
      <c r="G627" s="7" t="s">
        <v>293</v>
      </c>
      <c r="H627" s="7" t="s">
        <v>750</v>
      </c>
      <c r="I627" s="7" t="s">
        <v>25</v>
      </c>
    </row>
    <row r="628">
      <c r="A628" s="56" t="s">
        <v>436</v>
      </c>
      <c r="B628" s="7" t="s">
        <v>871</v>
      </c>
      <c r="C628" s="7">
        <v>5.0</v>
      </c>
      <c r="D628" s="7">
        <v>5.0</v>
      </c>
      <c r="E628" s="7">
        <v>1.0</v>
      </c>
      <c r="F628" s="7" t="s">
        <v>300</v>
      </c>
      <c r="G628" s="7" t="s">
        <v>293</v>
      </c>
      <c r="H628" s="7" t="s">
        <v>795</v>
      </c>
      <c r="I628" s="7" t="s">
        <v>175</v>
      </c>
    </row>
    <row r="629">
      <c r="A629" s="56" t="s">
        <v>290</v>
      </c>
      <c r="B629" s="7" t="s">
        <v>664</v>
      </c>
      <c r="C629" s="7">
        <v>2.0</v>
      </c>
      <c r="D629" s="7">
        <v>2.0</v>
      </c>
      <c r="E629" s="7">
        <v>3.0</v>
      </c>
      <c r="F629" s="7" t="s">
        <v>24</v>
      </c>
      <c r="G629" s="7" t="s">
        <v>293</v>
      </c>
      <c r="H629" s="7" t="s">
        <v>496</v>
      </c>
      <c r="I629" s="7" t="s">
        <v>27</v>
      </c>
    </row>
    <row r="630">
      <c r="A630" s="56" t="s">
        <v>336</v>
      </c>
      <c r="B630" s="7" t="s">
        <v>1000</v>
      </c>
      <c r="C630" s="7">
        <v>5.0</v>
      </c>
      <c r="D630" s="7">
        <v>4.0</v>
      </c>
      <c r="E630" s="7">
        <v>5.0</v>
      </c>
      <c r="F630" s="7" t="s">
        <v>24</v>
      </c>
      <c r="G630" s="7" t="s">
        <v>293</v>
      </c>
      <c r="H630" s="7" t="s">
        <v>1001</v>
      </c>
      <c r="I630" s="7" t="s">
        <v>175</v>
      </c>
    </row>
    <row r="631">
      <c r="A631" s="56" t="s">
        <v>303</v>
      </c>
      <c r="B631" s="7" t="s">
        <v>416</v>
      </c>
      <c r="C631" s="7">
        <v>3.0</v>
      </c>
      <c r="D631" s="7">
        <v>2.0</v>
      </c>
      <c r="E631" s="7">
        <v>1.0</v>
      </c>
      <c r="F631" s="7" t="s">
        <v>24</v>
      </c>
      <c r="G631" s="7" t="s">
        <v>293</v>
      </c>
      <c r="H631" s="7" t="s">
        <v>294</v>
      </c>
      <c r="I631" s="7" t="s">
        <v>25</v>
      </c>
    </row>
    <row r="632">
      <c r="A632" s="56" t="s">
        <v>336</v>
      </c>
      <c r="B632" s="7" t="s">
        <v>1002</v>
      </c>
      <c r="C632" s="7">
        <v>7.0</v>
      </c>
      <c r="D632" s="7">
        <v>8.0</v>
      </c>
      <c r="E632" s="7">
        <v>1.0</v>
      </c>
      <c r="F632" s="7" t="s">
        <v>192</v>
      </c>
      <c r="G632" s="7" t="s">
        <v>179</v>
      </c>
      <c r="H632" s="7" t="s">
        <v>1003</v>
      </c>
      <c r="I632" s="7" t="s">
        <v>25</v>
      </c>
    </row>
    <row r="633">
      <c r="A633" s="56" t="s">
        <v>424</v>
      </c>
      <c r="B633" s="7" t="s">
        <v>1004</v>
      </c>
      <c r="C633" s="7">
        <v>5.0</v>
      </c>
      <c r="D633" s="7">
        <v>5.0</v>
      </c>
      <c r="E633" s="7">
        <v>4.0</v>
      </c>
      <c r="F633" s="7" t="s">
        <v>563</v>
      </c>
      <c r="G633" s="7" t="s">
        <v>293</v>
      </c>
      <c r="H633" s="7" t="s">
        <v>811</v>
      </c>
      <c r="I633" s="7" t="s">
        <v>27</v>
      </c>
    </row>
    <row r="634">
      <c r="A634" s="56" t="s">
        <v>424</v>
      </c>
      <c r="B634" s="7" t="s">
        <v>671</v>
      </c>
      <c r="C634" s="7">
        <v>6.0</v>
      </c>
      <c r="D634" s="7">
        <v>5.0</v>
      </c>
      <c r="E634" s="7">
        <v>1.0</v>
      </c>
      <c r="F634" s="7" t="s">
        <v>24</v>
      </c>
      <c r="G634" s="7" t="s">
        <v>293</v>
      </c>
      <c r="H634" s="7" t="s">
        <v>1005</v>
      </c>
      <c r="I634" s="7" t="s">
        <v>25</v>
      </c>
    </row>
    <row r="635">
      <c r="A635" s="56" t="s">
        <v>436</v>
      </c>
      <c r="B635" s="7" t="s">
        <v>682</v>
      </c>
      <c r="C635" s="7">
        <v>12.0</v>
      </c>
      <c r="D635" s="7">
        <v>8.0</v>
      </c>
      <c r="E635" s="7">
        <v>1.0</v>
      </c>
      <c r="F635" s="7" t="s">
        <v>326</v>
      </c>
      <c r="G635" s="7" t="s">
        <v>179</v>
      </c>
      <c r="H635" s="7" t="s">
        <v>1006</v>
      </c>
      <c r="I635" s="7" t="s">
        <v>27</v>
      </c>
    </row>
    <row r="636">
      <c r="A636" s="56" t="s">
        <v>336</v>
      </c>
      <c r="B636" s="7" t="s">
        <v>1007</v>
      </c>
      <c r="C636" s="7">
        <v>7.0</v>
      </c>
      <c r="D636" s="7">
        <v>8.0</v>
      </c>
      <c r="E636" s="7"/>
      <c r="F636" s="7" t="s">
        <v>332</v>
      </c>
      <c r="G636" s="7" t="s">
        <v>179</v>
      </c>
      <c r="H636" s="7" t="s">
        <v>1008</v>
      </c>
      <c r="I636" s="7" t="s">
        <v>27</v>
      </c>
    </row>
    <row r="637">
      <c r="A637" s="56" t="s">
        <v>436</v>
      </c>
      <c r="B637" s="7" t="s">
        <v>775</v>
      </c>
      <c r="C637" s="7">
        <v>6.0</v>
      </c>
      <c r="D637" s="7">
        <v>6.0</v>
      </c>
      <c r="E637" s="7"/>
      <c r="F637" s="7" t="s">
        <v>188</v>
      </c>
      <c r="G637" s="7" t="s">
        <v>179</v>
      </c>
      <c r="H637" s="7" t="s">
        <v>1009</v>
      </c>
      <c r="I637" s="7" t="s">
        <v>27</v>
      </c>
    </row>
    <row r="638">
      <c r="A638" s="56" t="s">
        <v>336</v>
      </c>
      <c r="B638" s="7" t="s">
        <v>418</v>
      </c>
      <c r="C638" s="7">
        <v>4.0</v>
      </c>
      <c r="D638" s="7">
        <v>3.0</v>
      </c>
      <c r="E638" s="7">
        <v>1.0</v>
      </c>
      <c r="F638" s="7" t="s">
        <v>24</v>
      </c>
      <c r="G638" s="7" t="s">
        <v>293</v>
      </c>
      <c r="H638" s="7" t="s">
        <v>380</v>
      </c>
      <c r="I638" s="7" t="s">
        <v>25</v>
      </c>
    </row>
    <row r="639">
      <c r="A639" s="56" t="s">
        <v>290</v>
      </c>
      <c r="B639" s="7" t="s">
        <v>939</v>
      </c>
      <c r="C639" s="7">
        <v>2.0</v>
      </c>
      <c r="D639" s="7">
        <v>2.0</v>
      </c>
      <c r="E639" s="7">
        <v>1.0</v>
      </c>
      <c r="F639" s="7" t="s">
        <v>345</v>
      </c>
      <c r="G639" s="7" t="s">
        <v>293</v>
      </c>
      <c r="H639" s="7" t="s">
        <v>569</v>
      </c>
      <c r="I639" s="7" t="s">
        <v>27</v>
      </c>
    </row>
    <row r="640">
      <c r="A640" s="56" t="s">
        <v>290</v>
      </c>
      <c r="B640" s="7" t="s">
        <v>450</v>
      </c>
      <c r="C640" s="7">
        <v>3.0</v>
      </c>
      <c r="D640" s="7">
        <v>2.0</v>
      </c>
      <c r="E640" s="7">
        <v>6.0</v>
      </c>
      <c r="F640" s="7" t="s">
        <v>36</v>
      </c>
      <c r="G640" s="7" t="s">
        <v>293</v>
      </c>
      <c r="H640" s="7" t="s">
        <v>922</v>
      </c>
      <c r="I640" s="7" t="s">
        <v>25</v>
      </c>
    </row>
    <row r="641">
      <c r="A641" s="56" t="s">
        <v>447</v>
      </c>
      <c r="B641" s="7" t="s">
        <v>450</v>
      </c>
      <c r="D641" s="7">
        <v>2.0</v>
      </c>
      <c r="E641" s="7">
        <v>3.0</v>
      </c>
      <c r="F641" s="7" t="s">
        <v>36</v>
      </c>
      <c r="G641" s="7" t="s">
        <v>293</v>
      </c>
      <c r="H641" s="7" t="s">
        <v>1010</v>
      </c>
      <c r="I641" s="7" t="s">
        <v>25</v>
      </c>
    </row>
    <row r="642">
      <c r="A642" s="56" t="s">
        <v>522</v>
      </c>
      <c r="B642" s="7" t="s">
        <v>695</v>
      </c>
      <c r="C642" s="7">
        <v>5.0</v>
      </c>
      <c r="D642" s="7">
        <v>5.0</v>
      </c>
      <c r="E642" s="7">
        <v>2.0</v>
      </c>
      <c r="F642" s="7" t="s">
        <v>329</v>
      </c>
      <c r="G642" s="7" t="s">
        <v>179</v>
      </c>
      <c r="H642" s="7" t="s">
        <v>1011</v>
      </c>
      <c r="I642" s="7" t="s">
        <v>27</v>
      </c>
    </row>
    <row r="643">
      <c r="A643" s="56" t="s">
        <v>522</v>
      </c>
      <c r="B643" s="7" t="s">
        <v>388</v>
      </c>
      <c r="C643" s="7">
        <v>5.0</v>
      </c>
      <c r="D643" s="7">
        <v>5.0</v>
      </c>
      <c r="E643" s="7">
        <v>1.0</v>
      </c>
      <c r="F643" s="7" t="s">
        <v>326</v>
      </c>
      <c r="G643" s="7" t="s">
        <v>179</v>
      </c>
      <c r="H643" s="7" t="s">
        <v>1012</v>
      </c>
      <c r="I643" s="7" t="s">
        <v>175</v>
      </c>
    </row>
    <row r="644">
      <c r="A644" s="56" t="s">
        <v>436</v>
      </c>
      <c r="B644" s="7" t="s">
        <v>1013</v>
      </c>
      <c r="C644" s="7">
        <v>6.0</v>
      </c>
      <c r="D644" s="7">
        <v>7.0</v>
      </c>
      <c r="E644" s="7">
        <v>1.0</v>
      </c>
      <c r="F644" s="7" t="s">
        <v>326</v>
      </c>
      <c r="G644" s="7" t="s">
        <v>179</v>
      </c>
      <c r="H644" s="7" t="s">
        <v>1014</v>
      </c>
      <c r="I644" s="7" t="s">
        <v>27</v>
      </c>
    </row>
    <row r="645">
      <c r="A645" s="56" t="s">
        <v>522</v>
      </c>
      <c r="B645" s="7" t="s">
        <v>1015</v>
      </c>
      <c r="C645" s="7">
        <v>6.0</v>
      </c>
      <c r="D645" s="7">
        <v>5.0</v>
      </c>
      <c r="E645" s="7"/>
      <c r="F645" s="7" t="s">
        <v>24</v>
      </c>
      <c r="G645" s="7" t="s">
        <v>293</v>
      </c>
      <c r="H645" s="7" t="s">
        <v>1016</v>
      </c>
      <c r="I645" s="7" t="s">
        <v>27</v>
      </c>
    </row>
    <row r="646">
      <c r="A646" s="56" t="s">
        <v>436</v>
      </c>
      <c r="B646" s="7" t="s">
        <v>1017</v>
      </c>
      <c r="C646" s="7">
        <v>5.0</v>
      </c>
      <c r="D646" s="7">
        <v>6.0</v>
      </c>
      <c r="E646" s="7">
        <v>2.0</v>
      </c>
      <c r="F646" s="7" t="s">
        <v>300</v>
      </c>
      <c r="G646" s="7" t="s">
        <v>293</v>
      </c>
      <c r="H646" s="7" t="s">
        <v>815</v>
      </c>
      <c r="I646" s="7" t="s">
        <v>27</v>
      </c>
    </row>
    <row r="647">
      <c r="A647" s="56" t="s">
        <v>336</v>
      </c>
      <c r="B647" s="7" t="s">
        <v>639</v>
      </c>
      <c r="C647" s="7">
        <v>5.0</v>
      </c>
      <c r="D647" s="7">
        <v>5.0</v>
      </c>
      <c r="E647" s="7">
        <v>2.0</v>
      </c>
      <c r="F647" s="7" t="s">
        <v>24</v>
      </c>
      <c r="G647" s="7" t="s">
        <v>293</v>
      </c>
      <c r="H647" s="7" t="s">
        <v>1018</v>
      </c>
      <c r="I647" s="7" t="s">
        <v>27</v>
      </c>
    </row>
    <row r="648">
      <c r="A648" s="56" t="s">
        <v>522</v>
      </c>
      <c r="B648" s="7" t="s">
        <v>726</v>
      </c>
      <c r="C648" s="7">
        <v>6.0</v>
      </c>
      <c r="D648" s="7">
        <v>7.0</v>
      </c>
      <c r="E648" s="7">
        <v>1.0</v>
      </c>
      <c r="F648" s="7" t="s">
        <v>326</v>
      </c>
      <c r="G648" s="7" t="s">
        <v>179</v>
      </c>
      <c r="H648" s="7" t="s">
        <v>1019</v>
      </c>
      <c r="I648" s="7" t="s">
        <v>175</v>
      </c>
    </row>
    <row r="649">
      <c r="A649" s="56" t="s">
        <v>362</v>
      </c>
      <c r="B649" s="7" t="s">
        <v>950</v>
      </c>
      <c r="C649" s="7">
        <v>1.0</v>
      </c>
      <c r="D649" s="7">
        <v>2.0</v>
      </c>
      <c r="E649" s="7">
        <v>2.0</v>
      </c>
      <c r="F649" s="7" t="s">
        <v>345</v>
      </c>
      <c r="G649" s="7" t="s">
        <v>293</v>
      </c>
      <c r="H649" s="7" t="s">
        <v>1020</v>
      </c>
      <c r="I649" s="7" t="s">
        <v>25</v>
      </c>
    </row>
    <row r="650">
      <c r="A650" s="56" t="s">
        <v>522</v>
      </c>
      <c r="B650" s="7" t="s">
        <v>1021</v>
      </c>
      <c r="C650" s="7">
        <v>5.0</v>
      </c>
      <c r="D650" s="7">
        <v>5.0</v>
      </c>
      <c r="E650" s="7"/>
      <c r="F650" s="7" t="s">
        <v>1022</v>
      </c>
      <c r="G650" s="7" t="s">
        <v>179</v>
      </c>
      <c r="H650" s="7" t="s">
        <v>1023</v>
      </c>
      <c r="I650" s="7" t="s">
        <v>27</v>
      </c>
    </row>
    <row r="651">
      <c r="A651" s="56" t="s">
        <v>522</v>
      </c>
      <c r="B651" s="7" t="s">
        <v>1024</v>
      </c>
      <c r="C651" s="7">
        <v>4.0</v>
      </c>
      <c r="D651" s="7">
        <v>5.0</v>
      </c>
      <c r="E651" s="7"/>
      <c r="F651" s="7" t="s">
        <v>352</v>
      </c>
      <c r="G651" s="7" t="s">
        <v>179</v>
      </c>
      <c r="H651" s="7" t="s">
        <v>1025</v>
      </c>
      <c r="I651" s="7" t="s">
        <v>27</v>
      </c>
    </row>
    <row r="652">
      <c r="A652" s="56" t="s">
        <v>290</v>
      </c>
      <c r="B652" s="7" t="s">
        <v>450</v>
      </c>
      <c r="C652" s="7">
        <v>3.0</v>
      </c>
      <c r="D652" s="7">
        <v>2.0</v>
      </c>
      <c r="E652" s="7">
        <v>2.0</v>
      </c>
      <c r="F652" s="7" t="s">
        <v>345</v>
      </c>
      <c r="G652" s="7" t="s">
        <v>293</v>
      </c>
      <c r="H652" s="7" t="s">
        <v>1026</v>
      </c>
      <c r="I652" s="7" t="s">
        <v>25</v>
      </c>
    </row>
    <row r="653">
      <c r="A653" s="56" t="s">
        <v>439</v>
      </c>
      <c r="B653" s="7" t="s">
        <v>719</v>
      </c>
      <c r="C653" s="7">
        <v>3.0</v>
      </c>
      <c r="D653" s="7">
        <v>3.0</v>
      </c>
      <c r="E653" s="7"/>
      <c r="F653" s="7" t="s">
        <v>382</v>
      </c>
      <c r="G653" s="7" t="s">
        <v>293</v>
      </c>
      <c r="H653" s="7" t="s">
        <v>473</v>
      </c>
      <c r="I653" s="7" t="s">
        <v>25</v>
      </c>
    </row>
    <row r="654">
      <c r="A654" s="56" t="s">
        <v>330</v>
      </c>
      <c r="B654" s="7" t="s">
        <v>726</v>
      </c>
      <c r="C654" s="7">
        <v>5.0</v>
      </c>
      <c r="D654" s="7">
        <v>6.0</v>
      </c>
      <c r="E654" s="7">
        <v>2.0</v>
      </c>
      <c r="F654" s="7" t="s">
        <v>1027</v>
      </c>
      <c r="G654" s="7" t="s">
        <v>293</v>
      </c>
      <c r="H654" s="7" t="s">
        <v>1028</v>
      </c>
      <c r="I654" s="7" t="s">
        <v>27</v>
      </c>
    </row>
    <row r="655">
      <c r="A655" s="56" t="s">
        <v>303</v>
      </c>
      <c r="B655" s="7" t="s">
        <v>304</v>
      </c>
      <c r="C655" s="7">
        <v>5.0</v>
      </c>
      <c r="D655" s="7">
        <v>3.0</v>
      </c>
      <c r="E655" s="7">
        <v>2.0</v>
      </c>
      <c r="F655" s="7" t="s">
        <v>300</v>
      </c>
      <c r="G655" s="7" t="s">
        <v>293</v>
      </c>
      <c r="H655" s="7" t="s">
        <v>305</v>
      </c>
      <c r="I655" s="7" t="s">
        <v>27</v>
      </c>
    </row>
    <row r="656">
      <c r="A656" s="56" t="s">
        <v>303</v>
      </c>
      <c r="B656" s="7" t="s">
        <v>538</v>
      </c>
      <c r="C656" s="7">
        <v>5.0</v>
      </c>
      <c r="D656" s="7">
        <v>4.0</v>
      </c>
      <c r="E656" s="7">
        <v>2.0</v>
      </c>
      <c r="F656" s="7" t="s">
        <v>300</v>
      </c>
      <c r="G656" s="7" t="s">
        <v>293</v>
      </c>
      <c r="H656" s="7" t="s">
        <v>398</v>
      </c>
      <c r="I656" s="7" t="s">
        <v>27</v>
      </c>
    </row>
    <row r="657">
      <c r="A657" s="56" t="s">
        <v>351</v>
      </c>
      <c r="B657" s="7" t="s">
        <v>477</v>
      </c>
      <c r="C657" s="7">
        <v>3.0</v>
      </c>
      <c r="D657" s="7">
        <v>2.0</v>
      </c>
      <c r="E657" s="7">
        <v>2.0</v>
      </c>
      <c r="F657" s="7" t="s">
        <v>36</v>
      </c>
      <c r="G657" s="7" t="s">
        <v>293</v>
      </c>
      <c r="H657" s="7" t="s">
        <v>998</v>
      </c>
      <c r="I657" s="7" t="s">
        <v>27</v>
      </c>
    </row>
    <row r="658">
      <c r="A658" s="56" t="s">
        <v>303</v>
      </c>
      <c r="B658" s="7" t="s">
        <v>304</v>
      </c>
      <c r="C658" s="7">
        <v>3.0</v>
      </c>
      <c r="D658" s="7">
        <v>2.0</v>
      </c>
      <c r="E658" s="7">
        <v>2.0</v>
      </c>
      <c r="F658" s="7" t="s">
        <v>36</v>
      </c>
      <c r="G658" s="7" t="s">
        <v>293</v>
      </c>
      <c r="H658" s="7" t="s">
        <v>1029</v>
      </c>
      <c r="I658" s="7" t="s">
        <v>27</v>
      </c>
    </row>
    <row r="659">
      <c r="A659" s="56" t="s">
        <v>430</v>
      </c>
      <c r="B659" s="7" t="s">
        <v>846</v>
      </c>
      <c r="C659" s="7">
        <v>3.0</v>
      </c>
      <c r="D659" s="27"/>
      <c r="E659" s="7">
        <v>1.0</v>
      </c>
      <c r="F659" s="7" t="s">
        <v>345</v>
      </c>
      <c r="G659" s="7" t="s">
        <v>293</v>
      </c>
      <c r="H659" s="7" t="s">
        <v>847</v>
      </c>
      <c r="I659" s="7" t="s">
        <v>175</v>
      </c>
    </row>
    <row r="660">
      <c r="A660" s="56" t="s">
        <v>351</v>
      </c>
      <c r="B660" s="7" t="s">
        <v>501</v>
      </c>
      <c r="C660" s="7">
        <v>3.0</v>
      </c>
      <c r="D660" s="7">
        <v>3.0</v>
      </c>
      <c r="E660" s="7">
        <v>2.0</v>
      </c>
      <c r="F660" s="7" t="s">
        <v>36</v>
      </c>
      <c r="G660" s="7" t="s">
        <v>293</v>
      </c>
      <c r="H660" s="7" t="s">
        <v>1030</v>
      </c>
      <c r="I660" s="7" t="s">
        <v>27</v>
      </c>
    </row>
    <row r="661">
      <c r="A661" s="56" t="s">
        <v>436</v>
      </c>
      <c r="B661" s="7" t="s">
        <v>331</v>
      </c>
      <c r="C661" s="7">
        <v>5.0</v>
      </c>
      <c r="D661" s="7">
        <v>6.0</v>
      </c>
      <c r="E661" s="7">
        <v>2.0</v>
      </c>
      <c r="F661" s="7" t="s">
        <v>326</v>
      </c>
      <c r="G661" s="7" t="s">
        <v>179</v>
      </c>
      <c r="H661" s="7" t="s">
        <v>931</v>
      </c>
      <c r="I661" s="7" t="s">
        <v>27</v>
      </c>
    </row>
    <row r="662">
      <c r="A662" s="56" t="s">
        <v>295</v>
      </c>
      <c r="B662" s="7" t="s">
        <v>1031</v>
      </c>
      <c r="C662" s="7">
        <v>8.0</v>
      </c>
      <c r="D662" s="7">
        <v>9.0</v>
      </c>
      <c r="E662" s="7">
        <v>2.0</v>
      </c>
      <c r="F662" s="7" t="s">
        <v>332</v>
      </c>
      <c r="G662" s="7" t="s">
        <v>179</v>
      </c>
      <c r="H662" s="7" t="s">
        <v>1032</v>
      </c>
      <c r="I662" s="7" t="s">
        <v>27</v>
      </c>
    </row>
    <row r="663">
      <c r="A663" s="56" t="s">
        <v>403</v>
      </c>
      <c r="B663" s="7" t="s">
        <v>1033</v>
      </c>
      <c r="C663" s="7">
        <v>1.0</v>
      </c>
      <c r="D663" s="7">
        <v>1.0</v>
      </c>
      <c r="E663" s="7">
        <v>4.0</v>
      </c>
      <c r="F663" s="7" t="s">
        <v>405</v>
      </c>
      <c r="G663" s="7" t="s">
        <v>293</v>
      </c>
      <c r="H663" s="7" t="s">
        <v>1034</v>
      </c>
      <c r="I663" s="7" t="s">
        <v>27</v>
      </c>
    </row>
    <row r="664">
      <c r="A664" s="56" t="s">
        <v>303</v>
      </c>
      <c r="B664" s="7" t="s">
        <v>648</v>
      </c>
      <c r="C664" s="7">
        <v>5.0</v>
      </c>
      <c r="D664" s="7">
        <v>5.0</v>
      </c>
      <c r="E664" s="7">
        <v>2.0</v>
      </c>
      <c r="F664" s="7" t="s">
        <v>300</v>
      </c>
      <c r="G664" s="7" t="s">
        <v>293</v>
      </c>
      <c r="H664" s="7" t="s">
        <v>661</v>
      </c>
      <c r="I664" s="7" t="s">
        <v>27</v>
      </c>
    </row>
    <row r="665">
      <c r="A665" s="56" t="s">
        <v>336</v>
      </c>
      <c r="B665" s="7" t="s">
        <v>578</v>
      </c>
      <c r="C665" s="7">
        <v>3.0</v>
      </c>
      <c r="D665" s="7">
        <v>2.0</v>
      </c>
      <c r="E665" s="7">
        <v>2.0</v>
      </c>
      <c r="F665" s="7" t="s">
        <v>24</v>
      </c>
      <c r="G665" s="7" t="s">
        <v>293</v>
      </c>
      <c r="H665" s="7" t="s">
        <v>396</v>
      </c>
      <c r="I665" s="7" t="s">
        <v>27</v>
      </c>
    </row>
    <row r="666">
      <c r="A666" s="56" t="s">
        <v>620</v>
      </c>
      <c r="B666" s="7" t="s">
        <v>772</v>
      </c>
      <c r="C666" s="7">
        <v>4.0</v>
      </c>
      <c r="D666" s="7">
        <v>4.0</v>
      </c>
      <c r="E666" s="7"/>
      <c r="F666" s="7" t="s">
        <v>300</v>
      </c>
      <c r="G666" s="7" t="s">
        <v>293</v>
      </c>
      <c r="H666" s="7" t="s">
        <v>773</v>
      </c>
      <c r="I666" s="7" t="s">
        <v>27</v>
      </c>
    </row>
    <row r="667">
      <c r="A667" s="56" t="s">
        <v>620</v>
      </c>
      <c r="B667" s="7" t="s">
        <v>523</v>
      </c>
      <c r="C667" s="7">
        <v>3.0</v>
      </c>
      <c r="D667" s="7">
        <v>2.0</v>
      </c>
      <c r="E667" s="7">
        <v>1.0</v>
      </c>
      <c r="F667" s="7" t="s">
        <v>321</v>
      </c>
      <c r="G667" s="7" t="s">
        <v>179</v>
      </c>
      <c r="H667" s="7" t="s">
        <v>367</v>
      </c>
      <c r="I667" s="7" t="s">
        <v>27</v>
      </c>
    </row>
    <row r="668">
      <c r="A668" s="56" t="s">
        <v>848</v>
      </c>
      <c r="B668" s="7" t="s">
        <v>580</v>
      </c>
      <c r="C668" s="7">
        <v>2.0</v>
      </c>
      <c r="D668" s="7">
        <v>2.0</v>
      </c>
      <c r="E668" s="7"/>
      <c r="F668" s="7" t="s">
        <v>24</v>
      </c>
      <c r="G668" s="7" t="s">
        <v>293</v>
      </c>
      <c r="H668" s="7" t="s">
        <v>849</v>
      </c>
      <c r="I668" s="7" t="s">
        <v>27</v>
      </c>
    </row>
    <row r="669">
      <c r="A669" s="56" t="s">
        <v>336</v>
      </c>
      <c r="B669" s="7" t="s">
        <v>1035</v>
      </c>
      <c r="C669" s="7">
        <v>6.0</v>
      </c>
      <c r="D669" s="7">
        <v>6.0</v>
      </c>
      <c r="E669" s="7">
        <v>2.0</v>
      </c>
      <c r="F669" s="7" t="s">
        <v>300</v>
      </c>
      <c r="G669" s="7" t="s">
        <v>293</v>
      </c>
      <c r="H669" s="7" t="s">
        <v>1036</v>
      </c>
      <c r="I669" s="7" t="s">
        <v>27</v>
      </c>
    </row>
    <row r="670">
      <c r="A670" s="56" t="s">
        <v>341</v>
      </c>
      <c r="B670" s="7" t="s">
        <v>388</v>
      </c>
      <c r="C670" s="7">
        <v>5.0</v>
      </c>
      <c r="D670" s="7">
        <v>6.0</v>
      </c>
      <c r="E670" s="7">
        <v>1.0</v>
      </c>
      <c r="F670" s="7" t="s">
        <v>1037</v>
      </c>
      <c r="G670" s="7" t="s">
        <v>179</v>
      </c>
      <c r="H670" s="7" t="s">
        <v>1038</v>
      </c>
      <c r="I670" s="7" t="s">
        <v>27</v>
      </c>
    </row>
    <row r="671">
      <c r="A671" s="56" t="s">
        <v>341</v>
      </c>
      <c r="B671" s="7" t="s">
        <v>775</v>
      </c>
      <c r="C671" s="7">
        <v>8.0</v>
      </c>
      <c r="D671" s="7">
        <v>9.0</v>
      </c>
      <c r="E671" s="7">
        <v>1.0</v>
      </c>
      <c r="F671" s="7" t="s">
        <v>552</v>
      </c>
      <c r="G671" s="7" t="s">
        <v>179</v>
      </c>
      <c r="H671" s="7" t="s">
        <v>557</v>
      </c>
      <c r="I671" s="7" t="s">
        <v>27</v>
      </c>
    </row>
    <row r="672">
      <c r="A672" s="56" t="s">
        <v>302</v>
      </c>
      <c r="B672" s="7" t="s">
        <v>1039</v>
      </c>
      <c r="C672" s="7">
        <v>3.0</v>
      </c>
      <c r="D672" s="7">
        <v>2.0</v>
      </c>
      <c r="E672" s="7">
        <v>1.0</v>
      </c>
      <c r="F672" s="7" t="s">
        <v>345</v>
      </c>
      <c r="G672" s="7" t="s">
        <v>293</v>
      </c>
      <c r="H672" s="7" t="s">
        <v>736</v>
      </c>
      <c r="I672" s="7" t="s">
        <v>27</v>
      </c>
    </row>
    <row r="673">
      <c r="A673" s="56" t="s">
        <v>362</v>
      </c>
      <c r="B673" s="7" t="s">
        <v>1040</v>
      </c>
      <c r="C673" s="7">
        <v>4.0</v>
      </c>
      <c r="D673" s="7">
        <v>4.0</v>
      </c>
      <c r="E673" s="7">
        <v>3.0</v>
      </c>
      <c r="F673" s="7" t="s">
        <v>300</v>
      </c>
      <c r="G673" s="7" t="s">
        <v>293</v>
      </c>
      <c r="H673" s="7" t="s">
        <v>970</v>
      </c>
      <c r="I673" s="7" t="s">
        <v>27</v>
      </c>
    </row>
    <row r="674">
      <c r="A674" s="56" t="s">
        <v>607</v>
      </c>
      <c r="B674" s="7" t="s">
        <v>1041</v>
      </c>
      <c r="C674" s="7">
        <v>6.0</v>
      </c>
      <c r="D674" s="7">
        <v>5.0</v>
      </c>
      <c r="E674" s="7"/>
      <c r="F674" s="7" t="s">
        <v>24</v>
      </c>
      <c r="G674" s="7" t="s">
        <v>293</v>
      </c>
      <c r="H674" s="7" t="s">
        <v>559</v>
      </c>
      <c r="I674" s="7" t="s">
        <v>27</v>
      </c>
    </row>
    <row r="675">
      <c r="A675" s="56" t="s">
        <v>290</v>
      </c>
      <c r="B675" s="7" t="s">
        <v>450</v>
      </c>
      <c r="C675" s="7">
        <v>1.0</v>
      </c>
      <c r="D675" s="7">
        <v>1.0</v>
      </c>
      <c r="E675" s="7">
        <v>8.0</v>
      </c>
      <c r="F675" s="7" t="s">
        <v>24</v>
      </c>
      <c r="G675" s="7" t="s">
        <v>293</v>
      </c>
      <c r="H675" s="7" t="s">
        <v>642</v>
      </c>
      <c r="I675" s="7" t="s">
        <v>27</v>
      </c>
    </row>
    <row r="676">
      <c r="A676" s="56" t="s">
        <v>336</v>
      </c>
      <c r="B676" s="7" t="s">
        <v>1042</v>
      </c>
      <c r="C676" s="7">
        <v>1.0</v>
      </c>
      <c r="D676" s="7">
        <v>1.0</v>
      </c>
      <c r="E676" s="7">
        <v>4.0</v>
      </c>
      <c r="F676" s="7" t="s">
        <v>36</v>
      </c>
      <c r="G676" s="7" t="s">
        <v>179</v>
      </c>
      <c r="H676" s="7" t="s">
        <v>920</v>
      </c>
      <c r="I676" s="7" t="s">
        <v>25</v>
      </c>
    </row>
    <row r="677">
      <c r="A677" s="56" t="s">
        <v>341</v>
      </c>
      <c r="B677" s="7" t="s">
        <v>1043</v>
      </c>
      <c r="C677" s="7">
        <v>4.0</v>
      </c>
      <c r="D677" s="7">
        <v>5.0</v>
      </c>
      <c r="E677" s="7"/>
      <c r="F677" s="7" t="s">
        <v>443</v>
      </c>
      <c r="G677" s="7" t="s">
        <v>179</v>
      </c>
      <c r="H677" s="7" t="s">
        <v>1044</v>
      </c>
      <c r="I677" s="7" t="s">
        <v>27</v>
      </c>
    </row>
    <row r="678">
      <c r="A678" s="56" t="s">
        <v>290</v>
      </c>
      <c r="B678" s="7" t="s">
        <v>337</v>
      </c>
      <c r="C678" s="7">
        <v>1.0</v>
      </c>
      <c r="D678" s="7">
        <v>1.0</v>
      </c>
      <c r="E678" s="7">
        <v>2.0</v>
      </c>
      <c r="F678" s="7" t="s">
        <v>36</v>
      </c>
      <c r="G678" s="7" t="s">
        <v>293</v>
      </c>
      <c r="H678" s="7" t="s">
        <v>482</v>
      </c>
      <c r="I678" s="7" t="s">
        <v>25</v>
      </c>
    </row>
    <row r="679">
      <c r="A679" s="56" t="s">
        <v>290</v>
      </c>
      <c r="B679" s="7" t="s">
        <v>573</v>
      </c>
      <c r="C679" s="7">
        <v>3.0</v>
      </c>
      <c r="D679" s="7">
        <v>2.0</v>
      </c>
      <c r="E679" s="7">
        <v>1.0</v>
      </c>
      <c r="F679" s="7" t="s">
        <v>24</v>
      </c>
      <c r="G679" s="7" t="s">
        <v>293</v>
      </c>
      <c r="H679" s="7" t="s">
        <v>574</v>
      </c>
      <c r="I679" s="7" t="s">
        <v>27</v>
      </c>
    </row>
    <row r="680">
      <c r="A680" s="56" t="s">
        <v>341</v>
      </c>
      <c r="B680" s="7" t="s">
        <v>1045</v>
      </c>
      <c r="C680" s="7">
        <v>5.0</v>
      </c>
      <c r="D680" s="7">
        <v>3.0</v>
      </c>
      <c r="E680" s="7">
        <v>6.0</v>
      </c>
      <c r="F680" s="7" t="s">
        <v>181</v>
      </c>
      <c r="G680" s="7" t="s">
        <v>293</v>
      </c>
      <c r="H680" s="7" t="s">
        <v>504</v>
      </c>
      <c r="I680" s="7" t="s">
        <v>27</v>
      </c>
    </row>
    <row r="681">
      <c r="A681" s="56" t="s">
        <v>341</v>
      </c>
      <c r="B681" s="7" t="s">
        <v>1046</v>
      </c>
      <c r="C681" s="7">
        <v>4.0</v>
      </c>
      <c r="D681" s="7">
        <v>4.0</v>
      </c>
      <c r="E681" s="7">
        <v>2.0</v>
      </c>
      <c r="F681" s="7" t="s">
        <v>321</v>
      </c>
      <c r="G681" s="7" t="s">
        <v>179</v>
      </c>
      <c r="H681" s="7" t="s">
        <v>353</v>
      </c>
      <c r="I681" s="7" t="s">
        <v>27</v>
      </c>
    </row>
    <row r="682">
      <c r="A682" s="56" t="s">
        <v>290</v>
      </c>
      <c r="B682" s="7" t="s">
        <v>450</v>
      </c>
      <c r="C682" s="7">
        <v>1.0</v>
      </c>
      <c r="D682" s="7">
        <v>1.0</v>
      </c>
      <c r="E682" s="7">
        <v>1.0</v>
      </c>
      <c r="F682" s="7" t="s">
        <v>358</v>
      </c>
      <c r="G682" s="7" t="s">
        <v>293</v>
      </c>
      <c r="H682" s="7" t="s">
        <v>642</v>
      </c>
      <c r="I682" s="7" t="s">
        <v>27</v>
      </c>
    </row>
    <row r="683">
      <c r="A683" s="56" t="s">
        <v>290</v>
      </c>
      <c r="B683" s="7" t="s">
        <v>347</v>
      </c>
      <c r="C683" s="7">
        <v>2.0</v>
      </c>
      <c r="D683" s="7">
        <v>2.0</v>
      </c>
      <c r="E683" s="7">
        <v>4.0</v>
      </c>
      <c r="F683" s="7" t="s">
        <v>345</v>
      </c>
      <c r="G683" s="7" t="s">
        <v>293</v>
      </c>
      <c r="H683" s="7" t="s">
        <v>417</v>
      </c>
      <c r="I683" s="7" t="s">
        <v>25</v>
      </c>
    </row>
    <row r="684">
      <c r="A684" s="56" t="s">
        <v>295</v>
      </c>
      <c r="B684" s="7" t="s">
        <v>1013</v>
      </c>
      <c r="C684" s="7">
        <v>7.0</v>
      </c>
      <c r="D684" s="7">
        <v>7.0</v>
      </c>
      <c r="E684" s="7">
        <v>3.0</v>
      </c>
      <c r="F684" s="7" t="s">
        <v>192</v>
      </c>
      <c r="G684" s="7" t="s">
        <v>179</v>
      </c>
      <c r="H684" s="7" t="s">
        <v>1047</v>
      </c>
      <c r="I684" s="7" t="s">
        <v>25</v>
      </c>
    </row>
    <row r="685">
      <c r="A685" s="56" t="s">
        <v>341</v>
      </c>
      <c r="B685" s="7" t="s">
        <v>722</v>
      </c>
      <c r="C685" s="7">
        <v>5.0</v>
      </c>
      <c r="D685" s="7">
        <v>4.0</v>
      </c>
      <c r="E685" s="7">
        <v>1.0</v>
      </c>
      <c r="F685" s="7" t="s">
        <v>313</v>
      </c>
      <c r="G685" s="7" t="s">
        <v>179</v>
      </c>
      <c r="H685" s="7" t="s">
        <v>529</v>
      </c>
      <c r="I685" s="7" t="s">
        <v>27</v>
      </c>
    </row>
    <row r="686">
      <c r="A686" s="56" t="s">
        <v>341</v>
      </c>
      <c r="B686" s="7" t="s">
        <v>395</v>
      </c>
      <c r="C686" s="7">
        <v>3.0</v>
      </c>
      <c r="D686" s="7">
        <v>2.0</v>
      </c>
      <c r="E686" s="7">
        <v>1.0</v>
      </c>
      <c r="F686" s="7" t="s">
        <v>300</v>
      </c>
      <c r="G686" s="7" t="s">
        <v>293</v>
      </c>
      <c r="H686" s="7" t="s">
        <v>1048</v>
      </c>
      <c r="I686" s="7" t="s">
        <v>27</v>
      </c>
    </row>
    <row r="687">
      <c r="A687" s="56" t="s">
        <v>290</v>
      </c>
      <c r="B687" s="7" t="s">
        <v>1049</v>
      </c>
      <c r="C687" s="7">
        <v>2.0</v>
      </c>
      <c r="D687" s="7">
        <v>2.0</v>
      </c>
      <c r="E687" s="7">
        <v>2.0</v>
      </c>
      <c r="F687" s="7" t="s">
        <v>345</v>
      </c>
      <c r="G687" s="7" t="s">
        <v>293</v>
      </c>
      <c r="H687" s="7" t="s">
        <v>372</v>
      </c>
      <c r="I687" s="7" t="s">
        <v>25</v>
      </c>
    </row>
    <row r="688">
      <c r="A688" s="56" t="s">
        <v>290</v>
      </c>
      <c r="B688" s="7" t="s">
        <v>337</v>
      </c>
      <c r="C688" s="7">
        <v>1.0</v>
      </c>
      <c r="D688" s="7">
        <v>1.0</v>
      </c>
      <c r="E688" s="7">
        <v>1.0</v>
      </c>
      <c r="F688" s="7" t="s">
        <v>36</v>
      </c>
      <c r="G688" s="7" t="s">
        <v>293</v>
      </c>
      <c r="H688" s="7" t="s">
        <v>482</v>
      </c>
      <c r="I688" s="7" t="s">
        <v>25</v>
      </c>
    </row>
    <row r="689">
      <c r="A689" s="56" t="s">
        <v>341</v>
      </c>
      <c r="B689" s="7" t="s">
        <v>850</v>
      </c>
      <c r="C689" s="7">
        <v>4.0</v>
      </c>
      <c r="D689" s="7">
        <v>5.0</v>
      </c>
      <c r="E689" s="7">
        <v>2.0</v>
      </c>
      <c r="F689" s="7" t="s">
        <v>321</v>
      </c>
      <c r="G689" s="7" t="s">
        <v>179</v>
      </c>
      <c r="H689" s="7" t="s">
        <v>530</v>
      </c>
      <c r="I689" s="7" t="s">
        <v>27</v>
      </c>
    </row>
    <row r="690">
      <c r="A690" s="56" t="s">
        <v>341</v>
      </c>
      <c r="B690" s="7" t="s">
        <v>360</v>
      </c>
      <c r="C690" s="7">
        <v>4.0</v>
      </c>
      <c r="D690" s="7">
        <v>3.0</v>
      </c>
      <c r="E690" s="7">
        <v>1.0</v>
      </c>
      <c r="F690" s="7" t="s">
        <v>321</v>
      </c>
      <c r="G690" s="7" t="s">
        <v>179</v>
      </c>
      <c r="H690" s="7" t="s">
        <v>537</v>
      </c>
    </row>
    <row r="691">
      <c r="A691" s="56" t="s">
        <v>290</v>
      </c>
      <c r="B691" s="7" t="s">
        <v>381</v>
      </c>
      <c r="C691" s="7">
        <v>4.0</v>
      </c>
      <c r="D691" s="7">
        <v>5.0</v>
      </c>
      <c r="E691" s="7"/>
      <c r="F691" s="7" t="s">
        <v>382</v>
      </c>
      <c r="G691" s="7" t="s">
        <v>293</v>
      </c>
      <c r="H691" s="7" t="s">
        <v>383</v>
      </c>
      <c r="I691" s="7" t="s">
        <v>27</v>
      </c>
    </row>
    <row r="692">
      <c r="A692" s="56" t="s">
        <v>447</v>
      </c>
      <c r="B692" s="7" t="s">
        <v>304</v>
      </c>
      <c r="C692" s="7">
        <v>3.0</v>
      </c>
      <c r="D692" s="7">
        <v>3.0</v>
      </c>
      <c r="E692" s="7"/>
      <c r="F692" s="7" t="s">
        <v>345</v>
      </c>
      <c r="G692" s="7" t="s">
        <v>293</v>
      </c>
      <c r="H692" s="7" t="s">
        <v>1050</v>
      </c>
      <c r="I692" s="7" t="s">
        <v>25</v>
      </c>
    </row>
    <row r="693">
      <c r="A693" s="56" t="s">
        <v>362</v>
      </c>
      <c r="B693" s="7" t="s">
        <v>1051</v>
      </c>
      <c r="C693" s="7">
        <v>3.0</v>
      </c>
      <c r="D693" s="7">
        <v>3.0</v>
      </c>
      <c r="E693" s="7"/>
      <c r="F693" s="7" t="s">
        <v>355</v>
      </c>
      <c r="G693" s="7" t="s">
        <v>293</v>
      </c>
      <c r="H693" s="7" t="s">
        <v>967</v>
      </c>
      <c r="I693" s="7" t="s">
        <v>27</v>
      </c>
    </row>
    <row r="694">
      <c r="A694" s="56" t="s">
        <v>436</v>
      </c>
      <c r="B694" s="7" t="s">
        <v>845</v>
      </c>
      <c r="C694" s="7">
        <v>5.0</v>
      </c>
      <c r="D694" s="7">
        <v>3.0</v>
      </c>
      <c r="E694" s="7">
        <v>6.0</v>
      </c>
      <c r="F694" s="7" t="s">
        <v>321</v>
      </c>
      <c r="G694" s="7" t="s">
        <v>179</v>
      </c>
      <c r="H694" s="7" t="s">
        <v>324</v>
      </c>
      <c r="I694" s="7" t="s">
        <v>175</v>
      </c>
    </row>
    <row r="695">
      <c r="A695" s="56" t="s">
        <v>348</v>
      </c>
      <c r="B695" s="7" t="s">
        <v>540</v>
      </c>
      <c r="C695" s="7">
        <v>2.0</v>
      </c>
      <c r="D695" s="7">
        <v>1.0</v>
      </c>
      <c r="E695" s="7">
        <v>1.0</v>
      </c>
      <c r="F695" s="7" t="s">
        <v>36</v>
      </c>
      <c r="G695" s="7" t="s">
        <v>293</v>
      </c>
      <c r="H695" s="7" t="s">
        <v>1052</v>
      </c>
    </row>
    <row r="696">
      <c r="A696" s="56" t="s">
        <v>336</v>
      </c>
      <c r="B696" s="7" t="s">
        <v>404</v>
      </c>
      <c r="C696" s="7">
        <v>4.0</v>
      </c>
      <c r="D696" s="7">
        <v>4.0</v>
      </c>
      <c r="E696" s="7">
        <v>2.0</v>
      </c>
      <c r="F696" s="7" t="s">
        <v>24</v>
      </c>
      <c r="G696" s="7" t="s">
        <v>293</v>
      </c>
      <c r="H696" s="7" t="s">
        <v>949</v>
      </c>
      <c r="I696" s="7" t="s">
        <v>27</v>
      </c>
    </row>
    <row r="697">
      <c r="A697" s="56" t="s">
        <v>447</v>
      </c>
      <c r="B697" s="7" t="s">
        <v>1053</v>
      </c>
      <c r="C697" s="7">
        <v>2.0</v>
      </c>
      <c r="D697" s="7">
        <v>3.0</v>
      </c>
      <c r="E697" s="7">
        <v>4.0</v>
      </c>
      <c r="F697" s="7" t="s">
        <v>382</v>
      </c>
      <c r="G697" s="7" t="s">
        <v>293</v>
      </c>
      <c r="H697" s="7" t="s">
        <v>1054</v>
      </c>
      <c r="I697" s="7" t="s">
        <v>27</v>
      </c>
    </row>
    <row r="698">
      <c r="A698" s="56" t="s">
        <v>430</v>
      </c>
      <c r="B698" s="7" t="s">
        <v>755</v>
      </c>
      <c r="C698" s="7">
        <v>4.0</v>
      </c>
      <c r="D698" s="7">
        <v>2.0</v>
      </c>
      <c r="E698" s="7"/>
      <c r="F698" s="7" t="s">
        <v>24</v>
      </c>
      <c r="G698" s="7" t="s">
        <v>293</v>
      </c>
      <c r="H698" s="7" t="s">
        <v>736</v>
      </c>
    </row>
    <row r="699">
      <c r="A699" s="56" t="s">
        <v>336</v>
      </c>
      <c r="B699" s="7" t="s">
        <v>347</v>
      </c>
      <c r="C699" s="7">
        <v>4.0</v>
      </c>
      <c r="D699" s="7">
        <v>4.0</v>
      </c>
      <c r="E699" s="7"/>
      <c r="F699" s="7" t="s">
        <v>24</v>
      </c>
      <c r="G699" s="7" t="s">
        <v>293</v>
      </c>
      <c r="H699" s="7" t="s">
        <v>584</v>
      </c>
      <c r="I699" s="7" t="s">
        <v>27</v>
      </c>
    </row>
    <row r="700">
      <c r="A700" s="56" t="s">
        <v>336</v>
      </c>
      <c r="B700" s="7" t="s">
        <v>580</v>
      </c>
      <c r="C700" s="7">
        <v>3.0</v>
      </c>
      <c r="D700" s="7">
        <v>2.0</v>
      </c>
      <c r="E700" s="7">
        <v>1.0</v>
      </c>
      <c r="F700" s="7" t="s">
        <v>24</v>
      </c>
      <c r="G700" s="7" t="s">
        <v>293</v>
      </c>
      <c r="H700" s="7" t="s">
        <v>396</v>
      </c>
      <c r="I700" s="7" t="s">
        <v>27</v>
      </c>
    </row>
    <row r="701">
      <c r="A701" s="56" t="s">
        <v>336</v>
      </c>
      <c r="B701" s="7" t="s">
        <v>418</v>
      </c>
      <c r="C701" s="7">
        <v>4.0</v>
      </c>
      <c r="D701" s="7">
        <v>4.0</v>
      </c>
      <c r="E701" s="7">
        <v>3.0</v>
      </c>
      <c r="F701" s="7" t="s">
        <v>24</v>
      </c>
      <c r="G701" s="7" t="s">
        <v>293</v>
      </c>
      <c r="H701" s="7" t="s">
        <v>949</v>
      </c>
      <c r="I701" s="7" t="s">
        <v>27</v>
      </c>
    </row>
    <row r="702">
      <c r="A702" s="56" t="s">
        <v>303</v>
      </c>
      <c r="B702" s="7" t="s">
        <v>895</v>
      </c>
      <c r="C702" s="7">
        <v>5.0</v>
      </c>
      <c r="D702" s="7">
        <v>3.0</v>
      </c>
      <c r="E702" s="7"/>
      <c r="F702" s="7" t="s">
        <v>24</v>
      </c>
      <c r="G702" s="7" t="s">
        <v>293</v>
      </c>
      <c r="H702" s="7" t="s">
        <v>305</v>
      </c>
      <c r="I702" s="7" t="s">
        <v>27</v>
      </c>
    </row>
    <row r="703">
      <c r="A703" s="56" t="s">
        <v>290</v>
      </c>
      <c r="B703" s="7" t="s">
        <v>1055</v>
      </c>
      <c r="C703" s="7">
        <v>2.0</v>
      </c>
      <c r="D703" s="7">
        <v>2.0</v>
      </c>
      <c r="E703" s="7">
        <v>2.0</v>
      </c>
      <c r="F703" s="7" t="s">
        <v>355</v>
      </c>
      <c r="G703" s="7" t="s">
        <v>293</v>
      </c>
      <c r="H703" s="7" t="s">
        <v>629</v>
      </c>
      <c r="I703" s="7" t="s">
        <v>27</v>
      </c>
    </row>
    <row r="704">
      <c r="A704" s="56" t="s">
        <v>290</v>
      </c>
      <c r="B704" s="7" t="s">
        <v>1056</v>
      </c>
      <c r="C704" s="7">
        <v>3.0</v>
      </c>
      <c r="D704" s="7">
        <v>2.0</v>
      </c>
      <c r="E704" s="7">
        <v>1.0</v>
      </c>
      <c r="F704" s="7" t="s">
        <v>355</v>
      </c>
      <c r="G704" s="7" t="s">
        <v>293</v>
      </c>
      <c r="H704" s="7" t="s">
        <v>1057</v>
      </c>
      <c r="I704" s="7" t="s">
        <v>27</v>
      </c>
    </row>
    <row r="705">
      <c r="A705" s="56" t="s">
        <v>290</v>
      </c>
      <c r="B705" s="7" t="s">
        <v>1058</v>
      </c>
      <c r="C705" s="7">
        <v>1.0</v>
      </c>
      <c r="D705" s="7">
        <v>1.0</v>
      </c>
      <c r="E705" s="7">
        <v>2.0</v>
      </c>
      <c r="F705" s="7" t="s">
        <v>345</v>
      </c>
      <c r="G705" s="7" t="s">
        <v>293</v>
      </c>
      <c r="H705" s="7" t="s">
        <v>579</v>
      </c>
      <c r="I705" s="7" t="s">
        <v>27</v>
      </c>
    </row>
    <row r="706">
      <c r="A706" s="56" t="s">
        <v>290</v>
      </c>
      <c r="B706" s="7" t="s">
        <v>381</v>
      </c>
      <c r="C706" s="7">
        <v>4.0</v>
      </c>
      <c r="D706" s="7">
        <v>5.0</v>
      </c>
      <c r="E706" s="7">
        <v>1.0</v>
      </c>
      <c r="F706" s="7" t="s">
        <v>382</v>
      </c>
      <c r="G706" s="7" t="s">
        <v>293</v>
      </c>
      <c r="H706" s="7" t="s">
        <v>383</v>
      </c>
      <c r="I706" s="7" t="s">
        <v>27</v>
      </c>
    </row>
    <row r="707">
      <c r="A707" s="56" t="s">
        <v>290</v>
      </c>
      <c r="B707" s="7" t="s">
        <v>1059</v>
      </c>
      <c r="C707" s="7">
        <v>4.0</v>
      </c>
      <c r="D707" s="7">
        <v>5.0</v>
      </c>
      <c r="E707" s="7"/>
      <c r="F707" s="7" t="s">
        <v>563</v>
      </c>
      <c r="G707" s="7" t="s">
        <v>293</v>
      </c>
      <c r="H707" s="7" t="s">
        <v>1060</v>
      </c>
      <c r="I707" s="7" t="s">
        <v>25</v>
      </c>
    </row>
    <row r="708">
      <c r="A708" s="56" t="s">
        <v>290</v>
      </c>
      <c r="B708" s="7" t="s">
        <v>360</v>
      </c>
      <c r="C708" s="7">
        <v>4.0</v>
      </c>
      <c r="D708" s="7">
        <v>4.0</v>
      </c>
      <c r="E708" s="7">
        <v>1.0</v>
      </c>
      <c r="F708" s="7" t="s">
        <v>36</v>
      </c>
      <c r="G708" s="7" t="s">
        <v>293</v>
      </c>
      <c r="H708" s="7" t="s">
        <v>1061</v>
      </c>
      <c r="I708" s="7" t="s">
        <v>25</v>
      </c>
    </row>
    <row r="709">
      <c r="A709" s="56" t="s">
        <v>290</v>
      </c>
      <c r="B709" s="7" t="s">
        <v>1062</v>
      </c>
      <c r="C709" s="7">
        <v>4.0</v>
      </c>
      <c r="D709" s="7">
        <v>5.0</v>
      </c>
      <c r="E709" s="7">
        <v>2.0</v>
      </c>
      <c r="F709" s="7" t="s">
        <v>300</v>
      </c>
      <c r="G709" s="7" t="s">
        <v>293</v>
      </c>
      <c r="H709" s="7" t="s">
        <v>1063</v>
      </c>
      <c r="I709" s="7" t="s">
        <v>25</v>
      </c>
    </row>
    <row r="710">
      <c r="A710" s="56" t="s">
        <v>290</v>
      </c>
      <c r="B710" s="7" t="s">
        <v>984</v>
      </c>
      <c r="C710" s="7">
        <v>5.0</v>
      </c>
      <c r="D710" s="7">
        <v>5.0</v>
      </c>
      <c r="E710" s="7">
        <v>2.0</v>
      </c>
      <c r="F710" s="7" t="s">
        <v>382</v>
      </c>
      <c r="G710" s="7" t="s">
        <v>293</v>
      </c>
      <c r="H710" s="7" t="s">
        <v>383</v>
      </c>
      <c r="I710" s="7" t="s">
        <v>25</v>
      </c>
    </row>
    <row r="711">
      <c r="A711" s="56" t="s">
        <v>290</v>
      </c>
      <c r="B711" s="7" t="s">
        <v>1064</v>
      </c>
      <c r="C711" s="7">
        <v>3.0</v>
      </c>
      <c r="D711" s="7">
        <v>3.0</v>
      </c>
      <c r="E711" s="7"/>
      <c r="F711" s="7" t="s">
        <v>382</v>
      </c>
      <c r="G711" s="7" t="s">
        <v>293</v>
      </c>
      <c r="H711" s="7" t="s">
        <v>1065</v>
      </c>
      <c r="I711" s="7" t="s">
        <v>27</v>
      </c>
    </row>
    <row r="712">
      <c r="A712" s="56" t="s">
        <v>436</v>
      </c>
      <c r="B712" s="7" t="s">
        <v>1013</v>
      </c>
      <c r="C712" s="7">
        <v>8.0</v>
      </c>
      <c r="D712" s="7">
        <v>7.0</v>
      </c>
      <c r="E712" s="7">
        <v>4.0</v>
      </c>
      <c r="F712" s="7" t="s">
        <v>326</v>
      </c>
      <c r="G712" s="7" t="s">
        <v>179</v>
      </c>
      <c r="H712" s="7" t="s">
        <v>1014</v>
      </c>
      <c r="I712" s="7" t="s">
        <v>27</v>
      </c>
    </row>
    <row r="713">
      <c r="A713" s="56" t="s">
        <v>290</v>
      </c>
      <c r="B713" s="7" t="s">
        <v>775</v>
      </c>
      <c r="C713" s="7">
        <v>4.0</v>
      </c>
      <c r="D713" s="7">
        <v>4.0</v>
      </c>
      <c r="E713" s="7">
        <v>3.0</v>
      </c>
      <c r="F713" s="7" t="s">
        <v>382</v>
      </c>
      <c r="G713" s="7"/>
      <c r="I713" s="7" t="s">
        <v>25</v>
      </c>
    </row>
    <row r="714">
      <c r="A714" s="56" t="s">
        <v>336</v>
      </c>
      <c r="B714" s="7" t="s">
        <v>562</v>
      </c>
      <c r="C714" s="7">
        <v>3.0</v>
      </c>
      <c r="D714" s="7">
        <v>2.0</v>
      </c>
      <c r="E714" s="7">
        <v>2.0</v>
      </c>
      <c r="F714" s="7" t="s">
        <v>24</v>
      </c>
      <c r="G714" s="7" t="s">
        <v>293</v>
      </c>
      <c r="H714" s="7" t="s">
        <v>396</v>
      </c>
      <c r="I714" s="7" t="s">
        <v>27</v>
      </c>
    </row>
    <row r="715">
      <c r="A715" s="56" t="s">
        <v>290</v>
      </c>
      <c r="B715" s="7" t="s">
        <v>1066</v>
      </c>
      <c r="C715" s="7">
        <v>1.0</v>
      </c>
      <c r="D715" s="7">
        <v>1.0</v>
      </c>
      <c r="E715" s="7">
        <v>4.0</v>
      </c>
      <c r="F715" s="7" t="s">
        <v>36</v>
      </c>
      <c r="G715" s="7" t="s">
        <v>293</v>
      </c>
      <c r="H715" s="7" t="s">
        <v>1067</v>
      </c>
      <c r="I715" s="7" t="s">
        <v>25</v>
      </c>
    </row>
    <row r="716">
      <c r="A716" s="56" t="s">
        <v>290</v>
      </c>
      <c r="B716" s="7" t="s">
        <v>291</v>
      </c>
      <c r="C716" s="7">
        <v>1.0</v>
      </c>
      <c r="D716" s="7">
        <v>1.0</v>
      </c>
      <c r="E716" s="7">
        <v>2.0</v>
      </c>
      <c r="F716" s="7" t="s">
        <v>382</v>
      </c>
      <c r="G716" s="7" t="s">
        <v>293</v>
      </c>
      <c r="H716" s="7" t="s">
        <v>579</v>
      </c>
      <c r="I716" s="7" t="s">
        <v>25</v>
      </c>
    </row>
    <row r="717">
      <c r="A717" s="56" t="s">
        <v>290</v>
      </c>
      <c r="B717" s="7" t="s">
        <v>360</v>
      </c>
      <c r="C717" s="7">
        <v>2.0</v>
      </c>
      <c r="D717" s="7">
        <v>2.0</v>
      </c>
      <c r="E717" s="7">
        <v>2.0</v>
      </c>
      <c r="F717" s="7" t="s">
        <v>36</v>
      </c>
      <c r="G717" s="7" t="s">
        <v>293</v>
      </c>
      <c r="H717" s="7" t="s">
        <v>592</v>
      </c>
      <c r="I717" s="7" t="s">
        <v>27</v>
      </c>
    </row>
    <row r="718">
      <c r="A718" s="56" t="s">
        <v>336</v>
      </c>
      <c r="B718" s="7" t="s">
        <v>1068</v>
      </c>
      <c r="C718" s="7">
        <v>4.0</v>
      </c>
      <c r="D718" s="7">
        <v>4.0</v>
      </c>
      <c r="E718" s="7">
        <v>1.0</v>
      </c>
      <c r="F718" s="7" t="s">
        <v>300</v>
      </c>
      <c r="G718" s="7" t="s">
        <v>293</v>
      </c>
      <c r="H718" s="7" t="s">
        <v>1069</v>
      </c>
      <c r="I718" s="7" t="s">
        <v>27</v>
      </c>
    </row>
    <row r="719">
      <c r="A719" s="56" t="s">
        <v>290</v>
      </c>
      <c r="B719" s="7" t="s">
        <v>1070</v>
      </c>
      <c r="C719" s="7">
        <v>5.0</v>
      </c>
      <c r="D719" s="7">
        <v>5.0</v>
      </c>
      <c r="E719" s="7">
        <v>2.0</v>
      </c>
      <c r="F719" s="7" t="s">
        <v>300</v>
      </c>
      <c r="G719" s="7" t="s">
        <v>293</v>
      </c>
      <c r="H719" s="7" t="s">
        <v>1071</v>
      </c>
      <c r="I719" s="7" t="s">
        <v>25</v>
      </c>
    </row>
    <row r="720">
      <c r="A720" s="56" t="s">
        <v>760</v>
      </c>
      <c r="B720" s="7" t="s">
        <v>1072</v>
      </c>
      <c r="C720" s="7">
        <v>5.0</v>
      </c>
      <c r="D720" s="7">
        <v>3.0</v>
      </c>
      <c r="E720" s="7">
        <v>4.0</v>
      </c>
      <c r="F720" s="7" t="s">
        <v>188</v>
      </c>
      <c r="G720" s="7" t="s">
        <v>179</v>
      </c>
      <c r="H720" s="7" t="s">
        <v>869</v>
      </c>
      <c r="I720" s="7" t="s">
        <v>25</v>
      </c>
    </row>
    <row r="721">
      <c r="A721" s="56" t="s">
        <v>436</v>
      </c>
      <c r="B721" s="7" t="s">
        <v>1073</v>
      </c>
      <c r="C721" s="7">
        <v>6.0</v>
      </c>
      <c r="D721" s="7">
        <v>6.0</v>
      </c>
      <c r="E721" s="7">
        <v>1.0</v>
      </c>
      <c r="F721" s="7" t="s">
        <v>192</v>
      </c>
      <c r="G721" s="7" t="s">
        <v>179</v>
      </c>
      <c r="H721" s="7" t="s">
        <v>1074</v>
      </c>
      <c r="I721" s="7" t="s">
        <v>27</v>
      </c>
    </row>
    <row r="722">
      <c r="A722" s="56" t="s">
        <v>362</v>
      </c>
      <c r="B722" s="7" t="s">
        <v>603</v>
      </c>
      <c r="C722" s="7">
        <v>3.0</v>
      </c>
      <c r="D722" s="7">
        <v>2.0</v>
      </c>
      <c r="E722" s="7">
        <v>1.0</v>
      </c>
      <c r="F722" s="7" t="s">
        <v>36</v>
      </c>
      <c r="G722" s="7" t="s">
        <v>293</v>
      </c>
      <c r="H722" s="7" t="s">
        <v>736</v>
      </c>
      <c r="I722" s="7" t="s">
        <v>27</v>
      </c>
    </row>
    <row r="723">
      <c r="A723" s="56" t="s">
        <v>336</v>
      </c>
      <c r="B723" s="7" t="s">
        <v>1075</v>
      </c>
      <c r="C723" s="7">
        <v>4.0</v>
      </c>
      <c r="D723" s="7">
        <v>4.0</v>
      </c>
      <c r="E723" s="7">
        <v>1.0</v>
      </c>
      <c r="F723" s="7" t="s">
        <v>355</v>
      </c>
      <c r="G723" s="7" t="s">
        <v>293</v>
      </c>
      <c r="H723" s="7" t="s">
        <v>380</v>
      </c>
      <c r="I723" s="7" t="s">
        <v>27</v>
      </c>
    </row>
    <row r="724">
      <c r="A724" s="56" t="s">
        <v>424</v>
      </c>
      <c r="B724" s="7" t="s">
        <v>534</v>
      </c>
      <c r="C724" s="7">
        <v>3.0</v>
      </c>
      <c r="D724" s="7">
        <v>2.0</v>
      </c>
      <c r="E724" s="7">
        <v>1.0</v>
      </c>
      <c r="F724" s="7" t="s">
        <v>24</v>
      </c>
      <c r="G724" s="7" t="s">
        <v>293</v>
      </c>
      <c r="H724" s="7" t="s">
        <v>1076</v>
      </c>
      <c r="I724" s="7" t="s">
        <v>25</v>
      </c>
    </row>
    <row r="725">
      <c r="A725" s="56" t="s">
        <v>362</v>
      </c>
      <c r="B725" s="7" t="s">
        <v>1077</v>
      </c>
      <c r="C725" s="7">
        <v>6.0</v>
      </c>
      <c r="D725" s="7">
        <v>6.0</v>
      </c>
      <c r="E725" s="7">
        <v>6.0</v>
      </c>
      <c r="F725" s="7" t="s">
        <v>24</v>
      </c>
      <c r="G725" s="7" t="s">
        <v>293</v>
      </c>
      <c r="H725" s="7" t="s">
        <v>1078</v>
      </c>
    </row>
    <row r="726">
      <c r="A726" s="56" t="s">
        <v>436</v>
      </c>
      <c r="B726" s="7" t="s">
        <v>344</v>
      </c>
      <c r="C726" s="7">
        <v>3.0</v>
      </c>
      <c r="D726" s="7">
        <v>2.0</v>
      </c>
      <c r="E726" s="7">
        <v>2.0</v>
      </c>
      <c r="F726" s="7" t="s">
        <v>739</v>
      </c>
      <c r="G726" s="7" t="s">
        <v>293</v>
      </c>
      <c r="H726" s="7" t="s">
        <v>649</v>
      </c>
      <c r="I726" s="7" t="s">
        <v>25</v>
      </c>
    </row>
    <row r="727">
      <c r="A727" s="56" t="s">
        <v>290</v>
      </c>
      <c r="B727" s="7" t="s">
        <v>573</v>
      </c>
      <c r="C727" s="7">
        <v>2.0</v>
      </c>
      <c r="D727" s="7">
        <v>2.0</v>
      </c>
      <c r="E727" s="7">
        <v>1.0</v>
      </c>
      <c r="F727" s="7" t="s">
        <v>345</v>
      </c>
      <c r="G727" s="7" t="s">
        <v>293</v>
      </c>
      <c r="H727" s="7" t="s">
        <v>592</v>
      </c>
      <c r="I727" s="7" t="s">
        <v>25</v>
      </c>
    </row>
    <row r="728">
      <c r="A728" s="56" t="s">
        <v>436</v>
      </c>
      <c r="B728" s="7" t="s">
        <v>564</v>
      </c>
      <c r="C728" s="7">
        <v>5.0</v>
      </c>
      <c r="D728" s="7">
        <v>3.0</v>
      </c>
      <c r="E728" s="7">
        <v>1.0</v>
      </c>
      <c r="F728" s="7" t="s">
        <v>313</v>
      </c>
      <c r="G728" s="7" t="s">
        <v>179</v>
      </c>
      <c r="H728" s="7" t="s">
        <v>1079</v>
      </c>
      <c r="I728" s="7" t="s">
        <v>27</v>
      </c>
    </row>
    <row r="729">
      <c r="A729" s="56" t="s">
        <v>336</v>
      </c>
      <c r="B729" s="7" t="s">
        <v>1080</v>
      </c>
      <c r="C729" s="7">
        <v>5.0</v>
      </c>
      <c r="D729" s="7">
        <v>6.0</v>
      </c>
      <c r="E729" s="7">
        <v>1.0</v>
      </c>
      <c r="F729" s="7" t="s">
        <v>300</v>
      </c>
      <c r="G729" s="7" t="s">
        <v>293</v>
      </c>
      <c r="H729" s="7" t="s">
        <v>861</v>
      </c>
      <c r="I729" s="7" t="s">
        <v>25</v>
      </c>
    </row>
    <row r="730">
      <c r="A730" s="56" t="s">
        <v>336</v>
      </c>
      <c r="B730" s="7" t="s">
        <v>804</v>
      </c>
      <c r="C730" s="7">
        <v>1.0</v>
      </c>
      <c r="D730" s="7">
        <v>1.0</v>
      </c>
      <c r="E730" s="7">
        <v>2.0</v>
      </c>
      <c r="F730" s="7" t="s">
        <v>345</v>
      </c>
      <c r="G730" s="7" t="s">
        <v>293</v>
      </c>
      <c r="H730" s="7" t="s">
        <v>1081</v>
      </c>
      <c r="I730" s="7" t="s">
        <v>25</v>
      </c>
    </row>
    <row r="731">
      <c r="A731" s="56" t="s">
        <v>290</v>
      </c>
      <c r="B731" s="7" t="s">
        <v>985</v>
      </c>
      <c r="C731" s="7">
        <v>2.0</v>
      </c>
      <c r="D731" s="7">
        <v>2.0</v>
      </c>
      <c r="E731" s="7">
        <v>1.0</v>
      </c>
      <c r="F731" s="7" t="s">
        <v>36</v>
      </c>
      <c r="G731" s="7" t="s">
        <v>293</v>
      </c>
      <c r="H731" s="7" t="s">
        <v>493</v>
      </c>
      <c r="I731" s="7" t="s">
        <v>25</v>
      </c>
    </row>
    <row r="732">
      <c r="A732" s="56" t="s">
        <v>430</v>
      </c>
      <c r="B732" s="7" t="s">
        <v>1082</v>
      </c>
      <c r="C732" s="7">
        <v>2.0</v>
      </c>
      <c r="D732" s="7">
        <v>2.0</v>
      </c>
      <c r="E732" s="7">
        <v>1.0</v>
      </c>
      <c r="F732" s="7" t="s">
        <v>382</v>
      </c>
      <c r="G732" s="7" t="s">
        <v>293</v>
      </c>
      <c r="H732" s="7" t="s">
        <v>750</v>
      </c>
      <c r="I732" s="7" t="s">
        <v>27</v>
      </c>
    </row>
    <row r="733">
      <c r="A733" s="56" t="s">
        <v>302</v>
      </c>
      <c r="B733" s="7" t="s">
        <v>1083</v>
      </c>
      <c r="C733" s="7">
        <v>2.0</v>
      </c>
      <c r="D733" s="7">
        <v>2.0</v>
      </c>
      <c r="E733" s="7">
        <v>2.0</v>
      </c>
      <c r="F733" s="7" t="s">
        <v>355</v>
      </c>
      <c r="G733" s="7" t="s">
        <v>293</v>
      </c>
      <c r="H733" s="7" t="s">
        <v>1084</v>
      </c>
      <c r="I733" s="7" t="s">
        <v>25</v>
      </c>
    </row>
    <row r="734">
      <c r="A734" s="56" t="s">
        <v>302</v>
      </c>
      <c r="B734" s="7" t="s">
        <v>1085</v>
      </c>
      <c r="C734" s="7">
        <v>4.0</v>
      </c>
      <c r="D734" s="7">
        <v>3.0</v>
      </c>
      <c r="E734" s="7"/>
      <c r="F734" s="7" t="s">
        <v>321</v>
      </c>
      <c r="G734" s="7" t="s">
        <v>179</v>
      </c>
      <c r="H734" s="7" t="s">
        <v>946</v>
      </c>
      <c r="I734" s="7" t="s">
        <v>27</v>
      </c>
    </row>
    <row r="735">
      <c r="A735" s="56" t="s">
        <v>290</v>
      </c>
      <c r="B735" s="7" t="s">
        <v>450</v>
      </c>
      <c r="C735" s="7">
        <v>1.0</v>
      </c>
      <c r="D735" s="7">
        <v>1.0</v>
      </c>
      <c r="E735" s="7">
        <v>3.0</v>
      </c>
      <c r="F735" s="7" t="s">
        <v>24</v>
      </c>
      <c r="G735" s="7" t="s">
        <v>293</v>
      </c>
      <c r="H735" s="7" t="s">
        <v>507</v>
      </c>
      <c r="I735" s="7" t="s">
        <v>27</v>
      </c>
    </row>
    <row r="736">
      <c r="A736" s="56" t="s">
        <v>681</v>
      </c>
      <c r="B736" s="7" t="s">
        <v>331</v>
      </c>
      <c r="C736" s="7">
        <v>6.0</v>
      </c>
      <c r="D736" s="7">
        <v>6.0</v>
      </c>
      <c r="E736" s="7"/>
      <c r="F736" s="7" t="s">
        <v>192</v>
      </c>
      <c r="G736" s="7" t="s">
        <v>179</v>
      </c>
      <c r="H736" s="7" t="s">
        <v>1086</v>
      </c>
      <c r="I736" s="7" t="s">
        <v>27</v>
      </c>
    </row>
    <row r="737">
      <c r="A737" s="56" t="s">
        <v>681</v>
      </c>
      <c r="B737" s="7" t="s">
        <v>758</v>
      </c>
      <c r="C737" s="7">
        <v>8.0</v>
      </c>
      <c r="D737" s="7">
        <v>8.0</v>
      </c>
      <c r="E737" s="7">
        <v>2.0</v>
      </c>
      <c r="F737" s="7" t="s">
        <v>192</v>
      </c>
      <c r="G737" s="7" t="s">
        <v>179</v>
      </c>
      <c r="H737" s="7" t="s">
        <v>1087</v>
      </c>
      <c r="I737" s="7" t="s">
        <v>27</v>
      </c>
    </row>
    <row r="738">
      <c r="A738" s="56" t="s">
        <v>681</v>
      </c>
      <c r="B738" s="7" t="s">
        <v>1088</v>
      </c>
      <c r="C738" s="7">
        <v>8.0</v>
      </c>
      <c r="D738" s="7">
        <v>8.0</v>
      </c>
      <c r="E738" s="7">
        <v>2.0</v>
      </c>
      <c r="F738" s="7" t="s">
        <v>192</v>
      </c>
      <c r="G738" s="7" t="s">
        <v>179</v>
      </c>
      <c r="H738" s="7" t="s">
        <v>1089</v>
      </c>
      <c r="I738" s="7" t="s">
        <v>27</v>
      </c>
    </row>
    <row r="739">
      <c r="A739" s="56" t="s">
        <v>315</v>
      </c>
      <c r="B739" s="7" t="s">
        <v>371</v>
      </c>
      <c r="C739" s="7">
        <v>5.0</v>
      </c>
      <c r="D739" s="7">
        <v>5.0</v>
      </c>
      <c r="E739" s="7">
        <v>1.0</v>
      </c>
      <c r="F739" s="7" t="s">
        <v>329</v>
      </c>
      <c r="G739" s="7" t="s">
        <v>179</v>
      </c>
      <c r="H739" s="7" t="s">
        <v>1090</v>
      </c>
      <c r="I739" s="7" t="s">
        <v>27</v>
      </c>
    </row>
    <row r="740">
      <c r="A740" s="56" t="s">
        <v>848</v>
      </c>
      <c r="B740" s="7" t="s">
        <v>400</v>
      </c>
      <c r="C740" s="7">
        <v>1.0</v>
      </c>
      <c r="D740" s="7">
        <v>1.0</v>
      </c>
      <c r="E740" s="7">
        <v>1.0</v>
      </c>
      <c r="F740" s="7" t="s">
        <v>24</v>
      </c>
      <c r="G740" s="7" t="s">
        <v>293</v>
      </c>
      <c r="H740" s="7" t="s">
        <v>507</v>
      </c>
      <c r="I740" s="7" t="s">
        <v>27</v>
      </c>
    </row>
    <row r="741">
      <c r="A741" s="56" t="s">
        <v>497</v>
      </c>
      <c r="B741" s="7" t="s">
        <v>621</v>
      </c>
      <c r="C741" s="7">
        <v>4.0</v>
      </c>
      <c r="D741" s="7">
        <v>3.0</v>
      </c>
      <c r="E741" s="7">
        <v>3.0</v>
      </c>
      <c r="F741" s="7" t="s">
        <v>355</v>
      </c>
      <c r="G741" s="7" t="s">
        <v>293</v>
      </c>
      <c r="H741" s="7" t="s">
        <v>584</v>
      </c>
      <c r="I741" s="7" t="s">
        <v>27</v>
      </c>
    </row>
    <row r="742">
      <c r="A742" s="56" t="s">
        <v>303</v>
      </c>
      <c r="B742" s="7" t="s">
        <v>1091</v>
      </c>
      <c r="C742" s="7">
        <v>5.0</v>
      </c>
      <c r="D742" s="7">
        <v>3.0</v>
      </c>
      <c r="E742" s="7">
        <v>2.0</v>
      </c>
      <c r="F742" s="7" t="s">
        <v>300</v>
      </c>
      <c r="G742" s="7" t="s">
        <v>293</v>
      </c>
      <c r="H742" s="7" t="s">
        <v>398</v>
      </c>
      <c r="I742" s="7" t="s">
        <v>27</v>
      </c>
    </row>
    <row r="743">
      <c r="A743" s="56" t="s">
        <v>341</v>
      </c>
      <c r="B743" s="7" t="s">
        <v>1092</v>
      </c>
      <c r="C743" s="7">
        <v>8.0</v>
      </c>
      <c r="D743" s="7">
        <v>6.0</v>
      </c>
      <c r="E743" s="7">
        <v>4.0</v>
      </c>
      <c r="F743" s="7" t="s">
        <v>732</v>
      </c>
      <c r="G743" s="7" t="s">
        <v>179</v>
      </c>
      <c r="H743" s="7" t="s">
        <v>1093</v>
      </c>
      <c r="I743" s="7" t="s">
        <v>27</v>
      </c>
    </row>
    <row r="744">
      <c r="A744" s="56" t="s">
        <v>341</v>
      </c>
      <c r="B744" s="7" t="s">
        <v>1094</v>
      </c>
      <c r="C744" s="7">
        <v>5.0</v>
      </c>
      <c r="D744" s="7">
        <v>5.0</v>
      </c>
      <c r="E744" s="7">
        <v>1.0</v>
      </c>
      <c r="F744" s="7" t="s">
        <v>352</v>
      </c>
      <c r="G744" s="7" t="s">
        <v>179</v>
      </c>
      <c r="H744" s="7" t="s">
        <v>537</v>
      </c>
      <c r="I744" s="7" t="s">
        <v>27</v>
      </c>
    </row>
    <row r="745">
      <c r="A745" s="56" t="s">
        <v>290</v>
      </c>
      <c r="B745" s="7" t="s">
        <v>696</v>
      </c>
      <c r="C745" s="7">
        <v>2.0</v>
      </c>
      <c r="D745" s="7">
        <v>2.0</v>
      </c>
      <c r="E745" s="7">
        <v>4.0</v>
      </c>
      <c r="F745" s="7" t="s">
        <v>355</v>
      </c>
      <c r="G745" s="7" t="s">
        <v>293</v>
      </c>
      <c r="H745" s="7" t="s">
        <v>470</v>
      </c>
      <c r="I745" s="7" t="s">
        <v>27</v>
      </c>
    </row>
    <row r="746">
      <c r="A746" s="56" t="s">
        <v>336</v>
      </c>
      <c r="B746" s="7" t="s">
        <v>1095</v>
      </c>
      <c r="C746" s="7">
        <v>5.0</v>
      </c>
      <c r="D746" s="7">
        <v>5.0</v>
      </c>
      <c r="E746" s="7">
        <v>6.0</v>
      </c>
      <c r="F746" s="7" t="s">
        <v>300</v>
      </c>
      <c r="G746" s="7" t="s">
        <v>293</v>
      </c>
      <c r="H746" s="7" t="s">
        <v>376</v>
      </c>
      <c r="I746" s="7" t="s">
        <v>27</v>
      </c>
    </row>
    <row r="747">
      <c r="A747" s="56" t="s">
        <v>341</v>
      </c>
      <c r="B747" s="7" t="s">
        <v>425</v>
      </c>
      <c r="C747" s="7">
        <v>6.0</v>
      </c>
      <c r="D747" s="7">
        <v>4.0</v>
      </c>
      <c r="E747" s="7">
        <v>5.0</v>
      </c>
      <c r="F747" s="7" t="s">
        <v>352</v>
      </c>
      <c r="G747" s="7" t="s">
        <v>293</v>
      </c>
      <c r="H747" s="7" t="s">
        <v>546</v>
      </c>
      <c r="I747" s="7" t="s">
        <v>27</v>
      </c>
    </row>
    <row r="748">
      <c r="A748" s="56" t="s">
        <v>336</v>
      </c>
      <c r="B748" s="7" t="s">
        <v>337</v>
      </c>
      <c r="C748" s="7">
        <v>4.0</v>
      </c>
      <c r="D748" s="7">
        <v>4.0</v>
      </c>
      <c r="E748" s="7">
        <v>1.0</v>
      </c>
      <c r="F748" s="7" t="s">
        <v>300</v>
      </c>
      <c r="G748" s="7" t="s">
        <v>293</v>
      </c>
      <c r="H748" s="7" t="s">
        <v>1096</v>
      </c>
      <c r="I748" s="7" t="s">
        <v>27</v>
      </c>
    </row>
    <row r="749">
      <c r="A749" s="56" t="s">
        <v>290</v>
      </c>
      <c r="B749" s="7" t="s">
        <v>485</v>
      </c>
      <c r="C749" s="7">
        <v>1.0</v>
      </c>
      <c r="D749" s="7">
        <v>1.0</v>
      </c>
      <c r="E749" s="7">
        <v>1.0</v>
      </c>
      <c r="F749" s="7" t="s">
        <v>355</v>
      </c>
      <c r="G749" s="7" t="s">
        <v>293</v>
      </c>
      <c r="H749" s="7" t="s">
        <v>642</v>
      </c>
      <c r="I749" s="7" t="s">
        <v>25</v>
      </c>
    </row>
    <row r="750">
      <c r="A750" s="56" t="s">
        <v>303</v>
      </c>
      <c r="B750" s="7" t="s">
        <v>477</v>
      </c>
      <c r="C750" s="7">
        <v>3.0</v>
      </c>
      <c r="D750" s="27"/>
      <c r="E750" s="7">
        <v>1.0</v>
      </c>
      <c r="F750" s="7" t="s">
        <v>300</v>
      </c>
      <c r="G750" s="7" t="s">
        <v>293</v>
      </c>
      <c r="H750" s="7" t="s">
        <v>1097</v>
      </c>
      <c r="I750" s="7" t="s">
        <v>27</v>
      </c>
    </row>
    <row r="751">
      <c r="A751" s="56" t="s">
        <v>302</v>
      </c>
      <c r="B751" s="7" t="s">
        <v>610</v>
      </c>
      <c r="C751" s="7">
        <v>4.0</v>
      </c>
      <c r="D751" s="7">
        <v>2.0</v>
      </c>
      <c r="E751" s="7">
        <v>2.0</v>
      </c>
      <c r="F751" s="7" t="s">
        <v>355</v>
      </c>
      <c r="G751" s="7" t="s">
        <v>293</v>
      </c>
      <c r="H751" s="7" t="s">
        <v>1098</v>
      </c>
      <c r="I751" s="7" t="s">
        <v>175</v>
      </c>
    </row>
    <row r="752">
      <c r="A752" s="56" t="s">
        <v>341</v>
      </c>
      <c r="B752" s="7" t="s">
        <v>558</v>
      </c>
      <c r="C752" s="7">
        <v>4.0</v>
      </c>
      <c r="D752" s="7">
        <v>4.0</v>
      </c>
      <c r="E752" s="7">
        <v>4.0</v>
      </c>
      <c r="F752" s="7" t="s">
        <v>321</v>
      </c>
      <c r="G752" s="7" t="s">
        <v>179</v>
      </c>
      <c r="H752" s="7" t="s">
        <v>537</v>
      </c>
      <c r="I752" s="7" t="s">
        <v>27</v>
      </c>
    </row>
    <row r="753">
      <c r="A753" s="56" t="s">
        <v>290</v>
      </c>
      <c r="B753" s="7" t="s">
        <v>1099</v>
      </c>
      <c r="C753" s="7">
        <v>2.0</v>
      </c>
      <c r="D753" s="7">
        <v>2.0</v>
      </c>
      <c r="E753" s="7">
        <v>6.0</v>
      </c>
      <c r="F753" s="7" t="s">
        <v>24</v>
      </c>
      <c r="G753" s="7" t="s">
        <v>293</v>
      </c>
      <c r="H753" s="7" t="s">
        <v>470</v>
      </c>
      <c r="I753" s="7" t="s">
        <v>25</v>
      </c>
    </row>
    <row r="754">
      <c r="A754" s="56" t="s">
        <v>290</v>
      </c>
      <c r="B754" s="7" t="s">
        <v>662</v>
      </c>
      <c r="C754" s="7">
        <v>5.0</v>
      </c>
      <c r="D754" s="7">
        <v>6.0</v>
      </c>
      <c r="E754" s="7">
        <v>1.0</v>
      </c>
      <c r="F754" s="7" t="s">
        <v>563</v>
      </c>
      <c r="G754" s="7" t="s">
        <v>293</v>
      </c>
      <c r="H754" s="7" t="s">
        <v>663</v>
      </c>
    </row>
    <row r="755">
      <c r="A755" s="56" t="s">
        <v>362</v>
      </c>
      <c r="B755" s="7" t="s">
        <v>1100</v>
      </c>
      <c r="C755" s="7">
        <v>4.0</v>
      </c>
      <c r="D755" s="7">
        <v>2.0</v>
      </c>
      <c r="E755" s="7">
        <v>2.0</v>
      </c>
      <c r="F755" s="7" t="s">
        <v>345</v>
      </c>
      <c r="G755" s="7" t="s">
        <v>293</v>
      </c>
      <c r="H755" s="7" t="s">
        <v>659</v>
      </c>
      <c r="I755" s="7" t="s">
        <v>175</v>
      </c>
    </row>
    <row r="756">
      <c r="A756" s="56" t="s">
        <v>341</v>
      </c>
      <c r="B756" s="7" t="s">
        <v>1101</v>
      </c>
      <c r="C756" s="7">
        <v>5.0</v>
      </c>
      <c r="D756" s="7">
        <v>4.0</v>
      </c>
      <c r="E756" s="7"/>
      <c r="F756" s="7" t="s">
        <v>313</v>
      </c>
      <c r="G756" s="7" t="s">
        <v>179</v>
      </c>
      <c r="H756" s="7" t="s">
        <v>529</v>
      </c>
      <c r="I756" s="7" t="s">
        <v>27</v>
      </c>
    </row>
    <row r="757">
      <c r="A757" s="56" t="s">
        <v>362</v>
      </c>
      <c r="B757" s="7" t="s">
        <v>377</v>
      </c>
      <c r="C757" s="7">
        <v>4.0</v>
      </c>
      <c r="D757" s="7">
        <v>4.0</v>
      </c>
      <c r="E757" s="7"/>
      <c r="F757" s="7" t="s">
        <v>355</v>
      </c>
      <c r="G757" s="7" t="s">
        <v>293</v>
      </c>
      <c r="H757" s="7" t="s">
        <v>378</v>
      </c>
      <c r="I757" s="7" t="s">
        <v>175</v>
      </c>
    </row>
    <row r="758">
      <c r="A758" s="56" t="s">
        <v>362</v>
      </c>
      <c r="B758" s="7" t="s">
        <v>495</v>
      </c>
      <c r="C758" s="7">
        <v>5.0</v>
      </c>
      <c r="D758" s="7">
        <v>4.0</v>
      </c>
      <c r="E758" s="7">
        <v>3.0</v>
      </c>
      <c r="F758" s="7" t="s">
        <v>355</v>
      </c>
      <c r="G758" s="7" t="s">
        <v>293</v>
      </c>
      <c r="H758" s="7" t="s">
        <v>976</v>
      </c>
      <c r="I758" s="7" t="s">
        <v>25</v>
      </c>
    </row>
    <row r="759">
      <c r="A759" s="56" t="s">
        <v>290</v>
      </c>
      <c r="B759" s="7" t="s">
        <v>450</v>
      </c>
      <c r="C759" s="7">
        <v>4.0</v>
      </c>
      <c r="D759" s="7">
        <v>3.0</v>
      </c>
      <c r="E759" s="7">
        <v>2.0</v>
      </c>
      <c r="F759" s="7" t="s">
        <v>36</v>
      </c>
      <c r="G759" s="7" t="s">
        <v>293</v>
      </c>
      <c r="H759" s="7" t="s">
        <v>451</v>
      </c>
      <c r="I759" s="7" t="s">
        <v>25</v>
      </c>
    </row>
    <row r="760">
      <c r="A760" s="56" t="s">
        <v>365</v>
      </c>
      <c r="B760" s="7" t="s">
        <v>562</v>
      </c>
      <c r="C760" s="7">
        <v>5.0</v>
      </c>
      <c r="D760" s="7">
        <v>5.0</v>
      </c>
      <c r="E760" s="7">
        <v>1.0</v>
      </c>
      <c r="F760" s="7" t="s">
        <v>188</v>
      </c>
      <c r="G760" s="7" t="s">
        <v>179</v>
      </c>
      <c r="H760" s="7" t="s">
        <v>1090</v>
      </c>
      <c r="I760" s="7" t="s">
        <v>175</v>
      </c>
    </row>
    <row r="761">
      <c r="A761" s="56" t="s">
        <v>362</v>
      </c>
      <c r="B761" s="7" t="s">
        <v>1102</v>
      </c>
      <c r="C761" s="7">
        <v>3.0</v>
      </c>
      <c r="D761" s="7">
        <v>3.0</v>
      </c>
      <c r="E761" s="7"/>
      <c r="F761" s="7" t="s">
        <v>355</v>
      </c>
      <c r="G761" s="7" t="s">
        <v>293</v>
      </c>
      <c r="H761" s="7" t="s">
        <v>967</v>
      </c>
      <c r="I761" s="7" t="s">
        <v>27</v>
      </c>
    </row>
    <row r="762">
      <c r="A762" s="56" t="s">
        <v>306</v>
      </c>
      <c r="B762" s="7" t="s">
        <v>485</v>
      </c>
      <c r="C762" s="7">
        <v>3.0</v>
      </c>
      <c r="D762" s="7">
        <v>2.0</v>
      </c>
      <c r="E762" s="7">
        <v>4.0</v>
      </c>
      <c r="F762" s="7" t="s">
        <v>593</v>
      </c>
      <c r="G762" s="7" t="s">
        <v>179</v>
      </c>
      <c r="H762" s="7" t="s">
        <v>594</v>
      </c>
      <c r="I762" s="7" t="s">
        <v>27</v>
      </c>
    </row>
    <row r="763">
      <c r="A763" s="56" t="s">
        <v>290</v>
      </c>
      <c r="B763" s="7" t="s">
        <v>344</v>
      </c>
      <c r="C763" s="7">
        <v>2.0</v>
      </c>
      <c r="D763" s="7">
        <v>2.0</v>
      </c>
      <c r="E763" s="7">
        <v>5.0</v>
      </c>
      <c r="F763" s="7" t="s">
        <v>36</v>
      </c>
      <c r="G763" s="7" t="s">
        <v>293</v>
      </c>
      <c r="H763" s="7" t="s">
        <v>1103</v>
      </c>
      <c r="I763" s="7" t="s">
        <v>27</v>
      </c>
    </row>
    <row r="764">
      <c r="A764" s="56" t="s">
        <v>290</v>
      </c>
      <c r="B764" s="7" t="s">
        <v>328</v>
      </c>
      <c r="C764" s="7">
        <v>2.0</v>
      </c>
      <c r="D764" s="7">
        <v>2.0</v>
      </c>
      <c r="E764" s="7">
        <v>2.0</v>
      </c>
      <c r="F764" s="7" t="s">
        <v>382</v>
      </c>
      <c r="G764" s="7" t="s">
        <v>293</v>
      </c>
      <c r="H764" s="7" t="s">
        <v>569</v>
      </c>
      <c r="I764" s="7" t="s">
        <v>27</v>
      </c>
    </row>
    <row r="765">
      <c r="A765" s="56" t="s">
        <v>436</v>
      </c>
      <c r="B765" s="7" t="s">
        <v>564</v>
      </c>
      <c r="C765" s="7">
        <v>7.0</v>
      </c>
      <c r="D765" s="7">
        <v>3.0</v>
      </c>
      <c r="E765" s="7">
        <v>2.0</v>
      </c>
      <c r="F765" s="7" t="s">
        <v>313</v>
      </c>
      <c r="G765" s="7" t="s">
        <v>179</v>
      </c>
      <c r="H765" s="7" t="s">
        <v>1104</v>
      </c>
      <c r="I765" s="7" t="s">
        <v>27</v>
      </c>
    </row>
    <row r="766">
      <c r="A766" s="56" t="s">
        <v>290</v>
      </c>
      <c r="B766" s="7" t="s">
        <v>1105</v>
      </c>
      <c r="C766" s="7">
        <v>2.0</v>
      </c>
      <c r="D766" s="7">
        <v>2.0</v>
      </c>
      <c r="E766" s="7">
        <v>3.0</v>
      </c>
      <c r="F766" s="7" t="s">
        <v>36</v>
      </c>
      <c r="G766" s="7" t="s">
        <v>293</v>
      </c>
      <c r="H766" s="7" t="s">
        <v>707</v>
      </c>
      <c r="I766" s="7" t="s">
        <v>25</v>
      </c>
    </row>
    <row r="767">
      <c r="A767" s="56" t="s">
        <v>336</v>
      </c>
      <c r="B767" s="7" t="s">
        <v>1106</v>
      </c>
      <c r="C767" s="7">
        <v>2.0</v>
      </c>
      <c r="D767" s="7">
        <v>2.0</v>
      </c>
      <c r="E767" s="7">
        <v>4.0</v>
      </c>
      <c r="F767" s="7" t="s">
        <v>36</v>
      </c>
      <c r="G767" s="7" t="s">
        <v>293</v>
      </c>
      <c r="H767" s="7" t="s">
        <v>1107</v>
      </c>
      <c r="I767" s="7" t="s">
        <v>27</v>
      </c>
    </row>
    <row r="768">
      <c r="A768" s="56" t="s">
        <v>336</v>
      </c>
      <c r="B768" s="7" t="s">
        <v>395</v>
      </c>
      <c r="C768" s="7">
        <v>2.0</v>
      </c>
      <c r="D768" s="7">
        <v>2.0</v>
      </c>
      <c r="E768" s="7">
        <v>4.0</v>
      </c>
      <c r="F768" s="7" t="s">
        <v>36</v>
      </c>
      <c r="G768" s="7" t="s">
        <v>293</v>
      </c>
      <c r="H768" s="7" t="s">
        <v>891</v>
      </c>
      <c r="I768" s="7" t="s">
        <v>27</v>
      </c>
    </row>
    <row r="769">
      <c r="A769" s="56" t="s">
        <v>336</v>
      </c>
      <c r="B769" s="7" t="s">
        <v>562</v>
      </c>
      <c r="C769" s="7">
        <v>2.0</v>
      </c>
      <c r="D769" s="7">
        <v>2.0</v>
      </c>
      <c r="E769" s="7">
        <v>2.0</v>
      </c>
      <c r="F769" s="7" t="s">
        <v>36</v>
      </c>
      <c r="G769" s="7" t="s">
        <v>293</v>
      </c>
      <c r="H769" s="7" t="s">
        <v>973</v>
      </c>
      <c r="I769" s="7" t="s">
        <v>25</v>
      </c>
    </row>
    <row r="770">
      <c r="A770" s="56" t="s">
        <v>295</v>
      </c>
      <c r="B770" s="7" t="s">
        <v>1108</v>
      </c>
      <c r="C770" s="7">
        <v>5.0</v>
      </c>
      <c r="D770" s="7">
        <v>4.0</v>
      </c>
      <c r="E770" s="7">
        <v>2.0</v>
      </c>
      <c r="F770" s="7" t="s">
        <v>192</v>
      </c>
      <c r="G770" s="7" t="s">
        <v>179</v>
      </c>
      <c r="H770" s="7" t="s">
        <v>1109</v>
      </c>
    </row>
    <row r="771">
      <c r="A771" s="56" t="s">
        <v>351</v>
      </c>
      <c r="B771" s="7" t="s">
        <v>1110</v>
      </c>
      <c r="C771" s="7">
        <v>3.0</v>
      </c>
      <c r="D771" s="7">
        <v>2.0</v>
      </c>
      <c r="E771" s="7">
        <v>6.0</v>
      </c>
      <c r="F771" s="7" t="s">
        <v>300</v>
      </c>
      <c r="G771" s="7" t="s">
        <v>293</v>
      </c>
      <c r="H771" s="7" t="s">
        <v>1111</v>
      </c>
      <c r="I771" s="7" t="s">
        <v>27</v>
      </c>
    </row>
    <row r="772">
      <c r="A772" s="56" t="s">
        <v>620</v>
      </c>
      <c r="B772" s="7" t="s">
        <v>1112</v>
      </c>
      <c r="C772" s="7">
        <v>3.0</v>
      </c>
      <c r="D772" s="7">
        <v>2.0</v>
      </c>
      <c r="E772" s="7">
        <v>2.0</v>
      </c>
      <c r="F772" s="7" t="s">
        <v>355</v>
      </c>
      <c r="G772" s="7"/>
      <c r="I772" s="7" t="s">
        <v>175</v>
      </c>
    </row>
    <row r="773">
      <c r="A773" s="56" t="s">
        <v>290</v>
      </c>
      <c r="B773" s="7" t="s">
        <v>485</v>
      </c>
      <c r="C773" s="7">
        <v>1.0</v>
      </c>
      <c r="D773" s="7">
        <v>1.0</v>
      </c>
      <c r="E773" s="7">
        <v>1.0</v>
      </c>
      <c r="F773" s="7" t="s">
        <v>358</v>
      </c>
      <c r="G773" s="7" t="s">
        <v>293</v>
      </c>
      <c r="H773" s="7" t="s">
        <v>642</v>
      </c>
      <c r="I773" s="7" t="s">
        <v>27</v>
      </c>
    </row>
    <row r="774">
      <c r="A774" s="56" t="s">
        <v>290</v>
      </c>
      <c r="B774" s="7" t="s">
        <v>668</v>
      </c>
      <c r="C774" s="7">
        <v>1.0</v>
      </c>
      <c r="D774" s="7">
        <v>1.0</v>
      </c>
      <c r="E774" s="7">
        <v>3.0</v>
      </c>
      <c r="F774" s="7" t="s">
        <v>24</v>
      </c>
      <c r="G774" s="7" t="s">
        <v>293</v>
      </c>
      <c r="H774" s="7" t="s">
        <v>507</v>
      </c>
      <c r="I774" s="7" t="s">
        <v>27</v>
      </c>
    </row>
    <row r="775">
      <c r="A775" s="56" t="s">
        <v>403</v>
      </c>
      <c r="B775" s="7" t="s">
        <v>1113</v>
      </c>
      <c r="C775" s="7" t="s">
        <v>576</v>
      </c>
      <c r="D775" s="7">
        <v>1.0</v>
      </c>
      <c r="E775" s="7">
        <v>2.0</v>
      </c>
      <c r="F775" s="7" t="s">
        <v>382</v>
      </c>
      <c r="G775" s="7" t="s">
        <v>293</v>
      </c>
      <c r="H775" s="7" t="s">
        <v>1114</v>
      </c>
      <c r="I775" s="7" t="s">
        <v>25</v>
      </c>
    </row>
    <row r="776">
      <c r="A776" s="56" t="s">
        <v>336</v>
      </c>
      <c r="B776" s="7" t="s">
        <v>347</v>
      </c>
      <c r="C776" s="7">
        <v>4.0</v>
      </c>
      <c r="D776" s="7">
        <v>4.0</v>
      </c>
      <c r="E776" s="7">
        <v>4.0</v>
      </c>
      <c r="F776" s="7" t="s">
        <v>355</v>
      </c>
      <c r="G776" s="7" t="s">
        <v>293</v>
      </c>
      <c r="H776" s="7" t="s">
        <v>584</v>
      </c>
      <c r="I776" s="7" t="s">
        <v>27</v>
      </c>
    </row>
    <row r="777">
      <c r="A777" s="56" t="s">
        <v>290</v>
      </c>
      <c r="B777" s="7" t="s">
        <v>734</v>
      </c>
      <c r="C777" s="7">
        <v>1.0</v>
      </c>
      <c r="D777" s="7">
        <v>1.0</v>
      </c>
      <c r="E777" s="7">
        <v>2.0</v>
      </c>
      <c r="F777" s="7" t="s">
        <v>345</v>
      </c>
      <c r="G777" s="7" t="s">
        <v>293</v>
      </c>
      <c r="H777" s="7" t="s">
        <v>641</v>
      </c>
      <c r="I777" s="7" t="s">
        <v>25</v>
      </c>
    </row>
    <row r="778">
      <c r="A778" s="56" t="s">
        <v>290</v>
      </c>
      <c r="B778" s="7" t="s">
        <v>450</v>
      </c>
      <c r="C778" s="7">
        <v>1.0</v>
      </c>
      <c r="D778" s="7">
        <v>1.0</v>
      </c>
      <c r="E778" s="7"/>
      <c r="F778" s="7" t="s">
        <v>355</v>
      </c>
      <c r="G778" s="7" t="s">
        <v>293</v>
      </c>
      <c r="H778" s="7" t="s">
        <v>507</v>
      </c>
      <c r="I778" s="7" t="s">
        <v>27</v>
      </c>
    </row>
    <row r="779">
      <c r="A779" s="56" t="s">
        <v>336</v>
      </c>
      <c r="B779" s="7" t="s">
        <v>948</v>
      </c>
      <c r="C779" s="7">
        <v>4.0</v>
      </c>
      <c r="D779" s="7">
        <v>4.0</v>
      </c>
      <c r="E779" s="7"/>
      <c r="F779" s="7" t="s">
        <v>300</v>
      </c>
      <c r="G779" s="7" t="s">
        <v>293</v>
      </c>
      <c r="H779" s="7" t="s">
        <v>949</v>
      </c>
      <c r="I779" s="7" t="s">
        <v>27</v>
      </c>
    </row>
    <row r="780">
      <c r="A780" s="56" t="s">
        <v>430</v>
      </c>
      <c r="B780" s="7" t="s">
        <v>1055</v>
      </c>
      <c r="C780" s="7">
        <v>5.0</v>
      </c>
      <c r="D780" s="7">
        <v>5.0</v>
      </c>
      <c r="E780" s="7">
        <v>4.0</v>
      </c>
      <c r="F780" s="7" t="s">
        <v>24</v>
      </c>
      <c r="G780" s="7" t="s">
        <v>293</v>
      </c>
      <c r="H780" s="7" t="s">
        <v>1115</v>
      </c>
      <c r="I780" s="7" t="s">
        <v>175</v>
      </c>
    </row>
    <row r="781">
      <c r="A781" s="56" t="s">
        <v>336</v>
      </c>
      <c r="B781" s="7" t="s">
        <v>722</v>
      </c>
      <c r="C781" s="7">
        <v>5.0</v>
      </c>
      <c r="D781" s="7">
        <v>5.0</v>
      </c>
      <c r="E781" s="7"/>
      <c r="F781" s="7" t="s">
        <v>24</v>
      </c>
      <c r="G781" s="7" t="s">
        <v>293</v>
      </c>
      <c r="H781" s="7" t="s">
        <v>487</v>
      </c>
      <c r="I781" s="7" t="s">
        <v>25</v>
      </c>
    </row>
    <row r="782">
      <c r="A782" s="56" t="s">
        <v>336</v>
      </c>
      <c r="B782" s="7" t="s">
        <v>652</v>
      </c>
      <c r="C782" s="7">
        <v>4.0</v>
      </c>
      <c r="D782" s="7">
        <v>4.0</v>
      </c>
      <c r="E782" s="7">
        <v>1.0</v>
      </c>
      <c r="F782" s="7" t="s">
        <v>24</v>
      </c>
      <c r="G782" s="7"/>
    </row>
    <row r="783">
      <c r="A783" s="56" t="s">
        <v>336</v>
      </c>
      <c r="B783" s="7" t="s">
        <v>648</v>
      </c>
      <c r="C783" s="7">
        <v>4.0</v>
      </c>
      <c r="D783" s="7">
        <v>4.0</v>
      </c>
      <c r="E783" s="7"/>
      <c r="F783" s="7" t="s">
        <v>24</v>
      </c>
      <c r="G783" s="7" t="s">
        <v>293</v>
      </c>
      <c r="H783" s="7" t="s">
        <v>1096</v>
      </c>
    </row>
    <row r="784">
      <c r="A784" s="56" t="s">
        <v>295</v>
      </c>
      <c r="B784" s="7" t="s">
        <v>310</v>
      </c>
      <c r="C784" s="7">
        <v>4.0</v>
      </c>
      <c r="D784" s="7">
        <v>4.0</v>
      </c>
      <c r="E784" s="7"/>
      <c r="F784" s="7" t="s">
        <v>36</v>
      </c>
      <c r="G784" s="7" t="s">
        <v>293</v>
      </c>
      <c r="H784" s="7" t="s">
        <v>1116</v>
      </c>
      <c r="I784" s="7" t="s">
        <v>27</v>
      </c>
    </row>
    <row r="785">
      <c r="A785" s="56" t="s">
        <v>290</v>
      </c>
      <c r="B785" s="7" t="s">
        <v>381</v>
      </c>
      <c r="C785" s="7">
        <v>4.0</v>
      </c>
      <c r="D785" s="7">
        <v>4.0</v>
      </c>
      <c r="E785" s="7"/>
      <c r="F785" s="7" t="s">
        <v>382</v>
      </c>
      <c r="G785" s="7" t="s">
        <v>293</v>
      </c>
      <c r="H785" s="7" t="s">
        <v>383</v>
      </c>
      <c r="I785" s="7" t="s">
        <v>175</v>
      </c>
    </row>
    <row r="786">
      <c r="A786" s="56" t="s">
        <v>295</v>
      </c>
      <c r="B786" s="7" t="s">
        <v>599</v>
      </c>
      <c r="C786" s="7">
        <v>1.0</v>
      </c>
      <c r="D786" s="7">
        <v>1.0</v>
      </c>
      <c r="E786" s="7">
        <v>3.0</v>
      </c>
      <c r="F786" s="7" t="s">
        <v>36</v>
      </c>
      <c r="G786" s="7" t="s">
        <v>293</v>
      </c>
      <c r="H786" s="7" t="s">
        <v>318</v>
      </c>
      <c r="I786" s="7" t="s">
        <v>27</v>
      </c>
    </row>
    <row r="787">
      <c r="A787" s="56" t="s">
        <v>290</v>
      </c>
      <c r="B787" s="7" t="s">
        <v>450</v>
      </c>
      <c r="C787" s="7">
        <v>1.0</v>
      </c>
      <c r="D787" s="7">
        <v>1.0</v>
      </c>
      <c r="E787" s="7">
        <v>1.0</v>
      </c>
      <c r="F787" s="7" t="s">
        <v>24</v>
      </c>
      <c r="G787" s="7" t="s">
        <v>293</v>
      </c>
      <c r="H787" s="7" t="s">
        <v>642</v>
      </c>
      <c r="I787" s="7" t="s">
        <v>27</v>
      </c>
    </row>
    <row r="788">
      <c r="A788" s="56" t="s">
        <v>290</v>
      </c>
      <c r="B788" s="7" t="s">
        <v>611</v>
      </c>
      <c r="C788" s="7">
        <v>3.0</v>
      </c>
      <c r="D788" s="7">
        <v>3.0</v>
      </c>
      <c r="E788" s="7">
        <v>2.0</v>
      </c>
      <c r="F788" s="7" t="s">
        <v>36</v>
      </c>
      <c r="G788" s="7" t="s">
        <v>293</v>
      </c>
      <c r="H788" s="7" t="s">
        <v>612</v>
      </c>
      <c r="I788" s="7" t="s">
        <v>27</v>
      </c>
    </row>
    <row r="789">
      <c r="A789" s="56" t="s">
        <v>302</v>
      </c>
      <c r="B789" s="7" t="s">
        <v>1117</v>
      </c>
      <c r="C789" s="7">
        <v>3.0</v>
      </c>
      <c r="D789" s="7">
        <v>2.0</v>
      </c>
      <c r="E789" s="7"/>
      <c r="F789" s="7" t="s">
        <v>24</v>
      </c>
      <c r="G789" s="7" t="s">
        <v>293</v>
      </c>
      <c r="H789" s="7" t="s">
        <v>749</v>
      </c>
      <c r="I789" s="7" t="s">
        <v>175</v>
      </c>
    </row>
    <row r="790">
      <c r="A790" s="56" t="s">
        <v>295</v>
      </c>
      <c r="B790" s="7" t="s">
        <v>601</v>
      </c>
      <c r="C790" s="7">
        <v>7.0</v>
      </c>
      <c r="D790" s="7">
        <v>6.0</v>
      </c>
      <c r="E790" s="7">
        <v>3.0</v>
      </c>
      <c r="F790" s="7" t="s">
        <v>192</v>
      </c>
      <c r="G790" s="7" t="s">
        <v>179</v>
      </c>
      <c r="H790" s="7" t="s">
        <v>869</v>
      </c>
      <c r="I790" s="7" t="s">
        <v>27</v>
      </c>
    </row>
    <row r="791">
      <c r="A791" s="56" t="s">
        <v>290</v>
      </c>
      <c r="B791" s="7" t="s">
        <v>1118</v>
      </c>
      <c r="C791" s="7">
        <v>2.0</v>
      </c>
      <c r="D791" s="7">
        <v>2.0</v>
      </c>
      <c r="E791" s="7">
        <v>4.0</v>
      </c>
      <c r="F791" s="7" t="s">
        <v>300</v>
      </c>
      <c r="G791" s="7" t="s">
        <v>293</v>
      </c>
      <c r="H791" s="7" t="s">
        <v>1119</v>
      </c>
      <c r="I791" s="7" t="s">
        <v>27</v>
      </c>
    </row>
    <row r="792">
      <c r="A792" s="56" t="s">
        <v>436</v>
      </c>
      <c r="B792" s="7" t="s">
        <v>1120</v>
      </c>
      <c r="C792" s="7">
        <v>6.0</v>
      </c>
      <c r="D792" s="7">
        <v>6.0</v>
      </c>
      <c r="E792" s="7">
        <v>6.0</v>
      </c>
      <c r="F792" s="7" t="s">
        <v>332</v>
      </c>
      <c r="G792" s="7" t="s">
        <v>179</v>
      </c>
      <c r="H792" s="7" t="s">
        <v>1121</v>
      </c>
      <c r="I792" s="7" t="s">
        <v>27</v>
      </c>
    </row>
    <row r="793">
      <c r="A793" s="56" t="s">
        <v>330</v>
      </c>
      <c r="B793" s="7" t="s">
        <v>682</v>
      </c>
      <c r="C793" s="7">
        <v>8.0</v>
      </c>
      <c r="D793" s="7">
        <v>8.0</v>
      </c>
      <c r="E793" s="7">
        <v>5.0</v>
      </c>
      <c r="F793" s="7" t="s">
        <v>332</v>
      </c>
      <c r="G793" s="7" t="s">
        <v>179</v>
      </c>
      <c r="H793" s="7" t="s">
        <v>833</v>
      </c>
      <c r="I793" s="7" t="s">
        <v>27</v>
      </c>
    </row>
    <row r="794">
      <c r="A794" s="56" t="s">
        <v>681</v>
      </c>
      <c r="B794" s="7" t="s">
        <v>682</v>
      </c>
      <c r="C794" s="7">
        <v>7.0</v>
      </c>
      <c r="D794" s="7">
        <v>7.0</v>
      </c>
      <c r="E794" s="7">
        <v>2.0</v>
      </c>
      <c r="F794" s="7" t="s">
        <v>332</v>
      </c>
      <c r="G794" s="7" t="s">
        <v>179</v>
      </c>
      <c r="H794" s="7" t="s">
        <v>1122</v>
      </c>
      <c r="I794" s="7" t="s">
        <v>25</v>
      </c>
    </row>
    <row r="795">
      <c r="A795" s="56" t="s">
        <v>848</v>
      </c>
      <c r="B795" s="7" t="s">
        <v>1123</v>
      </c>
      <c r="C795" s="7">
        <v>2.0</v>
      </c>
      <c r="D795" s="7">
        <v>1.0</v>
      </c>
      <c r="E795" s="7">
        <v>2.0</v>
      </c>
      <c r="F795" s="7" t="s">
        <v>24</v>
      </c>
      <c r="G795" s="7" t="s">
        <v>293</v>
      </c>
      <c r="H795" s="7" t="s">
        <v>1124</v>
      </c>
      <c r="I795" s="7" t="s">
        <v>27</v>
      </c>
    </row>
    <row r="796">
      <c r="A796" s="56" t="s">
        <v>848</v>
      </c>
      <c r="B796" s="7" t="s">
        <v>304</v>
      </c>
      <c r="C796" s="7">
        <v>1.0</v>
      </c>
      <c r="D796" s="7">
        <v>1.0</v>
      </c>
      <c r="E796" s="7">
        <v>3.0</v>
      </c>
      <c r="F796" s="7" t="s">
        <v>24</v>
      </c>
      <c r="G796" s="7" t="s">
        <v>293</v>
      </c>
      <c r="H796" s="7" t="s">
        <v>507</v>
      </c>
      <c r="I796" s="7" t="s">
        <v>25</v>
      </c>
    </row>
    <row r="797">
      <c r="A797" s="56" t="s">
        <v>365</v>
      </c>
      <c r="B797" s="7" t="s">
        <v>1125</v>
      </c>
      <c r="C797" s="7">
        <v>3.0</v>
      </c>
      <c r="D797" s="7">
        <v>2.0</v>
      </c>
      <c r="E797" s="7">
        <v>1.0</v>
      </c>
      <c r="F797" s="7" t="s">
        <v>24</v>
      </c>
      <c r="G797" s="7" t="s">
        <v>293</v>
      </c>
      <c r="H797" s="7" t="s">
        <v>736</v>
      </c>
      <c r="I797" s="7" t="s">
        <v>25</v>
      </c>
    </row>
    <row r="798">
      <c r="A798" s="56" t="s">
        <v>341</v>
      </c>
      <c r="B798" s="7" t="s">
        <v>1126</v>
      </c>
      <c r="C798" s="7">
        <v>3.0</v>
      </c>
      <c r="D798" s="7">
        <v>2.0</v>
      </c>
      <c r="E798" s="7">
        <v>4.0</v>
      </c>
      <c r="F798" s="7" t="s">
        <v>355</v>
      </c>
      <c r="G798" s="7" t="s">
        <v>293</v>
      </c>
      <c r="H798" s="7" t="s">
        <v>486</v>
      </c>
      <c r="I798" s="7" t="s">
        <v>27</v>
      </c>
    </row>
    <row r="799">
      <c r="A799" s="56" t="s">
        <v>341</v>
      </c>
      <c r="B799" s="7" t="s">
        <v>1127</v>
      </c>
      <c r="C799" s="7">
        <v>5.0</v>
      </c>
      <c r="D799" s="7">
        <v>5.0</v>
      </c>
      <c r="E799" s="7"/>
      <c r="F799" s="7" t="s">
        <v>352</v>
      </c>
      <c r="G799" s="7" t="s">
        <v>293</v>
      </c>
      <c r="H799" s="7" t="s">
        <v>544</v>
      </c>
      <c r="I799" s="7" t="s">
        <v>175</v>
      </c>
    </row>
    <row r="800">
      <c r="A800" s="56" t="s">
        <v>295</v>
      </c>
      <c r="B800" s="7" t="s">
        <v>1108</v>
      </c>
      <c r="C800" s="7">
        <v>5.0</v>
      </c>
      <c r="D800" s="7">
        <v>4.0</v>
      </c>
      <c r="E800" s="7">
        <v>1.0</v>
      </c>
      <c r="F800" s="7" t="s">
        <v>332</v>
      </c>
      <c r="G800" s="7" t="s">
        <v>179</v>
      </c>
      <c r="H800" s="7" t="s">
        <v>778</v>
      </c>
      <c r="I800" s="7" t="s">
        <v>27</v>
      </c>
    </row>
    <row r="801">
      <c r="A801" s="56" t="s">
        <v>336</v>
      </c>
      <c r="B801" s="7" t="s">
        <v>895</v>
      </c>
      <c r="C801" s="7">
        <v>2.0</v>
      </c>
      <c r="D801" s="7">
        <v>2.0</v>
      </c>
      <c r="E801" s="7">
        <v>2.0</v>
      </c>
      <c r="F801" s="7" t="s">
        <v>36</v>
      </c>
      <c r="G801" s="7" t="s">
        <v>293</v>
      </c>
      <c r="H801" s="7" t="s">
        <v>1128</v>
      </c>
    </row>
    <row r="802">
      <c r="A802" s="56" t="s">
        <v>290</v>
      </c>
      <c r="B802" s="7" t="s">
        <v>578</v>
      </c>
      <c r="C802" s="7">
        <v>1.0</v>
      </c>
      <c r="D802" s="7">
        <v>1.0</v>
      </c>
      <c r="E802" s="7">
        <v>3.0</v>
      </c>
      <c r="F802" s="7" t="s">
        <v>36</v>
      </c>
      <c r="G802" s="7" t="s">
        <v>293</v>
      </c>
      <c r="H802" s="7" t="s">
        <v>579</v>
      </c>
      <c r="I802" s="7" t="s">
        <v>27</v>
      </c>
    </row>
    <row r="803">
      <c r="A803" s="56" t="s">
        <v>303</v>
      </c>
      <c r="B803" s="7" t="s">
        <v>399</v>
      </c>
      <c r="C803" s="7">
        <v>5.0</v>
      </c>
      <c r="D803" s="27"/>
      <c r="E803" s="7">
        <v>3.0</v>
      </c>
      <c r="F803" s="7" t="s">
        <v>24</v>
      </c>
      <c r="G803" s="7" t="s">
        <v>293</v>
      </c>
      <c r="H803" s="7" t="s">
        <v>305</v>
      </c>
    </row>
    <row r="804">
      <c r="A804" s="56" t="s">
        <v>336</v>
      </c>
      <c r="B804" s="7" t="s">
        <v>1129</v>
      </c>
      <c r="C804" s="7">
        <v>1.0</v>
      </c>
      <c r="D804" s="7">
        <v>1.0</v>
      </c>
      <c r="E804" s="7"/>
      <c r="F804" s="7" t="s">
        <v>36</v>
      </c>
      <c r="G804" s="7" t="s">
        <v>293</v>
      </c>
      <c r="H804" s="7" t="s">
        <v>1130</v>
      </c>
      <c r="I804" s="7" t="s">
        <v>27</v>
      </c>
    </row>
    <row r="805">
      <c r="A805" s="56" t="s">
        <v>620</v>
      </c>
      <c r="B805" s="7" t="s">
        <v>1131</v>
      </c>
      <c r="C805" s="7">
        <v>5.0</v>
      </c>
      <c r="D805" s="7">
        <v>5.0</v>
      </c>
      <c r="E805" s="7"/>
      <c r="F805" s="7" t="s">
        <v>300</v>
      </c>
      <c r="G805" s="7" t="s">
        <v>293</v>
      </c>
      <c r="H805" s="7" t="s">
        <v>1132</v>
      </c>
      <c r="I805" s="7" t="s">
        <v>27</v>
      </c>
    </row>
    <row r="806">
      <c r="A806" s="56" t="s">
        <v>336</v>
      </c>
      <c r="B806" s="7" t="s">
        <v>652</v>
      </c>
      <c r="C806" s="7">
        <v>4.0</v>
      </c>
      <c r="D806" s="7">
        <v>4.0</v>
      </c>
      <c r="E806" s="7">
        <v>3.0</v>
      </c>
      <c r="F806" s="7" t="s">
        <v>24</v>
      </c>
      <c r="G806" s="7" t="s">
        <v>293</v>
      </c>
      <c r="H806" s="7" t="s">
        <v>584</v>
      </c>
      <c r="I806" s="7" t="s">
        <v>27</v>
      </c>
    </row>
    <row r="807">
      <c r="A807" s="56" t="s">
        <v>290</v>
      </c>
      <c r="B807" s="7" t="s">
        <v>291</v>
      </c>
      <c r="C807" s="7">
        <v>2.0</v>
      </c>
      <c r="D807" s="7">
        <v>2.0</v>
      </c>
      <c r="E807" s="7">
        <v>2.0</v>
      </c>
      <c r="F807" s="7" t="s">
        <v>24</v>
      </c>
      <c r="G807" s="7" t="s">
        <v>293</v>
      </c>
      <c r="H807" s="7" t="s">
        <v>496</v>
      </c>
      <c r="I807" s="7" t="s">
        <v>27</v>
      </c>
    </row>
    <row r="808">
      <c r="A808" s="56" t="s">
        <v>362</v>
      </c>
      <c r="B808" s="7" t="s">
        <v>1133</v>
      </c>
      <c r="C808" s="7">
        <v>4.0</v>
      </c>
      <c r="D808" s="7">
        <v>2.0</v>
      </c>
      <c r="E808" s="7">
        <v>3.0</v>
      </c>
      <c r="F808" s="7" t="s">
        <v>36</v>
      </c>
      <c r="G808" s="7"/>
      <c r="I808" s="7" t="s">
        <v>175</v>
      </c>
    </row>
    <row r="809">
      <c r="A809" s="56" t="s">
        <v>341</v>
      </c>
      <c r="B809" s="7" t="s">
        <v>360</v>
      </c>
      <c r="C809" s="7">
        <v>4.0</v>
      </c>
      <c r="D809" s="7">
        <v>3.0</v>
      </c>
      <c r="E809" s="7">
        <v>2.0</v>
      </c>
      <c r="F809" s="7" t="s">
        <v>321</v>
      </c>
      <c r="G809" s="7" t="s">
        <v>179</v>
      </c>
      <c r="H809" s="7" t="s">
        <v>537</v>
      </c>
      <c r="I809" s="7" t="s">
        <v>27</v>
      </c>
    </row>
    <row r="810">
      <c r="A810" s="56" t="s">
        <v>365</v>
      </c>
      <c r="B810" s="7" t="s">
        <v>560</v>
      </c>
      <c r="C810" s="7">
        <v>6.0</v>
      </c>
      <c r="D810" s="7">
        <v>6.0</v>
      </c>
      <c r="E810" s="7">
        <v>1.0</v>
      </c>
      <c r="F810" s="7" t="s">
        <v>188</v>
      </c>
      <c r="G810" s="7" t="s">
        <v>179</v>
      </c>
      <c r="H810" s="7" t="s">
        <v>1134</v>
      </c>
    </row>
    <row r="811">
      <c r="A811" s="56" t="s">
        <v>336</v>
      </c>
      <c r="B811" s="7" t="s">
        <v>853</v>
      </c>
      <c r="C811" s="7">
        <v>6.0</v>
      </c>
      <c r="D811" s="7">
        <v>8.0</v>
      </c>
      <c r="E811" s="7">
        <v>1.0</v>
      </c>
      <c r="F811" s="7" t="s">
        <v>352</v>
      </c>
      <c r="G811" s="7" t="s">
        <v>179</v>
      </c>
      <c r="H811" s="7" t="s">
        <v>1135</v>
      </c>
      <c r="I811" s="7" t="s">
        <v>175</v>
      </c>
    </row>
    <row r="812">
      <c r="A812" s="56" t="s">
        <v>424</v>
      </c>
      <c r="B812" s="7" t="s">
        <v>1136</v>
      </c>
      <c r="C812" s="7">
        <v>2.0</v>
      </c>
      <c r="D812" s="7">
        <v>2.0</v>
      </c>
      <c r="E812" s="7">
        <v>6.0</v>
      </c>
      <c r="F812" s="7" t="s">
        <v>36</v>
      </c>
      <c r="G812" s="7" t="s">
        <v>293</v>
      </c>
      <c r="H812" s="7" t="s">
        <v>1137</v>
      </c>
      <c r="I812" s="7" t="s">
        <v>27</v>
      </c>
    </row>
    <row r="813">
      <c r="A813" s="56" t="s">
        <v>336</v>
      </c>
      <c r="B813" s="7" t="s">
        <v>418</v>
      </c>
      <c r="C813" s="7">
        <v>5.0</v>
      </c>
      <c r="D813" s="7">
        <v>4.0</v>
      </c>
      <c r="E813" s="7">
        <v>1.0</v>
      </c>
      <c r="F813" s="7" t="s">
        <v>300</v>
      </c>
      <c r="G813" s="7" t="s">
        <v>293</v>
      </c>
      <c r="H813" s="7" t="s">
        <v>338</v>
      </c>
      <c r="I813" s="7" t="s">
        <v>27</v>
      </c>
    </row>
    <row r="814">
      <c r="A814" s="56" t="s">
        <v>341</v>
      </c>
      <c r="B814" s="7" t="s">
        <v>532</v>
      </c>
      <c r="C814" s="7">
        <v>5.0</v>
      </c>
      <c r="D814" s="7">
        <v>4.0</v>
      </c>
      <c r="E814" s="7"/>
      <c r="F814" s="7" t="s">
        <v>321</v>
      </c>
      <c r="G814" s="7" t="s">
        <v>179</v>
      </c>
      <c r="H814" s="7" t="s">
        <v>956</v>
      </c>
      <c r="I814" s="7" t="s">
        <v>27</v>
      </c>
    </row>
    <row r="815">
      <c r="A815" s="56" t="s">
        <v>341</v>
      </c>
      <c r="B815" s="7" t="s">
        <v>363</v>
      </c>
      <c r="C815" s="7">
        <v>5.0</v>
      </c>
      <c r="D815" s="7">
        <v>5.0</v>
      </c>
      <c r="E815" s="7">
        <v>2.0</v>
      </c>
      <c r="F815" s="7" t="s">
        <v>326</v>
      </c>
      <c r="G815" s="7" t="s">
        <v>179</v>
      </c>
      <c r="H815" s="7" t="s">
        <v>725</v>
      </c>
      <c r="I815" s="7" t="s">
        <v>27</v>
      </c>
    </row>
    <row r="816">
      <c r="A816" s="56" t="s">
        <v>341</v>
      </c>
      <c r="B816" s="7" t="s">
        <v>1138</v>
      </c>
      <c r="C816" s="7">
        <v>8.0</v>
      </c>
      <c r="D816" s="7">
        <v>6.0</v>
      </c>
      <c r="E816" s="7">
        <v>3.0</v>
      </c>
      <c r="F816" s="7" t="s">
        <v>971</v>
      </c>
      <c r="G816" s="7" t="s">
        <v>179</v>
      </c>
      <c r="H816" s="7" t="s">
        <v>725</v>
      </c>
      <c r="I816" s="7" t="s">
        <v>27</v>
      </c>
    </row>
    <row r="817">
      <c r="A817" s="56" t="s">
        <v>336</v>
      </c>
      <c r="B817" s="7" t="s">
        <v>1139</v>
      </c>
      <c r="C817" s="7">
        <v>3.0</v>
      </c>
      <c r="D817" s="7">
        <v>2.0</v>
      </c>
      <c r="E817" s="7">
        <v>1.0</v>
      </c>
      <c r="F817" s="7" t="s">
        <v>300</v>
      </c>
      <c r="G817" s="7" t="s">
        <v>179</v>
      </c>
      <c r="H817" s="7" t="s">
        <v>946</v>
      </c>
      <c r="I817" s="7" t="s">
        <v>25</v>
      </c>
    </row>
    <row r="818">
      <c r="A818" s="56" t="s">
        <v>306</v>
      </c>
      <c r="B818" s="7" t="s">
        <v>347</v>
      </c>
      <c r="C818" s="7">
        <v>3.0</v>
      </c>
      <c r="D818" s="7">
        <v>2.0</v>
      </c>
      <c r="E818" s="7">
        <v>1.0</v>
      </c>
      <c r="F818" s="7" t="s">
        <v>593</v>
      </c>
      <c r="G818" s="7" t="s">
        <v>179</v>
      </c>
      <c r="H818" s="7" t="s">
        <v>594</v>
      </c>
      <c r="I818" s="7" t="s">
        <v>25</v>
      </c>
    </row>
    <row r="819">
      <c r="A819" s="56" t="s">
        <v>351</v>
      </c>
      <c r="B819" s="7" t="s">
        <v>492</v>
      </c>
      <c r="C819" s="7">
        <v>5.0</v>
      </c>
      <c r="D819" s="7">
        <v>6.0</v>
      </c>
      <c r="E819" s="7">
        <v>1.0</v>
      </c>
      <c r="F819" s="7" t="s">
        <v>732</v>
      </c>
      <c r="G819" s="7" t="s">
        <v>179</v>
      </c>
      <c r="H819" s="7" t="s">
        <v>1140</v>
      </c>
      <c r="I819" s="7" t="s">
        <v>27</v>
      </c>
    </row>
    <row r="820">
      <c r="A820" s="56" t="s">
        <v>303</v>
      </c>
      <c r="B820" s="7" t="s">
        <v>464</v>
      </c>
      <c r="C820" s="7">
        <v>5.0</v>
      </c>
      <c r="D820" s="7">
        <v>3.0</v>
      </c>
      <c r="E820" s="7">
        <v>3.0</v>
      </c>
      <c r="F820" s="7" t="s">
        <v>24</v>
      </c>
      <c r="G820" s="7" t="s">
        <v>293</v>
      </c>
      <c r="H820" s="7" t="s">
        <v>305</v>
      </c>
      <c r="I820" s="7" t="s">
        <v>27</v>
      </c>
    </row>
    <row r="821">
      <c r="A821" s="56" t="s">
        <v>290</v>
      </c>
      <c r="B821" s="7" t="s">
        <v>450</v>
      </c>
      <c r="C821" s="7">
        <v>1.0</v>
      </c>
      <c r="D821" s="7">
        <v>1.0</v>
      </c>
      <c r="E821" s="7">
        <v>2.0</v>
      </c>
      <c r="F821" s="7" t="s">
        <v>358</v>
      </c>
      <c r="G821" s="7" t="s">
        <v>293</v>
      </c>
      <c r="H821" s="7" t="s">
        <v>642</v>
      </c>
      <c r="I821" s="7" t="s">
        <v>27</v>
      </c>
    </row>
    <row r="822">
      <c r="A822" s="56" t="s">
        <v>295</v>
      </c>
      <c r="B822" s="7" t="s">
        <v>1141</v>
      </c>
      <c r="C822" s="7">
        <v>6.0</v>
      </c>
      <c r="D822" s="7">
        <v>4.0</v>
      </c>
      <c r="E822" s="7">
        <v>4.0</v>
      </c>
      <c r="F822" s="7" t="s">
        <v>405</v>
      </c>
      <c r="G822" s="7" t="s">
        <v>293</v>
      </c>
      <c r="H822" s="7" t="s">
        <v>1142</v>
      </c>
      <c r="I822" s="7" t="s">
        <v>27</v>
      </c>
    </row>
    <row r="823">
      <c r="A823" s="56" t="s">
        <v>303</v>
      </c>
      <c r="B823" s="7" t="s">
        <v>304</v>
      </c>
      <c r="C823" s="7">
        <v>5.0</v>
      </c>
      <c r="D823" s="7">
        <v>3.0</v>
      </c>
      <c r="E823" s="7">
        <v>1.0</v>
      </c>
      <c r="F823" s="7" t="s">
        <v>300</v>
      </c>
      <c r="G823" s="7" t="s">
        <v>293</v>
      </c>
      <c r="H823" s="7" t="s">
        <v>305</v>
      </c>
      <c r="I823" s="7" t="s">
        <v>27</v>
      </c>
    </row>
    <row r="824">
      <c r="A824" s="56" t="s">
        <v>303</v>
      </c>
      <c r="B824" s="7" t="s">
        <v>538</v>
      </c>
      <c r="C824" s="7">
        <v>5.0</v>
      </c>
      <c r="D824" s="7">
        <v>3.0</v>
      </c>
      <c r="E824" s="7">
        <v>2.0</v>
      </c>
      <c r="F824" s="7" t="s">
        <v>300</v>
      </c>
      <c r="G824" s="7" t="s">
        <v>293</v>
      </c>
      <c r="H824" s="7" t="s">
        <v>398</v>
      </c>
      <c r="I824" s="7" t="s">
        <v>27</v>
      </c>
    </row>
    <row r="825">
      <c r="A825" s="56" t="s">
        <v>362</v>
      </c>
      <c r="B825" s="7" t="s">
        <v>1143</v>
      </c>
      <c r="C825" s="7">
        <v>4.0</v>
      </c>
      <c r="D825" s="7">
        <v>2.0</v>
      </c>
      <c r="E825" s="7">
        <v>5.0</v>
      </c>
      <c r="F825" s="7" t="s">
        <v>358</v>
      </c>
      <c r="G825" s="7" t="s">
        <v>293</v>
      </c>
      <c r="H825" s="7" t="s">
        <v>1144</v>
      </c>
      <c r="I825" s="7" t="s">
        <v>27</v>
      </c>
    </row>
    <row r="826">
      <c r="A826" s="56" t="s">
        <v>306</v>
      </c>
      <c r="B826" s="7" t="s">
        <v>495</v>
      </c>
      <c r="C826" s="7">
        <v>4.0</v>
      </c>
      <c r="D826" s="7">
        <v>3.0</v>
      </c>
      <c r="E826" s="7">
        <v>2.0</v>
      </c>
      <c r="F826" s="7" t="s">
        <v>321</v>
      </c>
      <c r="G826" s="7" t="s">
        <v>179</v>
      </c>
      <c r="H826" s="7" t="s">
        <v>314</v>
      </c>
      <c r="I826" s="7" t="s">
        <v>27</v>
      </c>
    </row>
    <row r="827">
      <c r="A827" s="56" t="s">
        <v>306</v>
      </c>
      <c r="B827" s="7" t="s">
        <v>307</v>
      </c>
      <c r="C827" s="7">
        <v>7.0</v>
      </c>
      <c r="D827" s="7">
        <v>4.0</v>
      </c>
      <c r="E827" s="7"/>
      <c r="F827" s="7" t="s">
        <v>326</v>
      </c>
      <c r="G827" s="7" t="s">
        <v>179</v>
      </c>
      <c r="H827" s="7" t="s">
        <v>308</v>
      </c>
      <c r="I827" s="7" t="s">
        <v>27</v>
      </c>
    </row>
    <row r="828">
      <c r="A828" s="56" t="s">
        <v>341</v>
      </c>
      <c r="B828" s="7" t="s">
        <v>1145</v>
      </c>
      <c r="C828" s="7">
        <v>5.0</v>
      </c>
      <c r="D828" s="7">
        <v>6.0</v>
      </c>
      <c r="E828" s="7">
        <v>2.0</v>
      </c>
      <c r="F828" s="7" t="s">
        <v>352</v>
      </c>
      <c r="G828" s="7" t="s">
        <v>179</v>
      </c>
      <c r="H828" s="7" t="s">
        <v>954</v>
      </c>
      <c r="I828" s="7" t="s">
        <v>25</v>
      </c>
    </row>
    <row r="829">
      <c r="A829" s="56" t="s">
        <v>341</v>
      </c>
      <c r="B829" s="7" t="s">
        <v>652</v>
      </c>
      <c r="C829" s="7">
        <v>6.0</v>
      </c>
      <c r="D829" s="7">
        <v>4.0</v>
      </c>
      <c r="E829" s="7">
        <v>4.0</v>
      </c>
      <c r="F829" s="7" t="s">
        <v>182</v>
      </c>
      <c r="G829" s="7" t="s">
        <v>179</v>
      </c>
      <c r="H829" s="7" t="s">
        <v>537</v>
      </c>
      <c r="I829" s="7" t="s">
        <v>27</v>
      </c>
    </row>
    <row r="830">
      <c r="A830" s="56" t="s">
        <v>290</v>
      </c>
      <c r="B830" s="7" t="s">
        <v>347</v>
      </c>
      <c r="C830" s="7">
        <v>2.0</v>
      </c>
      <c r="D830" s="7">
        <v>2.0</v>
      </c>
      <c r="E830" s="7">
        <v>1.0</v>
      </c>
      <c r="F830" s="7" t="s">
        <v>24</v>
      </c>
      <c r="G830" s="7" t="s">
        <v>293</v>
      </c>
      <c r="H830" s="7" t="s">
        <v>856</v>
      </c>
      <c r="I830" s="7" t="s">
        <v>25</v>
      </c>
    </row>
    <row r="831">
      <c r="A831" s="56" t="s">
        <v>336</v>
      </c>
      <c r="B831" s="7" t="s">
        <v>323</v>
      </c>
      <c r="C831" s="7">
        <v>4.0</v>
      </c>
      <c r="D831" s="7">
        <v>4.0</v>
      </c>
      <c r="E831" s="7">
        <v>2.0</v>
      </c>
      <c r="F831" s="7" t="s">
        <v>300</v>
      </c>
      <c r="G831" s="7" t="s">
        <v>293</v>
      </c>
      <c r="H831" s="7" t="s">
        <v>949</v>
      </c>
      <c r="I831" s="7" t="s">
        <v>27</v>
      </c>
    </row>
    <row r="832">
      <c r="A832" s="56" t="s">
        <v>424</v>
      </c>
      <c r="B832" s="7" t="s">
        <v>395</v>
      </c>
      <c r="C832" s="7">
        <v>4.0</v>
      </c>
      <c r="D832" s="7">
        <v>1.0</v>
      </c>
      <c r="E832" s="7">
        <v>2.0</v>
      </c>
      <c r="F832" s="7" t="s">
        <v>24</v>
      </c>
      <c r="G832" s="7" t="s">
        <v>293</v>
      </c>
      <c r="H832" s="7" t="s">
        <v>860</v>
      </c>
      <c r="I832" s="7" t="s">
        <v>25</v>
      </c>
    </row>
    <row r="833">
      <c r="A833" s="56" t="s">
        <v>424</v>
      </c>
      <c r="B833" s="7" t="s">
        <v>342</v>
      </c>
      <c r="C833" s="7">
        <v>4.0</v>
      </c>
      <c r="D833" s="7">
        <v>3.0</v>
      </c>
      <c r="E833" s="7">
        <v>3.0</v>
      </c>
      <c r="F833" s="7" t="s">
        <v>300</v>
      </c>
      <c r="G833" s="7" t="s">
        <v>293</v>
      </c>
      <c r="H833" s="7" t="s">
        <v>516</v>
      </c>
      <c r="I833" s="7" t="s">
        <v>27</v>
      </c>
    </row>
    <row r="834">
      <c r="A834" s="56" t="s">
        <v>436</v>
      </c>
      <c r="B834" s="7" t="s">
        <v>1146</v>
      </c>
      <c r="C834" s="7">
        <v>5.0</v>
      </c>
      <c r="D834" s="7">
        <v>3.0</v>
      </c>
      <c r="E834" s="7">
        <v>2.0</v>
      </c>
      <c r="F834" s="7" t="s">
        <v>313</v>
      </c>
      <c r="G834" s="7" t="s">
        <v>179</v>
      </c>
      <c r="H834" s="7" t="s">
        <v>1147</v>
      </c>
      <c r="I834" s="7" t="s">
        <v>27</v>
      </c>
    </row>
    <row r="835">
      <c r="A835" s="56" t="s">
        <v>302</v>
      </c>
      <c r="B835" s="7" t="s">
        <v>1148</v>
      </c>
      <c r="C835" s="7">
        <v>3.0</v>
      </c>
      <c r="D835" s="7">
        <v>2.0</v>
      </c>
      <c r="E835" s="7">
        <v>1.0</v>
      </c>
      <c r="F835" s="7" t="s">
        <v>355</v>
      </c>
      <c r="G835" s="7" t="s">
        <v>293</v>
      </c>
      <c r="H835" s="7" t="s">
        <v>1149</v>
      </c>
      <c r="I835" s="7" t="s">
        <v>25</v>
      </c>
    </row>
    <row r="836">
      <c r="A836" s="56" t="s">
        <v>620</v>
      </c>
      <c r="B836" s="7" t="s">
        <v>839</v>
      </c>
      <c r="C836" s="7">
        <v>3.0</v>
      </c>
      <c r="D836" s="7">
        <v>3.0</v>
      </c>
      <c r="E836" s="7">
        <v>1.0</v>
      </c>
      <c r="F836" s="7" t="s">
        <v>24</v>
      </c>
      <c r="G836" s="7" t="s">
        <v>293</v>
      </c>
      <c r="H836" s="7" t="s">
        <v>1150</v>
      </c>
      <c r="I836" s="7" t="s">
        <v>27</v>
      </c>
    </row>
    <row r="837">
      <c r="A837" s="56" t="s">
        <v>336</v>
      </c>
      <c r="B837" s="7" t="s">
        <v>896</v>
      </c>
      <c r="C837" s="7">
        <v>5.0</v>
      </c>
      <c r="D837" s="7">
        <v>5.0</v>
      </c>
      <c r="E837" s="7">
        <v>2.0</v>
      </c>
      <c r="F837" s="7" t="s">
        <v>355</v>
      </c>
      <c r="G837" s="7" t="s">
        <v>293</v>
      </c>
      <c r="H837" s="7" t="s">
        <v>1151</v>
      </c>
      <c r="I837" s="7" t="s">
        <v>25</v>
      </c>
    </row>
    <row r="838">
      <c r="A838" s="56" t="s">
        <v>295</v>
      </c>
      <c r="B838" s="7" t="s">
        <v>535</v>
      </c>
      <c r="C838" s="7">
        <v>4.0</v>
      </c>
      <c r="D838" s="7">
        <v>3.0</v>
      </c>
      <c r="E838" s="7">
        <v>3.0</v>
      </c>
      <c r="F838" s="7" t="s">
        <v>443</v>
      </c>
      <c r="G838" s="7" t="s">
        <v>179</v>
      </c>
      <c r="H838" s="7" t="s">
        <v>1152</v>
      </c>
      <c r="I838" s="7" t="s">
        <v>27</v>
      </c>
    </row>
    <row r="839">
      <c r="A839" s="56" t="s">
        <v>295</v>
      </c>
      <c r="B839" s="7" t="s">
        <v>433</v>
      </c>
      <c r="C839" s="7">
        <v>5.0</v>
      </c>
      <c r="D839" s="7">
        <v>4.0</v>
      </c>
      <c r="E839" s="7">
        <v>2.0</v>
      </c>
      <c r="F839" s="7" t="s">
        <v>188</v>
      </c>
      <c r="G839" s="7" t="s">
        <v>179</v>
      </c>
      <c r="H839" s="7" t="s">
        <v>1153</v>
      </c>
      <c r="I839" s="7" t="s">
        <v>27</v>
      </c>
    </row>
    <row r="840">
      <c r="A840" s="56" t="s">
        <v>295</v>
      </c>
      <c r="B840" s="7" t="s">
        <v>678</v>
      </c>
      <c r="C840" s="7">
        <v>7.0</v>
      </c>
      <c r="D840" s="7">
        <v>6.0</v>
      </c>
      <c r="E840" s="7">
        <v>2.0</v>
      </c>
      <c r="F840" s="7" t="s">
        <v>192</v>
      </c>
      <c r="G840" s="7" t="s">
        <v>179</v>
      </c>
      <c r="H840" s="7" t="s">
        <v>679</v>
      </c>
    </row>
    <row r="841">
      <c r="A841" s="56" t="s">
        <v>341</v>
      </c>
      <c r="B841" s="7" t="s">
        <v>371</v>
      </c>
      <c r="C841" s="7">
        <v>6.0</v>
      </c>
      <c r="D841" s="7">
        <v>5.0</v>
      </c>
      <c r="E841" s="7">
        <v>1.0</v>
      </c>
      <c r="F841" s="7" t="s">
        <v>38</v>
      </c>
      <c r="G841" s="7" t="s">
        <v>179</v>
      </c>
      <c r="H841" s="7" t="s">
        <v>322</v>
      </c>
      <c r="I841" s="7" t="s">
        <v>27</v>
      </c>
    </row>
    <row r="842">
      <c r="A842" s="56" t="s">
        <v>341</v>
      </c>
      <c r="B842" s="7" t="s">
        <v>558</v>
      </c>
      <c r="C842" s="7" t="s">
        <v>1154</v>
      </c>
      <c r="D842" s="7">
        <v>6.0</v>
      </c>
      <c r="E842" s="7"/>
      <c r="F842" s="7" t="s">
        <v>181</v>
      </c>
      <c r="G842" s="7" t="s">
        <v>179</v>
      </c>
      <c r="H842" s="7" t="s">
        <v>956</v>
      </c>
      <c r="I842" s="7" t="s">
        <v>25</v>
      </c>
    </row>
    <row r="843">
      <c r="A843" s="56" t="s">
        <v>341</v>
      </c>
      <c r="B843" s="7" t="s">
        <v>648</v>
      </c>
      <c r="C843" s="7">
        <v>4.0</v>
      </c>
      <c r="D843" s="7">
        <v>3.0</v>
      </c>
      <c r="E843" s="7">
        <v>2.0</v>
      </c>
      <c r="F843" s="7" t="s">
        <v>321</v>
      </c>
      <c r="G843" s="7" t="s">
        <v>179</v>
      </c>
      <c r="H843" s="7" t="s">
        <v>537</v>
      </c>
    </row>
    <row r="844">
      <c r="A844" s="56" t="s">
        <v>303</v>
      </c>
      <c r="B844" s="7" t="s">
        <v>304</v>
      </c>
      <c r="C844" s="7">
        <v>5.0</v>
      </c>
      <c r="D844" s="7">
        <v>3.0</v>
      </c>
      <c r="E844" s="7"/>
      <c r="F844" s="7" t="s">
        <v>300</v>
      </c>
      <c r="G844" s="7" t="s">
        <v>293</v>
      </c>
      <c r="H844" s="7" t="s">
        <v>305</v>
      </c>
      <c r="I844" s="7" t="s">
        <v>27</v>
      </c>
    </row>
    <row r="845">
      <c r="A845" s="56" t="s">
        <v>290</v>
      </c>
      <c r="B845" s="7" t="s">
        <v>291</v>
      </c>
      <c r="C845" s="7">
        <v>2.0</v>
      </c>
      <c r="D845" s="7">
        <v>1.0</v>
      </c>
      <c r="E845" s="7">
        <v>1.0</v>
      </c>
      <c r="F845" s="7" t="s">
        <v>382</v>
      </c>
      <c r="G845" s="7" t="s">
        <v>293</v>
      </c>
      <c r="H845" s="7" t="s">
        <v>367</v>
      </c>
      <c r="I845" s="7" t="s">
        <v>25</v>
      </c>
    </row>
    <row r="846">
      <c r="A846" s="56" t="s">
        <v>303</v>
      </c>
      <c r="B846" s="7" t="s">
        <v>485</v>
      </c>
      <c r="C846" s="7">
        <v>5.0</v>
      </c>
      <c r="D846" s="7">
        <v>3.0</v>
      </c>
      <c r="E846" s="7">
        <v>1.0</v>
      </c>
      <c r="F846" s="7" t="s">
        <v>300</v>
      </c>
      <c r="G846" s="7" t="s">
        <v>293</v>
      </c>
      <c r="H846" s="7" t="s">
        <v>398</v>
      </c>
      <c r="I846" s="7" t="s">
        <v>27</v>
      </c>
    </row>
    <row r="847">
      <c r="A847" s="56" t="s">
        <v>306</v>
      </c>
      <c r="B847" s="7" t="s">
        <v>768</v>
      </c>
      <c r="C847" s="7">
        <v>5.0</v>
      </c>
      <c r="D847" s="7">
        <v>4.0</v>
      </c>
      <c r="E847" s="7">
        <v>1.0</v>
      </c>
      <c r="F847" s="7" t="s">
        <v>192</v>
      </c>
      <c r="G847" s="7" t="s">
        <v>179</v>
      </c>
      <c r="H847" s="7" t="s">
        <v>931</v>
      </c>
      <c r="I847" s="7" t="s">
        <v>27</v>
      </c>
    </row>
    <row r="848">
      <c r="A848" s="56" t="s">
        <v>302</v>
      </c>
      <c r="B848" s="7" t="s">
        <v>400</v>
      </c>
      <c r="C848" s="7">
        <v>1.0</v>
      </c>
      <c r="D848" s="7">
        <v>1.0</v>
      </c>
      <c r="E848" s="7">
        <v>1.0</v>
      </c>
      <c r="F848" s="7" t="s">
        <v>317</v>
      </c>
      <c r="G848" s="7" t="s">
        <v>293</v>
      </c>
      <c r="H848" s="7" t="s">
        <v>1155</v>
      </c>
      <c r="I848" s="7" t="s">
        <v>25</v>
      </c>
    </row>
    <row r="849">
      <c r="A849" s="56" t="s">
        <v>290</v>
      </c>
      <c r="B849" s="7" t="s">
        <v>499</v>
      </c>
      <c r="C849" s="7">
        <v>2.0</v>
      </c>
      <c r="D849" s="7">
        <v>2.0</v>
      </c>
      <c r="E849" s="7">
        <v>3.0</v>
      </c>
      <c r="F849" s="7" t="s">
        <v>300</v>
      </c>
      <c r="G849" s="7" t="s">
        <v>293</v>
      </c>
      <c r="H849" s="7" t="s">
        <v>1156</v>
      </c>
      <c r="I849" s="7" t="s">
        <v>25</v>
      </c>
    </row>
    <row r="850">
      <c r="A850" s="56" t="s">
        <v>295</v>
      </c>
      <c r="B850" s="7" t="s">
        <v>896</v>
      </c>
      <c r="C850" s="7">
        <v>4.0</v>
      </c>
      <c r="D850" s="7">
        <v>4.0</v>
      </c>
      <c r="E850" s="7">
        <v>1.0</v>
      </c>
      <c r="F850" s="7" t="s">
        <v>36</v>
      </c>
      <c r="G850" s="7" t="s">
        <v>293</v>
      </c>
      <c r="H850" s="7" t="s">
        <v>897</v>
      </c>
      <c r="I850" s="7" t="s">
        <v>27</v>
      </c>
    </row>
    <row r="851">
      <c r="A851" s="56" t="s">
        <v>415</v>
      </c>
      <c r="B851" s="7" t="s">
        <v>765</v>
      </c>
      <c r="C851" s="7">
        <v>4.0</v>
      </c>
      <c r="D851" s="7">
        <v>2.0</v>
      </c>
      <c r="E851" s="7">
        <v>2.0</v>
      </c>
      <c r="F851" s="7" t="s">
        <v>36</v>
      </c>
      <c r="G851" s="7"/>
      <c r="I851" s="7" t="s">
        <v>27</v>
      </c>
    </row>
    <row r="852">
      <c r="A852" s="56" t="s">
        <v>336</v>
      </c>
      <c r="B852" s="7" t="s">
        <v>1157</v>
      </c>
      <c r="C852" s="7">
        <v>5.0</v>
      </c>
      <c r="D852" s="7">
        <v>4.0</v>
      </c>
      <c r="E852" s="7">
        <v>2.0</v>
      </c>
      <c r="F852" s="7" t="s">
        <v>300</v>
      </c>
      <c r="G852" s="7" t="s">
        <v>293</v>
      </c>
      <c r="H852" s="7" t="s">
        <v>435</v>
      </c>
      <c r="I852" s="7" t="s">
        <v>27</v>
      </c>
    </row>
    <row r="853">
      <c r="A853" s="56" t="s">
        <v>295</v>
      </c>
      <c r="B853" s="7" t="s">
        <v>758</v>
      </c>
      <c r="C853" s="7">
        <v>6.0</v>
      </c>
      <c r="D853" s="7">
        <v>7.0</v>
      </c>
      <c r="E853" s="7"/>
      <c r="F853" s="7" t="s">
        <v>192</v>
      </c>
      <c r="G853" s="7" t="s">
        <v>179</v>
      </c>
      <c r="H853" s="7" t="s">
        <v>1158</v>
      </c>
    </row>
    <row r="854">
      <c r="A854" s="56" t="s">
        <v>290</v>
      </c>
      <c r="B854" s="7" t="s">
        <v>562</v>
      </c>
      <c r="C854" s="7">
        <v>3.0</v>
      </c>
      <c r="D854" s="7">
        <v>2.0</v>
      </c>
      <c r="E854" s="7">
        <v>2.0</v>
      </c>
      <c r="F854" s="7" t="s">
        <v>382</v>
      </c>
      <c r="G854" s="7" t="s">
        <v>293</v>
      </c>
      <c r="H854" s="7" t="s">
        <v>922</v>
      </c>
      <c r="I854" s="7" t="s">
        <v>25</v>
      </c>
    </row>
    <row r="855">
      <c r="A855" s="56" t="s">
        <v>336</v>
      </c>
      <c r="B855" s="7" t="s">
        <v>893</v>
      </c>
      <c r="C855" s="7">
        <v>5.0</v>
      </c>
      <c r="D855" s="7">
        <v>6.0</v>
      </c>
      <c r="E855" s="7">
        <v>1.0</v>
      </c>
      <c r="F855" s="7" t="s">
        <v>24</v>
      </c>
      <c r="G855" s="7" t="s">
        <v>293</v>
      </c>
      <c r="H855" s="7" t="s">
        <v>1159</v>
      </c>
      <c r="I855" s="7" t="s">
        <v>27</v>
      </c>
    </row>
    <row r="856">
      <c r="A856" s="56" t="s">
        <v>351</v>
      </c>
      <c r="B856" s="7" t="s">
        <v>499</v>
      </c>
      <c r="C856" s="7">
        <v>6.0</v>
      </c>
      <c r="D856" s="7">
        <v>5.0</v>
      </c>
      <c r="E856" s="7">
        <v>1.0</v>
      </c>
      <c r="F856" s="7" t="s">
        <v>352</v>
      </c>
      <c r="G856" s="7" t="s">
        <v>179</v>
      </c>
      <c r="H856" s="7" t="s">
        <v>390</v>
      </c>
      <c r="I856" s="7" t="s">
        <v>25</v>
      </c>
    </row>
    <row r="857">
      <c r="A857" s="56" t="s">
        <v>306</v>
      </c>
      <c r="B857" s="7" t="s">
        <v>342</v>
      </c>
      <c r="C857" s="7">
        <v>4.0</v>
      </c>
      <c r="D857" s="7">
        <v>3.0</v>
      </c>
      <c r="E857" s="7"/>
      <c r="F857" s="7" t="s">
        <v>321</v>
      </c>
      <c r="G857" s="7" t="s">
        <v>179</v>
      </c>
      <c r="H857" s="7" t="s">
        <v>429</v>
      </c>
      <c r="I857" s="7" t="s">
        <v>27</v>
      </c>
    </row>
    <row r="858">
      <c r="A858" s="56" t="s">
        <v>303</v>
      </c>
      <c r="B858" s="7" t="s">
        <v>399</v>
      </c>
      <c r="C858" s="7">
        <v>5.0</v>
      </c>
      <c r="D858" s="7">
        <v>4.0</v>
      </c>
      <c r="E858" s="7"/>
      <c r="F858" s="7" t="s">
        <v>24</v>
      </c>
      <c r="G858" s="7" t="s">
        <v>293</v>
      </c>
      <c r="H858" s="7" t="s">
        <v>305</v>
      </c>
      <c r="I858" s="7" t="s">
        <v>27</v>
      </c>
    </row>
    <row r="859">
      <c r="A859" s="56" t="s">
        <v>302</v>
      </c>
      <c r="B859" s="7" t="s">
        <v>913</v>
      </c>
      <c r="C859" s="7">
        <v>1.0</v>
      </c>
      <c r="D859" s="7">
        <v>1.0</v>
      </c>
      <c r="E859" s="7">
        <v>2.0</v>
      </c>
      <c r="F859" s="7" t="s">
        <v>345</v>
      </c>
      <c r="G859" s="7" t="s">
        <v>293</v>
      </c>
      <c r="H859" s="7" t="s">
        <v>914</v>
      </c>
      <c r="I859" s="7" t="s">
        <v>27</v>
      </c>
    </row>
    <row r="860">
      <c r="A860" s="56" t="s">
        <v>290</v>
      </c>
      <c r="B860" s="7" t="s">
        <v>371</v>
      </c>
      <c r="C860" s="7">
        <v>2.0</v>
      </c>
      <c r="D860" s="7">
        <v>2.0</v>
      </c>
      <c r="E860" s="7">
        <v>2.0</v>
      </c>
      <c r="F860" s="7" t="s">
        <v>345</v>
      </c>
      <c r="G860" s="7" t="s">
        <v>293</v>
      </c>
      <c r="H860" s="7" t="s">
        <v>372</v>
      </c>
      <c r="I860" s="7" t="s">
        <v>25</v>
      </c>
    </row>
    <row r="861">
      <c r="A861" s="56" t="s">
        <v>517</v>
      </c>
      <c r="B861" s="7" t="s">
        <v>1160</v>
      </c>
      <c r="C861" s="7">
        <v>7.0</v>
      </c>
      <c r="D861" s="7">
        <v>8.0</v>
      </c>
      <c r="E861" s="7"/>
      <c r="F861" s="7" t="s">
        <v>332</v>
      </c>
      <c r="G861" s="7" t="s">
        <v>179</v>
      </c>
      <c r="H861" s="7" t="s">
        <v>1161</v>
      </c>
      <c r="I861" s="7" t="s">
        <v>25</v>
      </c>
    </row>
    <row r="862">
      <c r="A862" s="56" t="s">
        <v>290</v>
      </c>
      <c r="B862" s="7" t="s">
        <v>291</v>
      </c>
      <c r="C862" s="7">
        <v>1.0</v>
      </c>
      <c r="D862" s="7">
        <v>1.0</v>
      </c>
      <c r="E862" s="7">
        <v>2.0</v>
      </c>
      <c r="F862" s="7" t="s">
        <v>36</v>
      </c>
      <c r="G862" s="7" t="s">
        <v>293</v>
      </c>
      <c r="H862" s="7" t="s">
        <v>641</v>
      </c>
      <c r="I862" s="7" t="s">
        <v>25</v>
      </c>
    </row>
    <row r="863">
      <c r="A863" s="56" t="s">
        <v>303</v>
      </c>
      <c r="B863" s="7" t="s">
        <v>393</v>
      </c>
      <c r="C863" s="7">
        <v>5.0</v>
      </c>
      <c r="D863" s="7">
        <v>3.0</v>
      </c>
      <c r="E863" s="7"/>
      <c r="F863" s="7" t="s">
        <v>24</v>
      </c>
      <c r="G863" s="7" t="s">
        <v>293</v>
      </c>
      <c r="H863" s="7" t="s">
        <v>398</v>
      </c>
    </row>
    <row r="864">
      <c r="A864" s="56" t="s">
        <v>336</v>
      </c>
      <c r="B864" s="7" t="s">
        <v>347</v>
      </c>
      <c r="C864" s="7">
        <v>4.0</v>
      </c>
      <c r="D864" s="7">
        <v>4.0</v>
      </c>
      <c r="E864" s="7"/>
      <c r="F864" s="7" t="s">
        <v>300</v>
      </c>
      <c r="G864" s="7" t="s">
        <v>293</v>
      </c>
      <c r="H864" s="7" t="s">
        <v>584</v>
      </c>
      <c r="I864" s="7" t="s">
        <v>27</v>
      </c>
    </row>
    <row r="865">
      <c r="A865" s="56" t="s">
        <v>303</v>
      </c>
      <c r="B865" s="7" t="s">
        <v>1162</v>
      </c>
      <c r="C865" s="7">
        <v>5.0</v>
      </c>
      <c r="D865" s="7">
        <v>3.0</v>
      </c>
      <c r="E865" s="7">
        <v>2.0</v>
      </c>
      <c r="F865" s="7" t="s">
        <v>300</v>
      </c>
      <c r="G865" s="7" t="s">
        <v>293</v>
      </c>
      <c r="H865" s="7" t="s">
        <v>305</v>
      </c>
      <c r="I865" s="7" t="s">
        <v>27</v>
      </c>
    </row>
    <row r="866">
      <c r="A866" s="56" t="s">
        <v>298</v>
      </c>
      <c r="B866" s="7" t="s">
        <v>395</v>
      </c>
      <c r="C866" s="7">
        <v>2.0</v>
      </c>
      <c r="D866" s="7">
        <v>2.0</v>
      </c>
      <c r="E866" s="7">
        <v>2.0</v>
      </c>
      <c r="F866" s="7" t="s">
        <v>36</v>
      </c>
      <c r="G866" s="7" t="s">
        <v>293</v>
      </c>
      <c r="H866" s="7" t="s">
        <v>1163</v>
      </c>
      <c r="I866" s="7" t="s">
        <v>25</v>
      </c>
    </row>
    <row r="867">
      <c r="A867" s="56" t="s">
        <v>336</v>
      </c>
      <c r="B867" s="7" t="s">
        <v>431</v>
      </c>
      <c r="C867" s="7" t="s">
        <v>576</v>
      </c>
      <c r="D867" s="7">
        <v>1.0</v>
      </c>
      <c r="E867" s="7">
        <v>8.0</v>
      </c>
      <c r="F867" s="7" t="s">
        <v>36</v>
      </c>
      <c r="G867" s="7" t="s">
        <v>293</v>
      </c>
      <c r="H867" s="7" t="s">
        <v>920</v>
      </c>
    </row>
    <row r="868">
      <c r="A868" s="56" t="s">
        <v>336</v>
      </c>
      <c r="B868" s="7" t="s">
        <v>843</v>
      </c>
      <c r="C868" s="7">
        <v>1.0</v>
      </c>
      <c r="D868" s="7">
        <v>1.0</v>
      </c>
      <c r="E868" s="7">
        <v>1.0</v>
      </c>
      <c r="F868" s="7" t="s">
        <v>1164</v>
      </c>
      <c r="G868" s="7" t="s">
        <v>293</v>
      </c>
      <c r="H868" s="7" t="s">
        <v>1165</v>
      </c>
    </row>
    <row r="869">
      <c r="A869" s="56" t="s">
        <v>295</v>
      </c>
      <c r="B869" s="7" t="s">
        <v>1166</v>
      </c>
      <c r="D869" s="27"/>
      <c r="E869" s="7">
        <v>4.0</v>
      </c>
      <c r="F869" s="7" t="s">
        <v>188</v>
      </c>
      <c r="G869" s="7" t="s">
        <v>179</v>
      </c>
      <c r="H869" s="7" t="s">
        <v>1167</v>
      </c>
      <c r="I869" s="7" t="s">
        <v>27</v>
      </c>
    </row>
    <row r="870">
      <c r="A870" s="56" t="s">
        <v>436</v>
      </c>
      <c r="B870" s="7" t="s">
        <v>560</v>
      </c>
      <c r="C870" s="7">
        <v>5.0</v>
      </c>
      <c r="D870" s="7">
        <v>3.0</v>
      </c>
      <c r="E870" s="7">
        <v>1.0</v>
      </c>
      <c r="F870" s="7" t="s">
        <v>321</v>
      </c>
      <c r="G870" s="7" t="s">
        <v>179</v>
      </c>
      <c r="H870" s="7" t="s">
        <v>314</v>
      </c>
      <c r="I870" s="7" t="s">
        <v>27</v>
      </c>
    </row>
    <row r="871">
      <c r="A871" s="56" t="s">
        <v>295</v>
      </c>
      <c r="B871" s="7" t="s">
        <v>1168</v>
      </c>
      <c r="C871" s="7">
        <v>6.0</v>
      </c>
      <c r="D871" s="7">
        <v>4.0</v>
      </c>
      <c r="E871" s="7">
        <v>1.0</v>
      </c>
      <c r="F871" s="7" t="s">
        <v>188</v>
      </c>
      <c r="G871" s="7" t="s">
        <v>179</v>
      </c>
      <c r="H871" s="7" t="s">
        <v>1169</v>
      </c>
      <c r="I871" s="7" t="s">
        <v>27</v>
      </c>
    </row>
    <row r="872">
      <c r="A872" s="56" t="s">
        <v>290</v>
      </c>
      <c r="B872" s="7" t="s">
        <v>1170</v>
      </c>
      <c r="C872" s="7">
        <v>1.0</v>
      </c>
      <c r="D872" s="7">
        <v>2.0</v>
      </c>
      <c r="E872" s="7">
        <v>2.0</v>
      </c>
      <c r="F872" s="7" t="s">
        <v>36</v>
      </c>
      <c r="G872" s="7" t="s">
        <v>293</v>
      </c>
      <c r="H872" s="7" t="s">
        <v>387</v>
      </c>
      <c r="I872" s="7" t="s">
        <v>27</v>
      </c>
    </row>
    <row r="873">
      <c r="A873" s="56" t="s">
        <v>336</v>
      </c>
      <c r="B873" s="7" t="s">
        <v>562</v>
      </c>
      <c r="C873" s="7">
        <v>4.0</v>
      </c>
      <c r="D873" s="7">
        <v>3.0</v>
      </c>
      <c r="E873" s="7"/>
      <c r="F873" s="7" t="s">
        <v>24</v>
      </c>
      <c r="G873" s="7" t="s">
        <v>293</v>
      </c>
      <c r="H873" s="7" t="s">
        <v>396</v>
      </c>
      <c r="I873" s="7" t="s">
        <v>27</v>
      </c>
    </row>
    <row r="874">
      <c r="A874" s="56" t="s">
        <v>303</v>
      </c>
      <c r="B874" s="7" t="s">
        <v>779</v>
      </c>
      <c r="C874" s="7">
        <v>7.0</v>
      </c>
      <c r="D874" s="7">
        <v>7.0</v>
      </c>
      <c r="E874" s="7"/>
      <c r="F874" s="7" t="s">
        <v>326</v>
      </c>
      <c r="G874" s="7" t="s">
        <v>179</v>
      </c>
      <c r="H874" s="7" t="s">
        <v>1171</v>
      </c>
      <c r="I874" s="7" t="s">
        <v>27</v>
      </c>
    </row>
    <row r="875">
      <c r="A875" s="56" t="s">
        <v>365</v>
      </c>
      <c r="B875" s="7" t="s">
        <v>1172</v>
      </c>
      <c r="C875" s="7">
        <v>3.0</v>
      </c>
      <c r="D875" s="7">
        <v>2.0</v>
      </c>
      <c r="E875" s="7">
        <v>1.0</v>
      </c>
      <c r="F875" s="7" t="s">
        <v>358</v>
      </c>
      <c r="G875" s="7" t="s">
        <v>293</v>
      </c>
      <c r="H875" s="7" t="s">
        <v>1173</v>
      </c>
      <c r="I875" s="7" t="s">
        <v>27</v>
      </c>
    </row>
    <row r="876">
      <c r="A876" s="56" t="s">
        <v>290</v>
      </c>
      <c r="B876" s="7" t="s">
        <v>471</v>
      </c>
      <c r="C876" s="7">
        <v>2.0</v>
      </c>
      <c r="D876" s="7">
        <v>1.0</v>
      </c>
      <c r="E876" s="7">
        <v>1.0</v>
      </c>
      <c r="F876" s="7" t="s">
        <v>36</v>
      </c>
      <c r="G876" s="7" t="s">
        <v>293</v>
      </c>
      <c r="H876" s="7" t="s">
        <v>1174</v>
      </c>
      <c r="I876" s="7" t="s">
        <v>25</v>
      </c>
    </row>
    <row r="877">
      <c r="A877" s="56" t="s">
        <v>303</v>
      </c>
      <c r="B877" s="7" t="s">
        <v>875</v>
      </c>
      <c r="C877" s="7">
        <v>5.0</v>
      </c>
      <c r="D877" s="7">
        <v>3.0</v>
      </c>
      <c r="E877" s="7">
        <v>1.0</v>
      </c>
      <c r="F877" s="7" t="s">
        <v>355</v>
      </c>
      <c r="G877" s="7" t="s">
        <v>293</v>
      </c>
      <c r="H877" s="7" t="s">
        <v>305</v>
      </c>
      <c r="I877" s="7" t="s">
        <v>27</v>
      </c>
    </row>
    <row r="878">
      <c r="A878" s="56" t="s">
        <v>303</v>
      </c>
      <c r="B878" s="7" t="s">
        <v>562</v>
      </c>
      <c r="C878" s="7">
        <v>5.0</v>
      </c>
      <c r="D878" s="7">
        <v>4.0</v>
      </c>
      <c r="E878" s="7">
        <v>2.0</v>
      </c>
      <c r="F878" s="7" t="s">
        <v>300</v>
      </c>
      <c r="G878" s="7" t="s">
        <v>293</v>
      </c>
      <c r="H878" s="7" t="s">
        <v>398</v>
      </c>
      <c r="I878" s="7" t="s">
        <v>27</v>
      </c>
    </row>
    <row r="879">
      <c r="A879" s="56" t="s">
        <v>362</v>
      </c>
      <c r="B879" s="7" t="s">
        <v>542</v>
      </c>
      <c r="C879" s="7">
        <v>2.0</v>
      </c>
      <c r="D879" s="7">
        <v>2.0</v>
      </c>
      <c r="E879" s="7">
        <v>1.0</v>
      </c>
      <c r="F879" s="7" t="s">
        <v>36</v>
      </c>
      <c r="G879" s="7" t="s">
        <v>293</v>
      </c>
      <c r="H879" s="7" t="s">
        <v>456</v>
      </c>
    </row>
    <row r="880">
      <c r="A880" s="56" t="s">
        <v>336</v>
      </c>
      <c r="B880" s="7" t="s">
        <v>1175</v>
      </c>
      <c r="C880" s="7">
        <v>4.0</v>
      </c>
      <c r="D880" s="7">
        <v>4.0</v>
      </c>
      <c r="E880" s="7">
        <v>2.0</v>
      </c>
      <c r="F880" s="7" t="s">
        <v>300</v>
      </c>
      <c r="G880" s="7" t="s">
        <v>293</v>
      </c>
      <c r="H880" s="7" t="s">
        <v>361</v>
      </c>
      <c r="I880" s="7" t="s">
        <v>27</v>
      </c>
    </row>
    <row r="881">
      <c r="A881" s="56" t="s">
        <v>365</v>
      </c>
      <c r="B881" s="7" t="s">
        <v>1176</v>
      </c>
      <c r="C881" s="7">
        <v>4.0</v>
      </c>
      <c r="D881" s="7">
        <v>2.0</v>
      </c>
      <c r="E881" s="7">
        <v>3.0</v>
      </c>
      <c r="F881" s="7" t="s">
        <v>355</v>
      </c>
      <c r="G881" s="7" t="s">
        <v>293</v>
      </c>
      <c r="H881" s="7" t="s">
        <v>1128</v>
      </c>
      <c r="I881" s="7" t="s">
        <v>175</v>
      </c>
    </row>
    <row r="882">
      <c r="A882" s="56" t="s">
        <v>306</v>
      </c>
      <c r="B882" s="7" t="s">
        <v>310</v>
      </c>
      <c r="C882" s="7">
        <v>5.0</v>
      </c>
      <c r="D882" s="7">
        <v>3.0</v>
      </c>
      <c r="E882" s="7"/>
      <c r="F882" s="7" t="s">
        <v>329</v>
      </c>
      <c r="G882" s="7" t="s">
        <v>179</v>
      </c>
      <c r="H882" s="7" t="s">
        <v>311</v>
      </c>
      <c r="I882" s="7" t="s">
        <v>27</v>
      </c>
    </row>
    <row r="883">
      <c r="A883" s="56" t="s">
        <v>415</v>
      </c>
      <c r="B883" s="7" t="s">
        <v>621</v>
      </c>
      <c r="C883" s="7">
        <v>3.0</v>
      </c>
      <c r="D883" s="7">
        <v>3.0</v>
      </c>
      <c r="E883" s="7">
        <v>3.0</v>
      </c>
      <c r="F883" s="7" t="s">
        <v>24</v>
      </c>
      <c r="G883" s="7" t="s">
        <v>293</v>
      </c>
      <c r="H883" s="7" t="s">
        <v>1177</v>
      </c>
      <c r="I883" s="7" t="s">
        <v>27</v>
      </c>
    </row>
    <row r="884">
      <c r="A884" s="56" t="s">
        <v>362</v>
      </c>
      <c r="B884" s="7" t="s">
        <v>986</v>
      </c>
      <c r="C884" s="7">
        <v>1.0</v>
      </c>
      <c r="D884" s="7">
        <v>2.0</v>
      </c>
      <c r="E884" s="7"/>
      <c r="F884" s="7" t="s">
        <v>36</v>
      </c>
      <c r="G884" s="7" t="s">
        <v>293</v>
      </c>
      <c r="H884" s="7" t="s">
        <v>1020</v>
      </c>
      <c r="I884" s="7" t="s">
        <v>25</v>
      </c>
    </row>
    <row r="885">
      <c r="A885" s="56" t="s">
        <v>430</v>
      </c>
      <c r="B885" s="7" t="s">
        <v>755</v>
      </c>
      <c r="C885" s="7">
        <v>2.0</v>
      </c>
      <c r="D885" s="7">
        <v>2.0</v>
      </c>
      <c r="E885" s="7"/>
      <c r="F885" s="7" t="s">
        <v>36</v>
      </c>
      <c r="G885" s="7" t="s">
        <v>293</v>
      </c>
      <c r="H885" s="7" t="s">
        <v>750</v>
      </c>
    </row>
    <row r="886">
      <c r="A886" s="56" t="s">
        <v>620</v>
      </c>
      <c r="B886" s="7" t="s">
        <v>788</v>
      </c>
      <c r="C886" s="7">
        <v>3.0</v>
      </c>
      <c r="D886" s="7">
        <v>2.0</v>
      </c>
      <c r="E886" s="7"/>
      <c r="F886" s="7" t="s">
        <v>36</v>
      </c>
      <c r="G886" s="7" t="s">
        <v>293</v>
      </c>
      <c r="H886" s="7" t="s">
        <v>367</v>
      </c>
      <c r="I886" s="7" t="s">
        <v>27</v>
      </c>
    </row>
    <row r="887">
      <c r="A887" s="56" t="s">
        <v>336</v>
      </c>
      <c r="B887" s="7" t="s">
        <v>310</v>
      </c>
      <c r="C887" s="7">
        <v>5.0</v>
      </c>
      <c r="D887" s="7">
        <v>4.0</v>
      </c>
      <c r="E887" s="7"/>
      <c r="F887" s="7" t="s">
        <v>24</v>
      </c>
      <c r="G887" s="7" t="s">
        <v>293</v>
      </c>
      <c r="H887" s="7" t="s">
        <v>487</v>
      </c>
      <c r="I887" s="7" t="s">
        <v>25</v>
      </c>
    </row>
    <row r="888">
      <c r="A888" s="56" t="s">
        <v>617</v>
      </c>
      <c r="B888" s="7" t="s">
        <v>1178</v>
      </c>
      <c r="C888" s="7">
        <v>3.0</v>
      </c>
      <c r="D888" s="7">
        <v>2.0</v>
      </c>
      <c r="E888" s="7">
        <v>2.0</v>
      </c>
      <c r="F888" s="7" t="s">
        <v>345</v>
      </c>
      <c r="G888" s="7" t="s">
        <v>293</v>
      </c>
      <c r="H888" s="7" t="s">
        <v>421</v>
      </c>
      <c r="I888" s="7" t="s">
        <v>27</v>
      </c>
    </row>
    <row r="889">
      <c r="A889" s="56" t="s">
        <v>302</v>
      </c>
      <c r="B889" s="7" t="s">
        <v>995</v>
      </c>
      <c r="C889" s="7">
        <v>3.0</v>
      </c>
      <c r="D889" s="7">
        <v>2.0</v>
      </c>
      <c r="E889" s="7"/>
      <c r="F889" s="7" t="s">
        <v>24</v>
      </c>
      <c r="G889" s="7" t="s">
        <v>293</v>
      </c>
      <c r="H889" s="7" t="s">
        <v>502</v>
      </c>
      <c r="I889" s="7" t="s">
        <v>27</v>
      </c>
    </row>
    <row r="890">
      <c r="A890" s="56" t="s">
        <v>290</v>
      </c>
      <c r="B890" s="7" t="s">
        <v>360</v>
      </c>
      <c r="C890" s="7">
        <v>4.0</v>
      </c>
      <c r="D890" s="7">
        <v>3.0</v>
      </c>
      <c r="E890" s="7"/>
      <c r="F890" s="7" t="s">
        <v>382</v>
      </c>
      <c r="G890" s="7"/>
      <c r="I890" s="7" t="s">
        <v>25</v>
      </c>
    </row>
    <row r="891">
      <c r="A891" s="56" t="s">
        <v>290</v>
      </c>
      <c r="B891" s="7" t="s">
        <v>347</v>
      </c>
      <c r="C891" s="7">
        <v>2.0</v>
      </c>
      <c r="D891" s="7">
        <v>2.0</v>
      </c>
      <c r="E891" s="7"/>
      <c r="F891" s="7" t="s">
        <v>36</v>
      </c>
      <c r="G891" s="7" t="s">
        <v>293</v>
      </c>
      <c r="H891" s="7" t="s">
        <v>417</v>
      </c>
      <c r="I891" s="7" t="s">
        <v>25</v>
      </c>
    </row>
    <row r="892">
      <c r="A892" s="56" t="s">
        <v>365</v>
      </c>
      <c r="B892" s="7" t="s">
        <v>428</v>
      </c>
      <c r="C892" s="7">
        <v>4.0</v>
      </c>
      <c r="D892" s="7">
        <v>3.0</v>
      </c>
      <c r="E892" s="7"/>
      <c r="F892" s="7" t="s">
        <v>321</v>
      </c>
      <c r="G892" s="7" t="s">
        <v>179</v>
      </c>
      <c r="H892" s="7" t="s">
        <v>322</v>
      </c>
    </row>
    <row r="893">
      <c r="A893" s="56" t="s">
        <v>290</v>
      </c>
      <c r="B893" s="7" t="s">
        <v>381</v>
      </c>
      <c r="C893" s="7">
        <v>3.0</v>
      </c>
      <c r="D893" s="7">
        <v>3.0</v>
      </c>
      <c r="E893" s="7">
        <v>3.0</v>
      </c>
      <c r="F893" s="7" t="s">
        <v>345</v>
      </c>
      <c r="G893" s="7" t="s">
        <v>293</v>
      </c>
      <c r="H893" s="7" t="s">
        <v>361</v>
      </c>
      <c r="I893" s="7" t="s">
        <v>27</v>
      </c>
    </row>
    <row r="894">
      <c r="A894" s="56" t="s">
        <v>681</v>
      </c>
      <c r="B894" s="7" t="s">
        <v>682</v>
      </c>
      <c r="C894" s="7">
        <v>7.0</v>
      </c>
      <c r="D894" s="7">
        <v>7.0</v>
      </c>
      <c r="E894" s="7"/>
      <c r="F894" s="7" t="s">
        <v>192</v>
      </c>
      <c r="G894" s="7" t="s">
        <v>179</v>
      </c>
      <c r="H894" s="7" t="s">
        <v>1003</v>
      </c>
      <c r="I894" s="7" t="s">
        <v>25</v>
      </c>
    </row>
    <row r="895">
      <c r="A895" s="56" t="s">
        <v>522</v>
      </c>
      <c r="B895" s="7" t="s">
        <v>804</v>
      </c>
      <c r="C895" s="7">
        <v>3.0</v>
      </c>
      <c r="D895" s="7">
        <v>2.0</v>
      </c>
      <c r="E895" s="7"/>
      <c r="F895" s="7" t="s">
        <v>36</v>
      </c>
      <c r="G895" s="7" t="s">
        <v>293</v>
      </c>
      <c r="H895" s="7" t="s">
        <v>1179</v>
      </c>
      <c r="I895" s="7" t="s">
        <v>25</v>
      </c>
    </row>
    <row r="896">
      <c r="A896" s="56" t="s">
        <v>522</v>
      </c>
      <c r="B896" s="7" t="s">
        <v>459</v>
      </c>
      <c r="C896" s="7">
        <v>3.0</v>
      </c>
      <c r="D896" s="7">
        <v>2.0</v>
      </c>
      <c r="E896" s="7">
        <v>2.0</v>
      </c>
      <c r="F896" s="7" t="s">
        <v>36</v>
      </c>
      <c r="G896" s="7" t="s">
        <v>293</v>
      </c>
      <c r="H896" s="7" t="s">
        <v>1179</v>
      </c>
      <c r="I896" s="7" t="s">
        <v>175</v>
      </c>
    </row>
    <row r="897">
      <c r="A897" s="56" t="s">
        <v>522</v>
      </c>
      <c r="B897" s="7" t="s">
        <v>1180</v>
      </c>
      <c r="C897" s="7">
        <v>2.0</v>
      </c>
      <c r="D897" s="7">
        <v>2.0</v>
      </c>
      <c r="E897" s="7"/>
      <c r="F897" s="7" t="s">
        <v>36</v>
      </c>
      <c r="G897" s="7" t="s">
        <v>293</v>
      </c>
      <c r="H897" s="7" t="s">
        <v>524</v>
      </c>
      <c r="I897" s="7" t="s">
        <v>27</v>
      </c>
    </row>
    <row r="898">
      <c r="A898" s="56" t="s">
        <v>303</v>
      </c>
      <c r="B898" s="7" t="s">
        <v>1181</v>
      </c>
      <c r="C898" s="7">
        <v>2.0</v>
      </c>
      <c r="D898" s="7">
        <v>1.0</v>
      </c>
      <c r="E898" s="7"/>
      <c r="F898" s="7" t="s">
        <v>382</v>
      </c>
      <c r="G898" s="7" t="s">
        <v>293</v>
      </c>
      <c r="H898" s="7" t="s">
        <v>1182</v>
      </c>
      <c r="I898" s="7" t="s">
        <v>27</v>
      </c>
    </row>
    <row r="899">
      <c r="A899" s="56" t="s">
        <v>303</v>
      </c>
      <c r="B899" s="7" t="s">
        <v>499</v>
      </c>
      <c r="C899" s="7">
        <v>4.0</v>
      </c>
      <c r="D899" s="7">
        <v>3.0</v>
      </c>
      <c r="E899" s="7"/>
      <c r="F899" s="7" t="s">
        <v>563</v>
      </c>
      <c r="G899" s="7" t="s">
        <v>293</v>
      </c>
      <c r="H899" s="7" t="s">
        <v>1183</v>
      </c>
      <c r="I899" s="7" t="s">
        <v>27</v>
      </c>
    </row>
    <row r="900">
      <c r="A900" s="56" t="s">
        <v>303</v>
      </c>
      <c r="B900" s="7" t="s">
        <v>428</v>
      </c>
      <c r="C900" s="7">
        <v>2.0</v>
      </c>
      <c r="D900" s="7">
        <v>2.0</v>
      </c>
      <c r="E900" s="7">
        <v>4.0</v>
      </c>
      <c r="F900" s="7" t="s">
        <v>382</v>
      </c>
      <c r="G900" s="7" t="s">
        <v>293</v>
      </c>
      <c r="H900" s="7" t="s">
        <v>1149</v>
      </c>
      <c r="I900" s="7" t="s">
        <v>27</v>
      </c>
    </row>
    <row r="901">
      <c r="A901" s="56" t="s">
        <v>336</v>
      </c>
      <c r="B901" s="7" t="s">
        <v>404</v>
      </c>
      <c r="C901" s="7">
        <v>5.0</v>
      </c>
      <c r="D901" s="7">
        <v>4.0</v>
      </c>
      <c r="E901" s="7">
        <v>4.0</v>
      </c>
      <c r="F901" s="7" t="s">
        <v>24</v>
      </c>
      <c r="G901" s="7" t="s">
        <v>293</v>
      </c>
      <c r="H901" s="7" t="s">
        <v>338</v>
      </c>
    </row>
    <row r="902">
      <c r="A902" s="56" t="s">
        <v>336</v>
      </c>
      <c r="B902" s="7" t="s">
        <v>404</v>
      </c>
      <c r="C902" s="7">
        <v>4.0</v>
      </c>
      <c r="D902" s="7">
        <v>3.0</v>
      </c>
      <c r="E902" s="7"/>
      <c r="F902" s="7" t="s">
        <v>24</v>
      </c>
      <c r="G902" s="7" t="s">
        <v>293</v>
      </c>
      <c r="H902" s="7" t="s">
        <v>338</v>
      </c>
    </row>
    <row r="903">
      <c r="A903" s="56" t="s">
        <v>336</v>
      </c>
      <c r="B903" s="7" t="s">
        <v>648</v>
      </c>
      <c r="C903" s="7">
        <v>4.0</v>
      </c>
      <c r="D903" s="7">
        <v>3.0</v>
      </c>
      <c r="E903" s="7"/>
      <c r="F903" s="7" t="s">
        <v>24</v>
      </c>
      <c r="G903" s="7" t="s">
        <v>293</v>
      </c>
      <c r="H903" s="7" t="s">
        <v>338</v>
      </c>
    </row>
    <row r="904">
      <c r="A904" s="56" t="s">
        <v>351</v>
      </c>
      <c r="B904" s="7" t="s">
        <v>567</v>
      </c>
      <c r="C904" s="7">
        <v>2.0</v>
      </c>
      <c r="D904" s="7">
        <v>2.0</v>
      </c>
      <c r="E904" s="7">
        <v>2.0</v>
      </c>
      <c r="F904" s="7" t="s">
        <v>36</v>
      </c>
      <c r="G904" s="7" t="s">
        <v>293</v>
      </c>
      <c r="H904" s="7" t="s">
        <v>1184</v>
      </c>
    </row>
    <row r="905">
      <c r="A905" s="56" t="s">
        <v>290</v>
      </c>
      <c r="B905" s="7" t="s">
        <v>1185</v>
      </c>
      <c r="C905" s="7">
        <v>3.0</v>
      </c>
      <c r="D905" s="7">
        <v>3.0</v>
      </c>
      <c r="E905" s="7"/>
      <c r="F905" s="7" t="s">
        <v>36</v>
      </c>
      <c r="G905" s="7" t="s">
        <v>293</v>
      </c>
      <c r="H905" s="7" t="s">
        <v>531</v>
      </c>
      <c r="I905" s="7" t="s">
        <v>25</v>
      </c>
    </row>
    <row r="906">
      <c r="A906" s="56" t="s">
        <v>436</v>
      </c>
      <c r="B906" s="7" t="s">
        <v>610</v>
      </c>
      <c r="C906" s="7">
        <v>2.0</v>
      </c>
      <c r="D906" s="7">
        <v>1.0</v>
      </c>
      <c r="E906" s="7"/>
      <c r="F906" s="7" t="s">
        <v>355</v>
      </c>
      <c r="G906" s="7" t="s">
        <v>293</v>
      </c>
      <c r="H906" s="7" t="s">
        <v>1186</v>
      </c>
      <c r="I906" s="7" t="s">
        <v>25</v>
      </c>
    </row>
    <row r="907">
      <c r="A907" s="56" t="s">
        <v>447</v>
      </c>
      <c r="B907" s="7" t="s">
        <v>342</v>
      </c>
      <c r="C907" s="7">
        <v>3.0</v>
      </c>
      <c r="D907" s="7">
        <v>2.0</v>
      </c>
      <c r="E907" s="7">
        <v>3.0</v>
      </c>
      <c r="F907" s="7" t="s">
        <v>24</v>
      </c>
      <c r="G907" s="7" t="s">
        <v>293</v>
      </c>
      <c r="H907" s="7" t="s">
        <v>396</v>
      </c>
    </row>
    <row r="908">
      <c r="A908" s="56" t="s">
        <v>447</v>
      </c>
      <c r="B908" s="7" t="s">
        <v>580</v>
      </c>
      <c r="C908" s="7">
        <v>3.0</v>
      </c>
      <c r="D908" s="7">
        <v>2.0</v>
      </c>
      <c r="E908" s="7">
        <v>2.0</v>
      </c>
      <c r="F908" s="7" t="s">
        <v>24</v>
      </c>
      <c r="G908" s="7" t="s">
        <v>293</v>
      </c>
      <c r="H908" s="7" t="s">
        <v>396</v>
      </c>
    </row>
    <row r="909">
      <c r="A909" s="56" t="s">
        <v>290</v>
      </c>
      <c r="B909" s="7" t="s">
        <v>397</v>
      </c>
      <c r="C909" s="7">
        <v>2.0</v>
      </c>
      <c r="D909" s="7">
        <v>1.0</v>
      </c>
      <c r="E909" s="7"/>
      <c r="F909" s="7" t="s">
        <v>24</v>
      </c>
      <c r="G909" s="7"/>
    </row>
    <row r="910">
      <c r="A910" s="56" t="s">
        <v>290</v>
      </c>
      <c r="B910" s="7" t="s">
        <v>1187</v>
      </c>
      <c r="C910" s="7">
        <v>2.0</v>
      </c>
      <c r="D910" s="7">
        <v>2.0</v>
      </c>
      <c r="E910" s="7">
        <v>2.0</v>
      </c>
      <c r="F910" s="7" t="s">
        <v>24</v>
      </c>
      <c r="G910" s="7" t="s">
        <v>293</v>
      </c>
      <c r="H910" s="7" t="s">
        <v>1156</v>
      </c>
    </row>
    <row r="911">
      <c r="A911" s="56" t="s">
        <v>415</v>
      </c>
      <c r="B911" s="7" t="s">
        <v>1188</v>
      </c>
      <c r="C911" s="7">
        <v>4.0</v>
      </c>
      <c r="D911" s="7">
        <v>3.0</v>
      </c>
      <c r="E911" s="7"/>
      <c r="F911" s="7" t="s">
        <v>24</v>
      </c>
      <c r="G911" s="7" t="s">
        <v>293</v>
      </c>
      <c r="H911" s="7" t="s">
        <v>595</v>
      </c>
      <c r="I911" s="7" t="s">
        <v>27</v>
      </c>
    </row>
    <row r="912">
      <c r="A912" s="56" t="s">
        <v>336</v>
      </c>
      <c r="B912" s="7" t="s">
        <v>495</v>
      </c>
      <c r="C912" s="7">
        <v>2.0</v>
      </c>
      <c r="D912" s="7">
        <v>2.0</v>
      </c>
      <c r="E912" s="7">
        <v>2.0</v>
      </c>
      <c r="F912" s="7" t="s">
        <v>36</v>
      </c>
      <c r="G912" s="7" t="s">
        <v>293</v>
      </c>
      <c r="H912" s="7" t="s">
        <v>1189</v>
      </c>
      <c r="I912" s="7" t="s">
        <v>25</v>
      </c>
    </row>
    <row r="913">
      <c r="A913" s="56" t="s">
        <v>415</v>
      </c>
      <c r="B913" s="7" t="s">
        <v>1190</v>
      </c>
      <c r="C913" s="7">
        <v>2.0</v>
      </c>
      <c r="D913" s="7">
        <v>2.0</v>
      </c>
      <c r="E913" s="7">
        <v>2.0</v>
      </c>
      <c r="F913" s="7" t="s">
        <v>24</v>
      </c>
      <c r="G913" s="7" t="s">
        <v>293</v>
      </c>
      <c r="H913" s="7" t="s">
        <v>1177</v>
      </c>
      <c r="I913" s="7" t="s">
        <v>27</v>
      </c>
    </row>
    <row r="914">
      <c r="A914" s="56" t="s">
        <v>365</v>
      </c>
      <c r="B914" s="7" t="s">
        <v>1191</v>
      </c>
      <c r="C914" s="7">
        <v>3.0</v>
      </c>
      <c r="D914" s="7">
        <v>2.0</v>
      </c>
      <c r="E914" s="7"/>
      <c r="F914" s="7" t="s">
        <v>593</v>
      </c>
      <c r="G914" s="7" t="s">
        <v>179</v>
      </c>
      <c r="H914" s="7" t="s">
        <v>953</v>
      </c>
      <c r="I914" s="7" t="s">
        <v>27</v>
      </c>
    </row>
    <row r="915">
      <c r="A915" s="56" t="s">
        <v>365</v>
      </c>
      <c r="B915" s="7" t="s">
        <v>1192</v>
      </c>
      <c r="C915" s="7">
        <v>3.0</v>
      </c>
      <c r="D915" s="7">
        <v>3.0</v>
      </c>
      <c r="E915" s="7"/>
      <c r="F915" s="7" t="s">
        <v>321</v>
      </c>
      <c r="G915" s="7" t="s">
        <v>179</v>
      </c>
      <c r="H915" s="7" t="s">
        <v>1173</v>
      </c>
      <c r="I915" s="7" t="s">
        <v>175</v>
      </c>
    </row>
    <row r="916">
      <c r="A916" s="56" t="s">
        <v>821</v>
      </c>
      <c r="B916" s="7" t="s">
        <v>1193</v>
      </c>
      <c r="C916" s="7">
        <v>3.0</v>
      </c>
      <c r="D916" s="7">
        <v>2.0</v>
      </c>
      <c r="E916" s="7"/>
      <c r="F916" s="7" t="s">
        <v>355</v>
      </c>
      <c r="G916" s="7" t="s">
        <v>293</v>
      </c>
      <c r="H916" s="7" t="s">
        <v>592</v>
      </c>
      <c r="I916" s="7" t="s">
        <v>175</v>
      </c>
    </row>
    <row r="917">
      <c r="A917" s="56" t="s">
        <v>436</v>
      </c>
      <c r="B917" s="7" t="s">
        <v>291</v>
      </c>
      <c r="C917" s="7">
        <v>3.0</v>
      </c>
      <c r="D917" s="7">
        <v>2.0</v>
      </c>
      <c r="E917" s="7">
        <v>3.0</v>
      </c>
      <c r="F917" s="7" t="s">
        <v>593</v>
      </c>
      <c r="G917" s="7" t="s">
        <v>179</v>
      </c>
      <c r="H917" s="7" t="s">
        <v>322</v>
      </c>
      <c r="I917" s="7" t="s">
        <v>27</v>
      </c>
    </row>
    <row r="918">
      <c r="A918" s="56" t="s">
        <v>436</v>
      </c>
      <c r="B918" s="7" t="s">
        <v>1194</v>
      </c>
      <c r="C918" s="7">
        <v>5.0</v>
      </c>
      <c r="D918" s="7">
        <v>5.0</v>
      </c>
      <c r="E918" s="7"/>
      <c r="F918" s="7" t="s">
        <v>192</v>
      </c>
      <c r="G918" s="7" t="s">
        <v>179</v>
      </c>
      <c r="H918" s="7" t="s">
        <v>1195</v>
      </c>
      <c r="I918" s="7" t="s">
        <v>27</v>
      </c>
    </row>
    <row r="919">
      <c r="A919" s="56" t="s">
        <v>302</v>
      </c>
      <c r="B919" s="7" t="s">
        <v>1196</v>
      </c>
      <c r="C919" s="7">
        <v>3.0</v>
      </c>
      <c r="D919" s="7">
        <v>2.0</v>
      </c>
      <c r="E919" s="7">
        <v>3.0</v>
      </c>
      <c r="F919" s="7" t="s">
        <v>171</v>
      </c>
      <c r="G919" s="7" t="s">
        <v>179</v>
      </c>
      <c r="H919" s="7" t="s">
        <v>1197</v>
      </c>
      <c r="I919" s="7" t="s">
        <v>27</v>
      </c>
    </row>
    <row r="920">
      <c r="A920" s="56" t="s">
        <v>302</v>
      </c>
      <c r="B920" s="7" t="s">
        <v>1198</v>
      </c>
      <c r="C920" s="7">
        <v>4.0</v>
      </c>
      <c r="D920" s="7">
        <v>3.0</v>
      </c>
      <c r="E920" s="7">
        <v>2.0</v>
      </c>
      <c r="F920" s="7" t="s">
        <v>181</v>
      </c>
      <c r="G920" s="7" t="s">
        <v>179</v>
      </c>
      <c r="H920" s="7" t="s">
        <v>1173</v>
      </c>
    </row>
    <row r="921">
      <c r="A921" s="56" t="s">
        <v>302</v>
      </c>
      <c r="B921" s="7" t="s">
        <v>1199</v>
      </c>
      <c r="C921" s="7">
        <v>3.0</v>
      </c>
      <c r="D921" s="7">
        <v>2.0</v>
      </c>
      <c r="E921" s="7">
        <v>1.0</v>
      </c>
      <c r="F921" s="7" t="s">
        <v>300</v>
      </c>
      <c r="G921" s="7" t="s">
        <v>293</v>
      </c>
      <c r="H921" s="7" t="s">
        <v>1200</v>
      </c>
      <c r="I921" s="7" t="s">
        <v>25</v>
      </c>
    </row>
    <row r="922">
      <c r="A922" s="56" t="s">
        <v>309</v>
      </c>
      <c r="B922" s="7" t="s">
        <v>1201</v>
      </c>
      <c r="C922" s="7">
        <v>1.0</v>
      </c>
      <c r="D922" s="7">
        <v>1.0</v>
      </c>
      <c r="E922" s="7">
        <v>2.0</v>
      </c>
      <c r="F922" s="7" t="s">
        <v>300</v>
      </c>
      <c r="G922" s="7" t="s">
        <v>293</v>
      </c>
      <c r="H922" s="7" t="s">
        <v>1202</v>
      </c>
      <c r="I922" s="7" t="s">
        <v>27</v>
      </c>
    </row>
    <row r="923">
      <c r="A923" s="56" t="s">
        <v>303</v>
      </c>
      <c r="B923" s="7" t="s">
        <v>993</v>
      </c>
      <c r="C923" s="7">
        <v>3.0</v>
      </c>
      <c r="D923" s="7">
        <v>2.0</v>
      </c>
      <c r="E923" s="7">
        <v>1.0</v>
      </c>
      <c r="F923" s="7" t="s">
        <v>24</v>
      </c>
      <c r="G923" s="7" t="s">
        <v>293</v>
      </c>
      <c r="H923" s="7" t="s">
        <v>969</v>
      </c>
      <c r="I923" s="7" t="s">
        <v>27</v>
      </c>
    </row>
    <row r="924">
      <c r="A924" s="56" t="s">
        <v>290</v>
      </c>
      <c r="B924" s="7" t="s">
        <v>1203</v>
      </c>
      <c r="C924" s="7" t="s">
        <v>576</v>
      </c>
      <c r="D924" s="7">
        <v>1.0</v>
      </c>
      <c r="E924" s="7">
        <v>3.0</v>
      </c>
      <c r="F924" s="7" t="s">
        <v>345</v>
      </c>
      <c r="G924" s="7" t="s">
        <v>293</v>
      </c>
      <c r="H924" s="7" t="s">
        <v>1204</v>
      </c>
      <c r="I924" s="7" t="s">
        <v>27</v>
      </c>
    </row>
    <row r="925">
      <c r="A925" s="56" t="s">
        <v>290</v>
      </c>
      <c r="B925" s="7" t="s">
        <v>1203</v>
      </c>
      <c r="C925" s="7" t="s">
        <v>576</v>
      </c>
      <c r="D925" s="7">
        <v>1.0</v>
      </c>
      <c r="E925" s="7">
        <v>1.0</v>
      </c>
      <c r="F925" s="7" t="s">
        <v>345</v>
      </c>
      <c r="G925" s="7" t="s">
        <v>293</v>
      </c>
      <c r="H925" s="7" t="s">
        <v>1204</v>
      </c>
      <c r="I925" s="7" t="s">
        <v>27</v>
      </c>
    </row>
    <row r="926">
      <c r="A926" s="56" t="s">
        <v>290</v>
      </c>
      <c r="B926" s="7" t="s">
        <v>573</v>
      </c>
      <c r="C926" s="7">
        <v>2.0</v>
      </c>
      <c r="D926" s="7">
        <v>2.0</v>
      </c>
      <c r="E926" s="7">
        <v>2.0</v>
      </c>
      <c r="F926" s="7" t="s">
        <v>345</v>
      </c>
      <c r="G926" s="7" t="s">
        <v>293</v>
      </c>
      <c r="H926" s="7" t="s">
        <v>592</v>
      </c>
      <c r="I926" s="7" t="s">
        <v>27</v>
      </c>
    </row>
    <row r="927">
      <c r="A927" s="56" t="s">
        <v>290</v>
      </c>
      <c r="B927" s="7" t="s">
        <v>573</v>
      </c>
      <c r="C927" s="7">
        <v>2.0</v>
      </c>
      <c r="D927" s="7">
        <v>2.0</v>
      </c>
      <c r="E927" s="7"/>
      <c r="F927" s="7" t="s">
        <v>345</v>
      </c>
      <c r="G927" s="7" t="s">
        <v>293</v>
      </c>
      <c r="H927" s="7" t="s">
        <v>592</v>
      </c>
      <c r="I927" s="7" t="s">
        <v>27</v>
      </c>
    </row>
    <row r="928">
      <c r="A928" s="56" t="s">
        <v>290</v>
      </c>
      <c r="B928" s="7" t="s">
        <v>660</v>
      </c>
      <c r="C928" s="7">
        <v>2.0</v>
      </c>
      <c r="D928" s="7">
        <v>2.0</v>
      </c>
      <c r="E928" s="7"/>
      <c r="F928" s="7" t="s">
        <v>345</v>
      </c>
      <c r="G928" s="7" t="s">
        <v>293</v>
      </c>
      <c r="H928" s="7" t="s">
        <v>1205</v>
      </c>
      <c r="I928" s="7" t="s">
        <v>27</v>
      </c>
    </row>
    <row r="929">
      <c r="A929" s="56" t="s">
        <v>290</v>
      </c>
      <c r="B929" s="7" t="s">
        <v>384</v>
      </c>
      <c r="C929" s="7">
        <v>4.0</v>
      </c>
      <c r="D929" s="7">
        <v>5.0</v>
      </c>
      <c r="E929" s="7"/>
      <c r="F929" s="7" t="s">
        <v>382</v>
      </c>
      <c r="G929" s="7" t="s">
        <v>293</v>
      </c>
      <c r="H929" s="7" t="s">
        <v>385</v>
      </c>
      <c r="I929" s="7" t="s">
        <v>27</v>
      </c>
    </row>
    <row r="930">
      <c r="A930" s="56" t="s">
        <v>336</v>
      </c>
      <c r="B930" s="7" t="s">
        <v>304</v>
      </c>
      <c r="C930" s="7">
        <v>3.0</v>
      </c>
      <c r="D930" s="7">
        <v>2.0</v>
      </c>
      <c r="E930" s="7"/>
      <c r="F930" s="7" t="s">
        <v>24</v>
      </c>
      <c r="G930" s="7" t="s">
        <v>293</v>
      </c>
      <c r="H930" s="7" t="s">
        <v>1206</v>
      </c>
      <c r="I930" s="7" t="s">
        <v>25</v>
      </c>
    </row>
    <row r="931">
      <c r="A931" s="56" t="s">
        <v>403</v>
      </c>
      <c r="B931" s="7" t="s">
        <v>1207</v>
      </c>
      <c r="C931" s="7">
        <v>4.0</v>
      </c>
      <c r="D931" s="7">
        <v>2.0</v>
      </c>
      <c r="E931" s="7"/>
      <c r="F931" s="7" t="s">
        <v>24</v>
      </c>
      <c r="G931" s="7" t="s">
        <v>293</v>
      </c>
      <c r="H931" s="7" t="s">
        <v>632</v>
      </c>
      <c r="I931" s="7" t="s">
        <v>27</v>
      </c>
    </row>
    <row r="932">
      <c r="A932" s="56" t="s">
        <v>336</v>
      </c>
      <c r="B932" s="7" t="s">
        <v>1045</v>
      </c>
      <c r="C932" s="7">
        <v>5.0</v>
      </c>
      <c r="D932" s="7">
        <v>5.0</v>
      </c>
      <c r="E932" s="7"/>
      <c r="F932" s="7" t="s">
        <v>300</v>
      </c>
      <c r="G932" s="7" t="s">
        <v>293</v>
      </c>
      <c r="H932" s="7" t="s">
        <v>374</v>
      </c>
      <c r="I932" s="7" t="s">
        <v>27</v>
      </c>
    </row>
    <row r="933">
      <c r="A933" s="56" t="s">
        <v>336</v>
      </c>
      <c r="B933" s="7" t="s">
        <v>1208</v>
      </c>
      <c r="C933" s="7">
        <v>2.0</v>
      </c>
      <c r="D933" s="7">
        <v>2.0</v>
      </c>
      <c r="E933" s="7"/>
      <c r="F933" s="7" t="s">
        <v>36</v>
      </c>
      <c r="G933" s="7" t="s">
        <v>293</v>
      </c>
      <c r="H933" s="7" t="s">
        <v>891</v>
      </c>
      <c r="I933" s="7" t="s">
        <v>27</v>
      </c>
    </row>
    <row r="934">
      <c r="A934" s="56" t="s">
        <v>336</v>
      </c>
      <c r="B934" s="7" t="s">
        <v>1209</v>
      </c>
      <c r="C934" s="7">
        <v>5.0</v>
      </c>
      <c r="D934" s="7">
        <v>6.0</v>
      </c>
      <c r="E934" s="7"/>
      <c r="F934" s="7" t="s">
        <v>300</v>
      </c>
      <c r="G934" s="7" t="s">
        <v>293</v>
      </c>
      <c r="H934" s="7" t="s">
        <v>376</v>
      </c>
      <c r="I934" s="7" t="s">
        <v>27</v>
      </c>
    </row>
    <row r="935">
      <c r="A935" s="56" t="s">
        <v>336</v>
      </c>
      <c r="B935" s="7" t="s">
        <v>485</v>
      </c>
      <c r="C935" s="7">
        <v>2.0</v>
      </c>
      <c r="D935" s="7">
        <v>2.0</v>
      </c>
      <c r="E935" s="7"/>
      <c r="F935" s="7" t="s">
        <v>36</v>
      </c>
      <c r="G935" s="7" t="s">
        <v>293</v>
      </c>
      <c r="H935" s="7" t="s">
        <v>394</v>
      </c>
      <c r="I935" s="7" t="s">
        <v>27</v>
      </c>
    </row>
    <row r="936">
      <c r="A936" s="56" t="s">
        <v>336</v>
      </c>
      <c r="B936" s="7" t="s">
        <v>703</v>
      </c>
      <c r="C936" s="7">
        <v>5.0</v>
      </c>
      <c r="D936" s="7">
        <v>5.0</v>
      </c>
      <c r="E936" s="7">
        <v>1.0</v>
      </c>
      <c r="F936" s="7" t="s">
        <v>300</v>
      </c>
      <c r="G936" s="7" t="s">
        <v>293</v>
      </c>
      <c r="H936" s="7" t="s">
        <v>704</v>
      </c>
      <c r="I936" s="7" t="s">
        <v>27</v>
      </c>
    </row>
    <row r="937">
      <c r="A937" s="56" t="s">
        <v>336</v>
      </c>
      <c r="B937" s="7" t="s">
        <v>947</v>
      </c>
      <c r="C937" s="7">
        <v>4.0</v>
      </c>
      <c r="D937" s="7">
        <v>5.0</v>
      </c>
      <c r="E937" s="7"/>
      <c r="F937" s="7" t="s">
        <v>300</v>
      </c>
      <c r="G937" s="7" t="s">
        <v>293</v>
      </c>
      <c r="H937" s="7" t="s">
        <v>533</v>
      </c>
      <c r="I937" s="7" t="s">
        <v>25</v>
      </c>
    </row>
    <row r="938">
      <c r="A938" s="56" t="s">
        <v>336</v>
      </c>
      <c r="B938" s="7" t="s">
        <v>1210</v>
      </c>
      <c r="C938" s="7">
        <v>6.0</v>
      </c>
      <c r="D938" s="7">
        <v>6.0</v>
      </c>
      <c r="E938" s="7">
        <v>2.0</v>
      </c>
      <c r="F938" s="7" t="s">
        <v>24</v>
      </c>
      <c r="G938" s="7" t="s">
        <v>293</v>
      </c>
      <c r="H938" s="7" t="s">
        <v>1211</v>
      </c>
      <c r="I938" s="7" t="s">
        <v>27</v>
      </c>
    </row>
    <row r="939">
      <c r="A939" s="56" t="s">
        <v>336</v>
      </c>
      <c r="B939" s="7" t="s">
        <v>1212</v>
      </c>
      <c r="C939" s="7">
        <v>3.0</v>
      </c>
      <c r="D939" s="7">
        <v>4.0</v>
      </c>
      <c r="E939" s="7"/>
      <c r="F939" s="7" t="s">
        <v>24</v>
      </c>
      <c r="G939" s="7" t="s">
        <v>293</v>
      </c>
      <c r="H939" s="7" t="s">
        <v>653</v>
      </c>
      <c r="I939" s="7" t="s">
        <v>175</v>
      </c>
    </row>
    <row r="940">
      <c r="A940" s="56" t="s">
        <v>336</v>
      </c>
      <c r="B940" s="7" t="s">
        <v>779</v>
      </c>
      <c r="C940" s="7">
        <v>5.0</v>
      </c>
      <c r="D940" s="7">
        <v>5.0</v>
      </c>
      <c r="E940" s="7"/>
      <c r="F940" s="7" t="s">
        <v>300</v>
      </c>
      <c r="G940" s="7" t="s">
        <v>293</v>
      </c>
      <c r="H940" s="7" t="s">
        <v>1213</v>
      </c>
      <c r="I940" s="7" t="s">
        <v>27</v>
      </c>
    </row>
    <row r="941">
      <c r="A941" s="56" t="s">
        <v>681</v>
      </c>
      <c r="B941" s="7" t="s">
        <v>758</v>
      </c>
      <c r="C941" s="7">
        <v>7.0</v>
      </c>
      <c r="D941" s="7">
        <v>9.0</v>
      </c>
      <c r="E941" s="7"/>
      <c r="F941" s="7" t="s">
        <v>332</v>
      </c>
      <c r="G941" s="7" t="s">
        <v>179</v>
      </c>
      <c r="H941" s="7" t="s">
        <v>1214</v>
      </c>
      <c r="I941" s="7" t="s">
        <v>27</v>
      </c>
    </row>
    <row r="942">
      <c r="A942" s="56" t="s">
        <v>336</v>
      </c>
      <c r="B942" s="7" t="s">
        <v>334</v>
      </c>
      <c r="C942" s="7">
        <v>5.0</v>
      </c>
      <c r="D942" s="7">
        <v>5.0</v>
      </c>
      <c r="E942" s="7"/>
      <c r="F942" s="7" t="s">
        <v>300</v>
      </c>
      <c r="G942" s="7" t="s">
        <v>293</v>
      </c>
      <c r="H942" s="7" t="s">
        <v>1215</v>
      </c>
      <c r="I942" s="7" t="s">
        <v>27</v>
      </c>
    </row>
    <row r="943">
      <c r="A943" s="56" t="s">
        <v>336</v>
      </c>
      <c r="B943" s="7" t="s">
        <v>695</v>
      </c>
      <c r="C943" s="7">
        <v>5.0</v>
      </c>
      <c r="D943" s="7">
        <v>5.0</v>
      </c>
      <c r="E943" s="7"/>
      <c r="F943" s="7" t="s">
        <v>300</v>
      </c>
      <c r="G943" s="7" t="s">
        <v>293</v>
      </c>
      <c r="H943" s="7" t="s">
        <v>407</v>
      </c>
      <c r="I943" s="7" t="s">
        <v>27</v>
      </c>
    </row>
    <row r="944">
      <c r="A944" s="56" t="s">
        <v>336</v>
      </c>
      <c r="B944" s="7" t="s">
        <v>1216</v>
      </c>
      <c r="C944" s="7">
        <v>5.0</v>
      </c>
      <c r="D944" s="7">
        <v>6.0</v>
      </c>
      <c r="E944" s="7"/>
      <c r="F944" s="7" t="s">
        <v>300</v>
      </c>
      <c r="G944" s="7" t="s">
        <v>293</v>
      </c>
      <c r="H944" s="7" t="s">
        <v>1217</v>
      </c>
      <c r="I944" s="7" t="s">
        <v>27</v>
      </c>
    </row>
    <row r="945">
      <c r="A945" s="56" t="s">
        <v>336</v>
      </c>
      <c r="B945" s="7" t="s">
        <v>731</v>
      </c>
      <c r="C945" s="7">
        <v>6.0</v>
      </c>
      <c r="D945" s="7">
        <v>6.0</v>
      </c>
      <c r="E945" s="7"/>
      <c r="F945" s="7" t="s">
        <v>461</v>
      </c>
      <c r="G945" s="7" t="s">
        <v>179</v>
      </c>
      <c r="H945" s="7" t="s">
        <v>1152</v>
      </c>
      <c r="I945" s="7" t="s">
        <v>27</v>
      </c>
    </row>
    <row r="946">
      <c r="A946" s="56" t="s">
        <v>336</v>
      </c>
      <c r="B946" s="7" t="s">
        <v>363</v>
      </c>
      <c r="C946" s="7">
        <v>5.0</v>
      </c>
      <c r="D946" s="7">
        <v>5.0</v>
      </c>
      <c r="E946" s="7"/>
      <c r="F946" s="7" t="s">
        <v>300</v>
      </c>
      <c r="G946" s="7" t="s">
        <v>293</v>
      </c>
      <c r="H946" s="7" t="s">
        <v>1218</v>
      </c>
      <c r="I946" s="7" t="s">
        <v>25</v>
      </c>
    </row>
    <row r="947">
      <c r="A947" s="56" t="s">
        <v>341</v>
      </c>
      <c r="B947" s="7" t="s">
        <v>647</v>
      </c>
      <c r="C947" s="7">
        <v>5.0</v>
      </c>
      <c r="D947" s="7">
        <v>6.0</v>
      </c>
      <c r="E947" s="7"/>
      <c r="F947" s="7" t="s">
        <v>352</v>
      </c>
      <c r="G947" s="7" t="s">
        <v>179</v>
      </c>
      <c r="H947" s="7" t="s">
        <v>322</v>
      </c>
      <c r="I947" s="7" t="s">
        <v>25</v>
      </c>
    </row>
    <row r="948">
      <c r="A948" s="56" t="s">
        <v>341</v>
      </c>
      <c r="B948" s="7" t="s">
        <v>650</v>
      </c>
      <c r="C948" s="7">
        <v>5.0</v>
      </c>
      <c r="D948" s="7">
        <v>5.0</v>
      </c>
      <c r="E948" s="7">
        <v>2.0</v>
      </c>
      <c r="F948" s="7" t="s">
        <v>332</v>
      </c>
      <c r="G948" s="7" t="s">
        <v>179</v>
      </c>
      <c r="H948" s="7" t="s">
        <v>725</v>
      </c>
      <c r="I948" s="7" t="s">
        <v>27</v>
      </c>
    </row>
    <row r="949">
      <c r="A949" s="56" t="s">
        <v>341</v>
      </c>
      <c r="B949" s="7" t="s">
        <v>503</v>
      </c>
      <c r="C949" s="7">
        <v>4.0</v>
      </c>
      <c r="D949" s="7">
        <v>3.0</v>
      </c>
      <c r="E949" s="7"/>
      <c r="F949" s="7" t="s">
        <v>321</v>
      </c>
      <c r="G949" s="7" t="s">
        <v>179</v>
      </c>
      <c r="H949" s="7" t="s">
        <v>537</v>
      </c>
      <c r="I949" s="7" t="s">
        <v>27</v>
      </c>
    </row>
    <row r="950">
      <c r="A950" s="56" t="s">
        <v>341</v>
      </c>
      <c r="B950" s="7" t="s">
        <v>371</v>
      </c>
      <c r="C950" s="7">
        <v>6.0</v>
      </c>
      <c r="D950" s="7">
        <v>5.0</v>
      </c>
      <c r="E950" s="7"/>
      <c r="F950" s="7" t="s">
        <v>352</v>
      </c>
      <c r="G950" s="7" t="s">
        <v>179</v>
      </c>
      <c r="H950" s="7" t="s">
        <v>954</v>
      </c>
      <c r="I950" s="7" t="s">
        <v>27</v>
      </c>
    </row>
    <row r="951">
      <c r="A951" s="56" t="s">
        <v>690</v>
      </c>
      <c r="B951" s="7" t="s">
        <v>1219</v>
      </c>
      <c r="C951" s="7">
        <v>5.0</v>
      </c>
      <c r="D951" s="7">
        <v>5.0</v>
      </c>
      <c r="E951" s="7"/>
      <c r="F951" s="7" t="s">
        <v>699</v>
      </c>
      <c r="G951" s="7" t="s">
        <v>293</v>
      </c>
      <c r="H951" s="7" t="s">
        <v>1220</v>
      </c>
      <c r="I951" s="7" t="s">
        <v>27</v>
      </c>
    </row>
    <row r="952">
      <c r="A952" s="56" t="s">
        <v>690</v>
      </c>
      <c r="B952" s="7" t="s">
        <v>1221</v>
      </c>
      <c r="C952" s="7">
        <v>5.0</v>
      </c>
      <c r="D952" s="7">
        <v>5.0</v>
      </c>
      <c r="E952" s="7"/>
      <c r="F952" s="7" t="s">
        <v>699</v>
      </c>
      <c r="G952" s="7" t="s">
        <v>293</v>
      </c>
      <c r="H952" s="7" t="s">
        <v>1222</v>
      </c>
      <c r="I952" s="7" t="s">
        <v>27</v>
      </c>
    </row>
    <row r="953">
      <c r="A953" s="56" t="s">
        <v>927</v>
      </c>
      <c r="B953" s="7" t="s">
        <v>652</v>
      </c>
      <c r="C953" s="7">
        <v>5.0</v>
      </c>
      <c r="D953" s="7">
        <v>3.0</v>
      </c>
      <c r="E953" s="7"/>
      <c r="F953" s="7" t="s">
        <v>321</v>
      </c>
      <c r="G953" s="7" t="s">
        <v>179</v>
      </c>
      <c r="H953" s="7" t="s">
        <v>537</v>
      </c>
      <c r="I953" s="7" t="s">
        <v>27</v>
      </c>
    </row>
    <row r="954">
      <c r="A954" s="56" t="s">
        <v>341</v>
      </c>
      <c r="B954" s="7" t="s">
        <v>564</v>
      </c>
      <c r="C954" s="7">
        <v>5.0</v>
      </c>
      <c r="D954" s="7">
        <v>5.0</v>
      </c>
      <c r="E954" s="7"/>
      <c r="F954" s="7" t="s">
        <v>352</v>
      </c>
      <c r="G954" s="7" t="s">
        <v>179</v>
      </c>
      <c r="H954" s="7" t="s">
        <v>954</v>
      </c>
      <c r="I954" s="7" t="s">
        <v>27</v>
      </c>
    </row>
    <row r="955">
      <c r="A955" s="56" t="s">
        <v>295</v>
      </c>
      <c r="B955" s="7" t="s">
        <v>560</v>
      </c>
      <c r="C955" s="7">
        <v>4.0</v>
      </c>
      <c r="D955" s="7">
        <v>3.0</v>
      </c>
      <c r="E955" s="7"/>
      <c r="F955" s="7" t="s">
        <v>321</v>
      </c>
      <c r="G955" s="7" t="s">
        <v>179</v>
      </c>
      <c r="H955" s="7" t="s">
        <v>322</v>
      </c>
      <c r="I955" s="7" t="s">
        <v>27</v>
      </c>
    </row>
    <row r="956">
      <c r="A956" s="56" t="s">
        <v>927</v>
      </c>
      <c r="B956" s="7" t="s">
        <v>580</v>
      </c>
      <c r="C956" s="7">
        <v>4.0</v>
      </c>
      <c r="D956" s="7">
        <v>4.0</v>
      </c>
      <c r="E956" s="7"/>
      <c r="F956" s="7" t="s">
        <v>739</v>
      </c>
      <c r="G956" s="7" t="s">
        <v>179</v>
      </c>
      <c r="H956" s="7" t="s">
        <v>1223</v>
      </c>
      <c r="I956" s="7" t="s">
        <v>27</v>
      </c>
    </row>
    <row r="957">
      <c r="A957" s="56" t="s">
        <v>927</v>
      </c>
      <c r="B957" s="7" t="s">
        <v>652</v>
      </c>
      <c r="C957" s="7">
        <v>6.0</v>
      </c>
      <c r="D957" s="7">
        <v>5.0</v>
      </c>
      <c r="E957" s="7"/>
      <c r="F957" s="7" t="s">
        <v>461</v>
      </c>
      <c r="G957" s="7" t="s">
        <v>179</v>
      </c>
      <c r="H957" s="7" t="s">
        <v>537</v>
      </c>
      <c r="I957" s="7" t="s">
        <v>27</v>
      </c>
    </row>
    <row r="958">
      <c r="A958" s="56" t="s">
        <v>336</v>
      </c>
      <c r="B958" s="7" t="s">
        <v>1224</v>
      </c>
      <c r="C958" s="7">
        <v>5.0</v>
      </c>
      <c r="D958" s="7">
        <v>6.0</v>
      </c>
      <c r="E958" s="7">
        <v>2.0</v>
      </c>
      <c r="F958" s="7" t="s">
        <v>300</v>
      </c>
      <c r="G958" s="7" t="s">
        <v>293</v>
      </c>
      <c r="H958" s="7" t="s">
        <v>1217</v>
      </c>
      <c r="I958" s="7" t="s">
        <v>27</v>
      </c>
    </row>
    <row r="959">
      <c r="A959" s="56" t="s">
        <v>436</v>
      </c>
      <c r="B959" s="7" t="s">
        <v>371</v>
      </c>
      <c r="C959" s="7">
        <v>5.0</v>
      </c>
      <c r="D959" s="7">
        <v>3.0</v>
      </c>
      <c r="E959" s="7"/>
      <c r="F959" s="7" t="s">
        <v>321</v>
      </c>
      <c r="G959" s="7" t="s">
        <v>179</v>
      </c>
      <c r="H959" s="7" t="s">
        <v>1225</v>
      </c>
      <c r="I959" s="7" t="s">
        <v>27</v>
      </c>
    </row>
    <row r="960">
      <c r="A960" s="56" t="s">
        <v>341</v>
      </c>
      <c r="B960" s="7" t="s">
        <v>339</v>
      </c>
      <c r="C960" s="7">
        <v>7.0</v>
      </c>
      <c r="D960" s="7">
        <v>6.0</v>
      </c>
      <c r="E960" s="7">
        <v>2.0</v>
      </c>
      <c r="F960" s="7" t="s">
        <v>329</v>
      </c>
      <c r="G960" s="7" t="s">
        <v>179</v>
      </c>
      <c r="H960" s="7" t="s">
        <v>725</v>
      </c>
      <c r="I960" s="7" t="s">
        <v>27</v>
      </c>
    </row>
    <row r="961">
      <c r="A961" s="56" t="s">
        <v>341</v>
      </c>
      <c r="B961" s="7" t="s">
        <v>578</v>
      </c>
      <c r="C961" s="7">
        <v>2.0</v>
      </c>
      <c r="D961" s="7">
        <v>2.0</v>
      </c>
      <c r="E961" s="7"/>
      <c r="F961" s="7" t="s">
        <v>300</v>
      </c>
      <c r="G961" s="7" t="s">
        <v>293</v>
      </c>
      <c r="H961" s="7" t="s">
        <v>1226</v>
      </c>
      <c r="I961" s="7" t="s">
        <v>27</v>
      </c>
    </row>
    <row r="962">
      <c r="A962" s="56" t="s">
        <v>341</v>
      </c>
      <c r="B962" s="7" t="s">
        <v>570</v>
      </c>
      <c r="C962" s="7">
        <v>4.0</v>
      </c>
      <c r="D962" s="7">
        <v>5.0</v>
      </c>
      <c r="E962" s="7">
        <v>2.0</v>
      </c>
      <c r="F962" s="7" t="s">
        <v>443</v>
      </c>
      <c r="G962" s="7" t="s">
        <v>293</v>
      </c>
      <c r="H962" s="7" t="s">
        <v>857</v>
      </c>
      <c r="I962" s="7" t="s">
        <v>27</v>
      </c>
    </row>
    <row r="963">
      <c r="A963" s="56" t="s">
        <v>341</v>
      </c>
      <c r="B963" s="7" t="s">
        <v>291</v>
      </c>
      <c r="C963" s="7">
        <v>2.0</v>
      </c>
      <c r="D963" s="7">
        <v>2.0</v>
      </c>
      <c r="E963" s="7">
        <v>2.0</v>
      </c>
      <c r="F963" s="7" t="s">
        <v>300</v>
      </c>
      <c r="G963" s="7" t="s">
        <v>293</v>
      </c>
      <c r="H963" s="7" t="s">
        <v>1227</v>
      </c>
      <c r="I963" s="7" t="s">
        <v>27</v>
      </c>
    </row>
    <row r="964">
      <c r="A964" s="56" t="s">
        <v>341</v>
      </c>
      <c r="B964" s="7" t="s">
        <v>719</v>
      </c>
      <c r="C964" s="7">
        <v>4.0</v>
      </c>
      <c r="D964" s="7">
        <v>4.0</v>
      </c>
      <c r="E964" s="7"/>
      <c r="F964" s="7" t="s">
        <v>300</v>
      </c>
      <c r="G964" s="7" t="s">
        <v>293</v>
      </c>
      <c r="H964" s="7" t="s">
        <v>961</v>
      </c>
      <c r="I964" s="7" t="s">
        <v>25</v>
      </c>
    </row>
    <row r="965">
      <c r="A965" s="56" t="s">
        <v>341</v>
      </c>
      <c r="B965" s="7" t="s">
        <v>947</v>
      </c>
      <c r="C965" s="7">
        <v>4.0</v>
      </c>
      <c r="D965" s="7">
        <v>4.0</v>
      </c>
      <c r="E965" s="7"/>
      <c r="F965" s="7" t="s">
        <v>321</v>
      </c>
      <c r="G965" s="7" t="s">
        <v>179</v>
      </c>
      <c r="H965" s="7" t="s">
        <v>353</v>
      </c>
      <c r="I965" s="7" t="s">
        <v>27</v>
      </c>
    </row>
    <row r="966">
      <c r="A966" s="56" t="s">
        <v>341</v>
      </c>
      <c r="B966" s="7" t="s">
        <v>471</v>
      </c>
      <c r="C966" s="7">
        <v>3.0</v>
      </c>
      <c r="D966" s="7">
        <v>3.0</v>
      </c>
      <c r="E966" s="7"/>
      <c r="F966" s="7" t="s">
        <v>24</v>
      </c>
      <c r="G966" s="7" t="s">
        <v>293</v>
      </c>
      <c r="H966" s="7" t="s">
        <v>727</v>
      </c>
      <c r="I966" s="7" t="s">
        <v>25</v>
      </c>
    </row>
    <row r="967">
      <c r="A967" s="56" t="s">
        <v>341</v>
      </c>
      <c r="B967" s="7" t="s">
        <v>371</v>
      </c>
      <c r="C967" s="7">
        <v>6.0</v>
      </c>
      <c r="D967" s="7">
        <v>5.0</v>
      </c>
      <c r="E967" s="7"/>
      <c r="F967" s="7" t="s">
        <v>38</v>
      </c>
      <c r="G967" s="7" t="s">
        <v>179</v>
      </c>
      <c r="H967" s="7" t="s">
        <v>322</v>
      </c>
      <c r="I967" s="7" t="s">
        <v>27</v>
      </c>
    </row>
    <row r="968">
      <c r="A968" s="56" t="s">
        <v>341</v>
      </c>
      <c r="B968" s="7" t="s">
        <v>483</v>
      </c>
      <c r="C968" s="7">
        <v>4.0</v>
      </c>
      <c r="D968" s="7">
        <v>4.0</v>
      </c>
      <c r="E968" s="7">
        <v>3.0</v>
      </c>
      <c r="F968" s="7" t="s">
        <v>352</v>
      </c>
      <c r="G968" s="7" t="s">
        <v>179</v>
      </c>
      <c r="H968" s="7" t="s">
        <v>740</v>
      </c>
      <c r="I968" s="7" t="s">
        <v>27</v>
      </c>
    </row>
    <row r="969">
      <c r="A969" s="56" t="s">
        <v>341</v>
      </c>
      <c r="B969" s="7" t="s">
        <v>483</v>
      </c>
      <c r="C969" s="7">
        <v>4.0</v>
      </c>
      <c r="D969" s="7">
        <v>4.0</v>
      </c>
      <c r="E969" s="7">
        <v>2.0</v>
      </c>
      <c r="F969" s="7" t="s">
        <v>321</v>
      </c>
      <c r="G969" s="7" t="s">
        <v>293</v>
      </c>
      <c r="H969" s="7" t="s">
        <v>857</v>
      </c>
      <c r="I969" s="7" t="s">
        <v>27</v>
      </c>
    </row>
    <row r="970">
      <c r="A970" s="56" t="s">
        <v>341</v>
      </c>
      <c r="B970" s="7" t="s">
        <v>499</v>
      </c>
      <c r="C970" s="7">
        <v>4.0</v>
      </c>
      <c r="D970" s="7">
        <v>3.0</v>
      </c>
      <c r="E970" s="7">
        <v>3.0</v>
      </c>
      <c r="F970" s="7" t="s">
        <v>355</v>
      </c>
      <c r="G970" s="7" t="s">
        <v>293</v>
      </c>
      <c r="H970" s="7" t="s">
        <v>834</v>
      </c>
      <c r="I970" s="7" t="s">
        <v>27</v>
      </c>
    </row>
    <row r="971">
      <c r="A971" s="56" t="s">
        <v>341</v>
      </c>
      <c r="B971" s="7" t="s">
        <v>499</v>
      </c>
      <c r="C971" s="7">
        <v>4.0</v>
      </c>
      <c r="D971" s="7">
        <v>4.0</v>
      </c>
      <c r="E971" s="7">
        <v>3.0</v>
      </c>
      <c r="F971" s="7" t="s">
        <v>300</v>
      </c>
      <c r="G971" s="7" t="s">
        <v>293</v>
      </c>
      <c r="H971" s="7" t="s">
        <v>1228</v>
      </c>
      <c r="I971" s="7" t="s">
        <v>27</v>
      </c>
    </row>
    <row r="972">
      <c r="A972" s="56" t="s">
        <v>436</v>
      </c>
      <c r="B972" s="7" t="s">
        <v>839</v>
      </c>
      <c r="C972" s="7">
        <v>3.0</v>
      </c>
      <c r="D972" s="7">
        <v>2.0</v>
      </c>
      <c r="E972" s="7">
        <v>3.0</v>
      </c>
      <c r="F972" s="7" t="s">
        <v>355</v>
      </c>
      <c r="G972" s="7" t="s">
        <v>293</v>
      </c>
      <c r="H972" s="7" t="s">
        <v>1229</v>
      </c>
      <c r="I972" s="7" t="s">
        <v>27</v>
      </c>
    </row>
    <row r="973">
      <c r="A973" s="56" t="s">
        <v>295</v>
      </c>
      <c r="B973" s="7" t="s">
        <v>647</v>
      </c>
      <c r="C973" s="7">
        <v>5.0</v>
      </c>
      <c r="D973" s="7">
        <v>5.0</v>
      </c>
      <c r="E973" s="7">
        <v>3.0</v>
      </c>
      <c r="F973" s="7" t="s">
        <v>627</v>
      </c>
      <c r="G973" s="7" t="s">
        <v>293</v>
      </c>
      <c r="H973" s="7" t="s">
        <v>1230</v>
      </c>
      <c r="I973" s="7" t="s">
        <v>27</v>
      </c>
    </row>
    <row r="974">
      <c r="A974" s="56" t="s">
        <v>295</v>
      </c>
      <c r="B974" s="7" t="s">
        <v>395</v>
      </c>
      <c r="C974" s="7">
        <v>3.0</v>
      </c>
      <c r="D974" s="7">
        <v>2.0</v>
      </c>
      <c r="E974" s="7">
        <v>2.0</v>
      </c>
      <c r="F974" s="7" t="s">
        <v>300</v>
      </c>
      <c r="G974" s="7" t="s">
        <v>293</v>
      </c>
      <c r="H974" s="7" t="s">
        <v>1231</v>
      </c>
      <c r="I974" s="7" t="s">
        <v>27</v>
      </c>
    </row>
    <row r="975">
      <c r="A975" s="56" t="s">
        <v>295</v>
      </c>
      <c r="B975" s="7" t="s">
        <v>381</v>
      </c>
      <c r="C975" s="7">
        <v>4.0</v>
      </c>
      <c r="D975" s="7">
        <v>4.0</v>
      </c>
      <c r="E975" s="7">
        <v>2.0</v>
      </c>
      <c r="F975" s="7" t="s">
        <v>36</v>
      </c>
      <c r="G975" s="7" t="s">
        <v>293</v>
      </c>
      <c r="H975" s="7" t="s">
        <v>376</v>
      </c>
      <c r="I975" s="7" t="s">
        <v>27</v>
      </c>
    </row>
    <row r="976">
      <c r="A976" s="56" t="s">
        <v>295</v>
      </c>
      <c r="B976" s="7" t="s">
        <v>599</v>
      </c>
      <c r="C976" s="7">
        <v>1.0</v>
      </c>
      <c r="D976" s="7">
        <v>1.0</v>
      </c>
      <c r="E976" s="7">
        <v>2.0</v>
      </c>
      <c r="F976" s="7" t="s">
        <v>36</v>
      </c>
      <c r="G976" s="7" t="s">
        <v>293</v>
      </c>
      <c r="H976" s="7" t="s">
        <v>318</v>
      </c>
      <c r="I976" s="7" t="s">
        <v>27</v>
      </c>
    </row>
    <row r="977">
      <c r="A977" s="56" t="s">
        <v>365</v>
      </c>
      <c r="B977" s="7" t="s">
        <v>1232</v>
      </c>
      <c r="D977" s="27"/>
      <c r="E977" s="7"/>
      <c r="F977" s="7" t="s">
        <v>300</v>
      </c>
      <c r="G977" s="7" t="s">
        <v>293</v>
      </c>
      <c r="H977" s="7" t="s">
        <v>1233</v>
      </c>
      <c r="I977" s="7" t="s">
        <v>27</v>
      </c>
    </row>
    <row r="978">
      <c r="A978" s="56" t="s">
        <v>290</v>
      </c>
      <c r="B978" s="7" t="s">
        <v>853</v>
      </c>
      <c r="C978" s="7">
        <v>6.0</v>
      </c>
      <c r="D978" s="7">
        <v>5.0</v>
      </c>
      <c r="E978" s="7"/>
      <c r="F978" s="7" t="s">
        <v>24</v>
      </c>
      <c r="G978" s="7" t="s">
        <v>293</v>
      </c>
      <c r="H978" s="7" t="s">
        <v>1234</v>
      </c>
      <c r="I978" s="7" t="s">
        <v>27</v>
      </c>
    </row>
    <row r="979">
      <c r="A979" s="56" t="s">
        <v>1235</v>
      </c>
      <c r="B979" s="7" t="s">
        <v>1236</v>
      </c>
      <c r="C979" s="7">
        <v>4.0</v>
      </c>
      <c r="D979" s="7">
        <v>4.0</v>
      </c>
      <c r="E979" s="7"/>
      <c r="F979" s="7" t="s">
        <v>1027</v>
      </c>
      <c r="G979" s="7" t="s">
        <v>293</v>
      </c>
      <c r="H979" s="7" t="s">
        <v>1237</v>
      </c>
      <c r="I979" s="7" t="s">
        <v>27</v>
      </c>
    </row>
    <row r="980">
      <c r="A980" s="56" t="s">
        <v>677</v>
      </c>
      <c r="B980" s="7" t="s">
        <v>1238</v>
      </c>
      <c r="C980" s="7">
        <v>4.0</v>
      </c>
      <c r="D980" s="7">
        <v>2.0</v>
      </c>
      <c r="E980" s="7"/>
      <c r="F980" s="7" t="s">
        <v>382</v>
      </c>
      <c r="G980" s="7" t="s">
        <v>293</v>
      </c>
      <c r="H980" s="7" t="s">
        <v>569</v>
      </c>
      <c r="I980" s="7" t="s">
        <v>27</v>
      </c>
    </row>
    <row r="981">
      <c r="A981" s="56" t="s">
        <v>290</v>
      </c>
      <c r="B981" s="7" t="s">
        <v>1239</v>
      </c>
      <c r="C981" s="7">
        <v>4.0</v>
      </c>
      <c r="D981" s="7">
        <v>3.0</v>
      </c>
      <c r="E981" s="7"/>
      <c r="F981" s="7" t="s">
        <v>24</v>
      </c>
      <c r="G981" s="7" t="s">
        <v>293</v>
      </c>
      <c r="H981" s="7" t="s">
        <v>410</v>
      </c>
      <c r="I981" s="7" t="s">
        <v>27</v>
      </c>
    </row>
    <row r="982">
      <c r="A982" s="56" t="s">
        <v>522</v>
      </c>
      <c r="B982" s="7" t="s">
        <v>1240</v>
      </c>
      <c r="C982" s="7">
        <v>3.0</v>
      </c>
      <c r="D982" s="7">
        <v>2.0</v>
      </c>
      <c r="E982" s="7"/>
      <c r="F982" s="7" t="s">
        <v>36</v>
      </c>
      <c r="G982" s="7" t="s">
        <v>293</v>
      </c>
      <c r="H982" s="7" t="s">
        <v>1241</v>
      </c>
      <c r="I982" s="7" t="s">
        <v>27</v>
      </c>
    </row>
    <row r="983">
      <c r="A983" s="56" t="s">
        <v>336</v>
      </c>
      <c r="B983" s="7" t="s">
        <v>1242</v>
      </c>
      <c r="C983" s="7">
        <v>5.0</v>
      </c>
      <c r="D983" s="7">
        <v>5.0</v>
      </c>
      <c r="E983" s="7">
        <v>2.0</v>
      </c>
      <c r="F983" s="7" t="s">
        <v>24</v>
      </c>
      <c r="G983" s="7" t="s">
        <v>293</v>
      </c>
      <c r="H983" s="7" t="s">
        <v>1213</v>
      </c>
      <c r="I983" s="7" t="s">
        <v>27</v>
      </c>
    </row>
    <row r="984">
      <c r="A984" s="56" t="s">
        <v>848</v>
      </c>
      <c r="B984" s="7" t="s">
        <v>1243</v>
      </c>
      <c r="C984" s="7">
        <v>3.0</v>
      </c>
      <c r="D984" s="7">
        <v>2.0</v>
      </c>
      <c r="E984" s="7"/>
      <c r="F984" s="7" t="s">
        <v>627</v>
      </c>
      <c r="G984" s="7" t="s">
        <v>179</v>
      </c>
      <c r="H984" s="7" t="s">
        <v>1244</v>
      </c>
      <c r="I984" s="7" t="s">
        <v>27</v>
      </c>
    </row>
    <row r="985">
      <c r="A985" s="56" t="s">
        <v>341</v>
      </c>
      <c r="B985" s="7" t="s">
        <v>310</v>
      </c>
      <c r="C985" s="7">
        <v>5.0</v>
      </c>
      <c r="D985" s="7">
        <v>5.0</v>
      </c>
      <c r="E985" s="7">
        <v>2.0</v>
      </c>
      <c r="F985" s="7" t="s">
        <v>443</v>
      </c>
      <c r="G985" s="7" t="s">
        <v>179</v>
      </c>
      <c r="H985" s="7" t="s">
        <v>1245</v>
      </c>
      <c r="I985" s="7" t="s">
        <v>27</v>
      </c>
    </row>
    <row r="986">
      <c r="A986" s="56" t="s">
        <v>341</v>
      </c>
      <c r="B986" s="7" t="s">
        <v>495</v>
      </c>
      <c r="C986" s="7">
        <v>4.0</v>
      </c>
      <c r="D986" s="7">
        <v>3.0</v>
      </c>
      <c r="E986" s="7">
        <v>2.0</v>
      </c>
      <c r="F986" s="7" t="s">
        <v>24</v>
      </c>
      <c r="G986" s="7" t="s">
        <v>293</v>
      </c>
      <c r="H986" s="7" t="s">
        <v>1246</v>
      </c>
      <c r="I986" s="7" t="s">
        <v>25</v>
      </c>
    </row>
    <row r="987">
      <c r="A987" s="56" t="s">
        <v>341</v>
      </c>
      <c r="B987" s="7" t="s">
        <v>416</v>
      </c>
      <c r="C987" s="7">
        <v>2.0</v>
      </c>
      <c r="D987" s="7">
        <v>3.0</v>
      </c>
      <c r="E987" s="7">
        <v>3.0</v>
      </c>
      <c r="F987" s="7" t="s">
        <v>24</v>
      </c>
      <c r="G987" s="7" t="s">
        <v>293</v>
      </c>
      <c r="H987" s="7" t="s">
        <v>1247</v>
      </c>
      <c r="I987" s="7" t="s">
        <v>25</v>
      </c>
    </row>
    <row r="988">
      <c r="A988" s="56" t="s">
        <v>341</v>
      </c>
      <c r="B988" s="7" t="s">
        <v>363</v>
      </c>
      <c r="C988" s="7">
        <v>5.0</v>
      </c>
      <c r="D988" s="7">
        <v>5.0</v>
      </c>
      <c r="E988" s="7"/>
      <c r="F988" s="7" t="s">
        <v>181</v>
      </c>
      <c r="G988" s="7" t="s">
        <v>293</v>
      </c>
      <c r="H988" s="7" t="s">
        <v>1248</v>
      </c>
      <c r="I988" s="7" t="s">
        <v>27</v>
      </c>
    </row>
    <row r="989">
      <c r="A989" s="56" t="s">
        <v>341</v>
      </c>
      <c r="B989" s="7" t="s">
        <v>545</v>
      </c>
      <c r="C989" s="7">
        <v>5.0</v>
      </c>
      <c r="D989" s="7">
        <v>6.0</v>
      </c>
      <c r="E989" s="7"/>
      <c r="F989" s="7" t="s">
        <v>352</v>
      </c>
      <c r="G989" s="7" t="s">
        <v>293</v>
      </c>
      <c r="H989" s="7" t="s">
        <v>1249</v>
      </c>
      <c r="I989" s="7" t="s">
        <v>27</v>
      </c>
    </row>
    <row r="990">
      <c r="A990" s="56" t="s">
        <v>341</v>
      </c>
      <c r="B990" s="7" t="s">
        <v>635</v>
      </c>
      <c r="C990" s="7">
        <v>5.0</v>
      </c>
      <c r="D990" s="7">
        <v>5.0</v>
      </c>
      <c r="E990" s="7"/>
      <c r="F990" s="7" t="s">
        <v>38</v>
      </c>
      <c r="G990" s="7" t="s">
        <v>179</v>
      </c>
      <c r="H990" s="7" t="s">
        <v>537</v>
      </c>
      <c r="I990" s="7" t="s">
        <v>25</v>
      </c>
    </row>
    <row r="991">
      <c r="A991" s="56" t="s">
        <v>341</v>
      </c>
      <c r="B991" s="7" t="s">
        <v>344</v>
      </c>
      <c r="C991" s="7">
        <v>4.0</v>
      </c>
      <c r="D991" s="7">
        <v>4.0</v>
      </c>
      <c r="E991" s="7"/>
      <c r="F991" s="7" t="s">
        <v>38</v>
      </c>
      <c r="G991" s="7" t="s">
        <v>293</v>
      </c>
      <c r="H991" s="7" t="s">
        <v>1250</v>
      </c>
      <c r="I991" s="7" t="s">
        <v>27</v>
      </c>
    </row>
    <row r="992">
      <c r="A992" s="56" t="s">
        <v>341</v>
      </c>
      <c r="B992" s="7" t="s">
        <v>722</v>
      </c>
      <c r="C992" s="7">
        <v>4.0</v>
      </c>
      <c r="D992" s="7">
        <v>4.0</v>
      </c>
      <c r="E992" s="7">
        <v>2.0</v>
      </c>
      <c r="F992" s="7" t="s">
        <v>38</v>
      </c>
      <c r="G992" s="7" t="s">
        <v>293</v>
      </c>
      <c r="H992" s="7" t="s">
        <v>484</v>
      </c>
      <c r="I992" s="7" t="s">
        <v>27</v>
      </c>
    </row>
    <row r="993">
      <c r="A993" s="56" t="s">
        <v>341</v>
      </c>
      <c r="B993" s="7" t="s">
        <v>425</v>
      </c>
      <c r="C993" s="7">
        <v>6.0</v>
      </c>
      <c r="D993" s="7">
        <v>6.0</v>
      </c>
      <c r="E993" s="7">
        <v>2.0</v>
      </c>
      <c r="F993" s="7" t="s">
        <v>352</v>
      </c>
      <c r="G993" s="7" t="s">
        <v>293</v>
      </c>
      <c r="H993" s="7" t="s">
        <v>546</v>
      </c>
      <c r="I993" s="7" t="s">
        <v>27</v>
      </c>
    </row>
    <row r="994">
      <c r="A994" s="56" t="s">
        <v>341</v>
      </c>
      <c r="B994" s="7" t="s">
        <v>1251</v>
      </c>
      <c r="C994" s="7">
        <v>4.0</v>
      </c>
      <c r="D994" s="7">
        <v>5.0</v>
      </c>
      <c r="E994" s="7"/>
      <c r="F994" s="7" t="s">
        <v>443</v>
      </c>
      <c r="G994" s="7" t="s">
        <v>293</v>
      </c>
      <c r="H994" s="7" t="s">
        <v>435</v>
      </c>
      <c r="I994" s="7" t="s">
        <v>27</v>
      </c>
    </row>
    <row r="995">
      <c r="A995" s="56" t="s">
        <v>341</v>
      </c>
      <c r="B995" s="7" t="s">
        <v>564</v>
      </c>
      <c r="C995" s="7">
        <v>5.0</v>
      </c>
      <c r="D995" s="7">
        <v>5.0</v>
      </c>
      <c r="E995" s="7"/>
      <c r="F995" s="7" t="s">
        <v>38</v>
      </c>
      <c r="G995" s="7" t="s">
        <v>293</v>
      </c>
      <c r="H995" s="7" t="s">
        <v>1252</v>
      </c>
      <c r="I995" s="7" t="s">
        <v>27</v>
      </c>
    </row>
    <row r="996">
      <c r="A996" s="56" t="s">
        <v>341</v>
      </c>
      <c r="B996" s="7" t="s">
        <v>1145</v>
      </c>
      <c r="C996" s="7">
        <v>5.0</v>
      </c>
      <c r="D996" s="7">
        <v>6.0</v>
      </c>
      <c r="E996" s="7"/>
      <c r="F996" s="7" t="s">
        <v>38</v>
      </c>
      <c r="G996" s="7" t="s">
        <v>293</v>
      </c>
      <c r="H996" s="7" t="s">
        <v>743</v>
      </c>
      <c r="I996" s="7" t="s">
        <v>27</v>
      </c>
    </row>
    <row r="997">
      <c r="A997" s="56" t="s">
        <v>341</v>
      </c>
      <c r="B997" s="7" t="s">
        <v>381</v>
      </c>
      <c r="C997" s="7">
        <v>4.0</v>
      </c>
      <c r="D997" s="7">
        <v>5.0</v>
      </c>
      <c r="E997" s="7"/>
      <c r="F997" s="7" t="s">
        <v>181</v>
      </c>
      <c r="G997" s="7" t="s">
        <v>179</v>
      </c>
      <c r="H997" s="7" t="s">
        <v>869</v>
      </c>
      <c r="I997" s="7" t="s">
        <v>27</v>
      </c>
    </row>
    <row r="998">
      <c r="A998" s="56" t="s">
        <v>341</v>
      </c>
      <c r="B998" s="7" t="s">
        <v>1253</v>
      </c>
      <c r="C998" s="7">
        <v>6.0</v>
      </c>
      <c r="D998" s="7">
        <v>6.0</v>
      </c>
      <c r="E998" s="7"/>
      <c r="F998" s="7" t="s">
        <v>38</v>
      </c>
      <c r="G998" s="7" t="s">
        <v>179</v>
      </c>
      <c r="H998" s="7" t="s">
        <v>1254</v>
      </c>
      <c r="I998" s="7" t="s">
        <v>27</v>
      </c>
    </row>
    <row r="999">
      <c r="A999" s="56" t="s">
        <v>341</v>
      </c>
      <c r="B999" s="7" t="s">
        <v>411</v>
      </c>
      <c r="C999" s="7">
        <v>5.0</v>
      </c>
      <c r="D999" s="7">
        <v>6.0</v>
      </c>
      <c r="E999" s="7">
        <v>2.0</v>
      </c>
      <c r="F999" s="7" t="s">
        <v>38</v>
      </c>
      <c r="G999" s="7" t="s">
        <v>293</v>
      </c>
      <c r="H999" s="7" t="s">
        <v>1249</v>
      </c>
      <c r="I999" s="7" t="s">
        <v>27</v>
      </c>
    </row>
    <row r="1000">
      <c r="A1000" s="56" t="s">
        <v>336</v>
      </c>
      <c r="B1000" s="7" t="s">
        <v>464</v>
      </c>
      <c r="C1000" s="7">
        <v>4.0</v>
      </c>
      <c r="D1000" s="7">
        <v>2.0</v>
      </c>
      <c r="E1000" s="7"/>
      <c r="F1000" s="7" t="s">
        <v>355</v>
      </c>
      <c r="G1000" s="7" t="s">
        <v>293</v>
      </c>
      <c r="H1000" s="7" t="s">
        <v>1255</v>
      </c>
      <c r="I1000" s="7" t="s">
        <v>27</v>
      </c>
    </row>
    <row r="1001">
      <c r="A1001" s="56" t="s">
        <v>341</v>
      </c>
      <c r="B1001" s="7" t="s">
        <v>708</v>
      </c>
      <c r="C1001" s="7">
        <v>4.0</v>
      </c>
      <c r="D1001" s="7">
        <v>3.0</v>
      </c>
      <c r="E1001" s="7">
        <v>2.0</v>
      </c>
      <c r="F1001" s="7" t="s">
        <v>38</v>
      </c>
      <c r="G1001" s="7" t="s">
        <v>293</v>
      </c>
      <c r="H1001" s="7" t="s">
        <v>709</v>
      </c>
      <c r="I1001" s="7" t="s">
        <v>27</v>
      </c>
    </row>
    <row r="1002">
      <c r="A1002" s="56" t="s">
        <v>341</v>
      </c>
      <c r="B1002" s="7" t="s">
        <v>639</v>
      </c>
      <c r="C1002" s="7">
        <v>7.0</v>
      </c>
      <c r="D1002" s="7">
        <v>7.0</v>
      </c>
      <c r="E1002" s="7">
        <v>1.0</v>
      </c>
      <c r="F1002" s="7" t="s">
        <v>192</v>
      </c>
      <c r="G1002" s="7" t="s">
        <v>179</v>
      </c>
      <c r="H1002" s="7" t="s">
        <v>1256</v>
      </c>
      <c r="I1002" s="7" t="s">
        <v>27</v>
      </c>
    </row>
    <row r="1003">
      <c r="A1003" s="56" t="s">
        <v>341</v>
      </c>
      <c r="B1003" s="7" t="s">
        <v>708</v>
      </c>
      <c r="C1003" s="7">
        <v>3.0</v>
      </c>
      <c r="D1003" s="7">
        <v>3.0</v>
      </c>
      <c r="E1003" s="7">
        <v>2.0</v>
      </c>
      <c r="F1003" s="7" t="s">
        <v>461</v>
      </c>
      <c r="G1003" s="7" t="s">
        <v>293</v>
      </c>
      <c r="H1003" s="7" t="s">
        <v>709</v>
      </c>
      <c r="I1003" s="7" t="s">
        <v>27</v>
      </c>
    </row>
    <row r="1004">
      <c r="A1004" s="56" t="s">
        <v>341</v>
      </c>
      <c r="B1004" s="7" t="s">
        <v>562</v>
      </c>
      <c r="C1004" s="7">
        <v>3.0</v>
      </c>
      <c r="D1004" s="7">
        <v>2.0</v>
      </c>
      <c r="E1004" s="7"/>
      <c r="F1004" s="7" t="s">
        <v>24</v>
      </c>
      <c r="G1004" s="7" t="s">
        <v>293</v>
      </c>
      <c r="H1004" s="7" t="s">
        <v>735</v>
      </c>
      <c r="I1004" s="7" t="s">
        <v>25</v>
      </c>
    </row>
    <row r="1005">
      <c r="A1005" s="56" t="s">
        <v>341</v>
      </c>
      <c r="B1005" s="7" t="s">
        <v>1146</v>
      </c>
      <c r="C1005" s="7">
        <v>6.0</v>
      </c>
      <c r="D1005" s="7">
        <v>6.0</v>
      </c>
      <c r="E1005" s="7"/>
      <c r="F1005" s="7" t="s">
        <v>194</v>
      </c>
      <c r="G1005" s="7" t="s">
        <v>293</v>
      </c>
      <c r="H1005" s="7" t="s">
        <v>1257</v>
      </c>
      <c r="I1005" s="7" t="s">
        <v>27</v>
      </c>
    </row>
    <row r="1006">
      <c r="A1006" s="56" t="s">
        <v>341</v>
      </c>
      <c r="B1006" s="7" t="s">
        <v>722</v>
      </c>
      <c r="C1006" s="7">
        <v>5.0</v>
      </c>
      <c r="D1006" s="7">
        <v>4.0</v>
      </c>
      <c r="E1006" s="7"/>
      <c r="F1006" s="7" t="s">
        <v>313</v>
      </c>
      <c r="G1006" s="7" t="s">
        <v>179</v>
      </c>
      <c r="H1006" s="7" t="s">
        <v>529</v>
      </c>
      <c r="I1006" s="7" t="s">
        <v>27</v>
      </c>
    </row>
    <row r="1007">
      <c r="A1007" s="56" t="s">
        <v>341</v>
      </c>
      <c r="B1007" s="7" t="s">
        <v>1258</v>
      </c>
      <c r="C1007" s="7">
        <v>7.0</v>
      </c>
      <c r="D1007" s="7">
        <v>9.0</v>
      </c>
      <c r="E1007" s="7"/>
      <c r="F1007" s="7" t="s">
        <v>1259</v>
      </c>
      <c r="G1007" s="7" t="s">
        <v>293</v>
      </c>
      <c r="H1007" s="7" t="s">
        <v>1260</v>
      </c>
      <c r="I1007" s="7" t="s">
        <v>27</v>
      </c>
    </row>
    <row r="1008">
      <c r="A1008" s="56" t="s">
        <v>341</v>
      </c>
      <c r="B1008" s="7" t="s">
        <v>404</v>
      </c>
      <c r="C1008" s="7">
        <v>4.0</v>
      </c>
      <c r="D1008" s="7">
        <v>3.0</v>
      </c>
      <c r="E1008" s="7"/>
      <c r="F1008" s="7" t="s">
        <v>24</v>
      </c>
      <c r="G1008" s="7" t="s">
        <v>179</v>
      </c>
      <c r="H1008" s="7" t="s">
        <v>1254</v>
      </c>
      <c r="I1008" s="7" t="s">
        <v>27</v>
      </c>
    </row>
    <row r="1009">
      <c r="A1009" s="56" t="s">
        <v>341</v>
      </c>
      <c r="B1009" s="7" t="s">
        <v>578</v>
      </c>
      <c r="C1009" s="7">
        <v>3.0</v>
      </c>
      <c r="D1009" s="7">
        <v>2.0</v>
      </c>
      <c r="E1009" s="7"/>
      <c r="F1009" s="7" t="s">
        <v>24</v>
      </c>
      <c r="G1009" s="7" t="s">
        <v>293</v>
      </c>
      <c r="H1009" s="7" t="s">
        <v>1261</v>
      </c>
      <c r="I1009" s="7" t="s">
        <v>27</v>
      </c>
    </row>
    <row r="1010">
      <c r="A1010" s="56" t="s">
        <v>341</v>
      </c>
      <c r="B1010" s="7" t="s">
        <v>1040</v>
      </c>
      <c r="C1010" s="7">
        <v>3.0</v>
      </c>
      <c r="D1010" s="7">
        <v>2.0</v>
      </c>
      <c r="E1010" s="7"/>
      <c r="F1010" s="7" t="s">
        <v>24</v>
      </c>
      <c r="G1010" s="7" t="s">
        <v>293</v>
      </c>
      <c r="H1010" s="7" t="s">
        <v>1262</v>
      </c>
      <c r="I1010" s="7" t="s">
        <v>27</v>
      </c>
    </row>
    <row r="1011">
      <c r="A1011" s="56" t="s">
        <v>341</v>
      </c>
      <c r="B1011" s="7" t="s">
        <v>652</v>
      </c>
      <c r="C1011" s="7">
        <v>3.0</v>
      </c>
      <c r="D1011" s="7">
        <v>2.0</v>
      </c>
      <c r="E1011" s="7"/>
      <c r="F1011" s="7" t="s">
        <v>300</v>
      </c>
      <c r="G1011" s="7" t="s">
        <v>293</v>
      </c>
      <c r="H1011" s="7" t="s">
        <v>718</v>
      </c>
      <c r="I1011" s="7" t="s">
        <v>27</v>
      </c>
    </row>
    <row r="1012">
      <c r="A1012" s="56" t="s">
        <v>341</v>
      </c>
      <c r="B1012" s="7" t="s">
        <v>425</v>
      </c>
      <c r="C1012" s="7">
        <v>7.0</v>
      </c>
      <c r="D1012" s="7">
        <v>6.0</v>
      </c>
      <c r="E1012" s="7"/>
      <c r="F1012" s="7" t="s">
        <v>188</v>
      </c>
      <c r="G1012" s="7" t="s">
        <v>293</v>
      </c>
      <c r="H1012" s="7" t="s">
        <v>1248</v>
      </c>
      <c r="I1012" s="7" t="s">
        <v>27</v>
      </c>
    </row>
    <row r="1013">
      <c r="A1013" s="56" t="s">
        <v>341</v>
      </c>
      <c r="B1013" s="7" t="s">
        <v>485</v>
      </c>
      <c r="C1013" s="7">
        <v>3.0</v>
      </c>
      <c r="D1013" s="7">
        <v>2.0</v>
      </c>
      <c r="E1013" s="7"/>
      <c r="F1013" s="7" t="s">
        <v>24</v>
      </c>
      <c r="G1013" s="7" t="s">
        <v>293</v>
      </c>
      <c r="H1013" s="7" t="s">
        <v>486</v>
      </c>
      <c r="I1013" s="7" t="s">
        <v>27</v>
      </c>
    </row>
    <row r="1014">
      <c r="A1014" s="56" t="s">
        <v>341</v>
      </c>
      <c r="B1014" s="7" t="s">
        <v>675</v>
      </c>
      <c r="C1014" s="7">
        <v>4.0</v>
      </c>
      <c r="D1014" s="7">
        <v>3.0</v>
      </c>
      <c r="E1014" s="7">
        <v>5.0</v>
      </c>
      <c r="F1014" s="7" t="s">
        <v>24</v>
      </c>
      <c r="G1014" s="7" t="s">
        <v>293</v>
      </c>
      <c r="H1014" s="7" t="s">
        <v>1263</v>
      </c>
      <c r="I1014" s="7" t="s">
        <v>27</v>
      </c>
    </row>
    <row r="1015">
      <c r="A1015" s="56" t="s">
        <v>341</v>
      </c>
      <c r="B1015" s="7" t="s">
        <v>599</v>
      </c>
      <c r="C1015" s="7">
        <v>4.0</v>
      </c>
      <c r="D1015" s="7">
        <v>3.0</v>
      </c>
      <c r="E1015" s="7"/>
      <c r="F1015" s="7" t="s">
        <v>24</v>
      </c>
      <c r="G1015" s="7" t="s">
        <v>293</v>
      </c>
      <c r="H1015" s="7" t="s">
        <v>569</v>
      </c>
      <c r="I1015" s="7" t="s">
        <v>25</v>
      </c>
    </row>
    <row r="1016">
      <c r="A1016" s="56" t="s">
        <v>341</v>
      </c>
      <c r="B1016" s="7" t="s">
        <v>1264</v>
      </c>
      <c r="C1016" s="7">
        <v>3.0</v>
      </c>
      <c r="D1016" s="7">
        <v>2.0</v>
      </c>
      <c r="E1016" s="7">
        <v>5.0</v>
      </c>
      <c r="F1016" s="7" t="s">
        <v>24</v>
      </c>
      <c r="G1016" s="7" t="s">
        <v>293</v>
      </c>
      <c r="H1016" s="7" t="s">
        <v>486</v>
      </c>
      <c r="I1016" s="7" t="s">
        <v>25</v>
      </c>
    </row>
    <row r="1017">
      <c r="A1017" s="56" t="s">
        <v>336</v>
      </c>
      <c r="B1017" s="7" t="s">
        <v>1265</v>
      </c>
      <c r="C1017" s="7">
        <v>4.0</v>
      </c>
      <c r="D1017" s="7">
        <v>4.0</v>
      </c>
      <c r="E1017" s="7">
        <v>2.0</v>
      </c>
      <c r="F1017" s="7" t="s">
        <v>24</v>
      </c>
      <c r="G1017" s="7" t="s">
        <v>293</v>
      </c>
      <c r="H1017" s="7" t="s">
        <v>653</v>
      </c>
      <c r="I1017" s="7" t="s">
        <v>25</v>
      </c>
    </row>
    <row r="1018">
      <c r="A1018" s="56" t="s">
        <v>341</v>
      </c>
      <c r="B1018" s="7" t="s">
        <v>304</v>
      </c>
      <c r="C1018" s="7">
        <v>2.0</v>
      </c>
      <c r="D1018" s="7">
        <v>1.0</v>
      </c>
      <c r="E1018" s="7"/>
      <c r="F1018" s="7" t="s">
        <v>24</v>
      </c>
      <c r="G1018" s="7" t="s">
        <v>293</v>
      </c>
      <c r="H1018" s="7" t="s">
        <v>574</v>
      </c>
      <c r="I1018" s="7" t="s">
        <v>25</v>
      </c>
    </row>
    <row r="1019">
      <c r="A1019" s="56" t="s">
        <v>341</v>
      </c>
      <c r="B1019" s="7" t="s">
        <v>652</v>
      </c>
      <c r="C1019" s="7">
        <v>4.0</v>
      </c>
      <c r="D1019" s="7">
        <v>3.0</v>
      </c>
      <c r="E1019" s="7"/>
      <c r="F1019" s="7" t="s">
        <v>352</v>
      </c>
      <c r="G1019" s="7" t="s">
        <v>293</v>
      </c>
      <c r="H1019" s="7" t="s">
        <v>709</v>
      </c>
      <c r="I1019" s="7" t="s">
        <v>27</v>
      </c>
    </row>
    <row r="1020">
      <c r="A1020" s="56" t="s">
        <v>341</v>
      </c>
      <c r="B1020" s="7" t="s">
        <v>771</v>
      </c>
      <c r="C1020" s="7">
        <v>4.0</v>
      </c>
      <c r="D1020" s="7">
        <v>4.0</v>
      </c>
      <c r="E1020" s="7"/>
      <c r="F1020" s="7" t="s">
        <v>24</v>
      </c>
      <c r="G1020" s="7" t="s">
        <v>293</v>
      </c>
      <c r="H1020" s="7" t="s">
        <v>1266</v>
      </c>
      <c r="I1020" s="7" t="s">
        <v>25</v>
      </c>
    </row>
    <row r="1021">
      <c r="A1021" s="56" t="s">
        <v>336</v>
      </c>
      <c r="B1021" s="7" t="s">
        <v>1267</v>
      </c>
      <c r="C1021" s="7">
        <v>5.0</v>
      </c>
      <c r="D1021" s="7">
        <v>5.0</v>
      </c>
      <c r="E1021" s="7"/>
      <c r="F1021" s="7" t="s">
        <v>24</v>
      </c>
      <c r="G1021" s="7" t="s">
        <v>293</v>
      </c>
      <c r="H1021" s="7" t="s">
        <v>1217</v>
      </c>
      <c r="I1021" s="7" t="s">
        <v>27</v>
      </c>
    </row>
    <row r="1022">
      <c r="A1022" s="56" t="s">
        <v>298</v>
      </c>
      <c r="B1022" s="7" t="s">
        <v>1268</v>
      </c>
      <c r="C1022" s="7">
        <v>4.0</v>
      </c>
      <c r="D1022" s="7">
        <v>5.0</v>
      </c>
      <c r="E1022" s="7">
        <v>2.0</v>
      </c>
      <c r="F1022" s="7" t="s">
        <v>24</v>
      </c>
      <c r="G1022" s="7" t="s">
        <v>293</v>
      </c>
      <c r="H1022" s="7" t="s">
        <v>472</v>
      </c>
      <c r="I1022" s="7" t="s">
        <v>184</v>
      </c>
    </row>
    <row r="1023">
      <c r="A1023" s="56" t="s">
        <v>336</v>
      </c>
      <c r="B1023" s="7" t="s">
        <v>779</v>
      </c>
      <c r="C1023" s="7">
        <v>5.0</v>
      </c>
      <c r="D1023" s="7">
        <v>5.0</v>
      </c>
      <c r="E1023" s="7"/>
      <c r="F1023" s="7" t="s">
        <v>24</v>
      </c>
      <c r="G1023" s="7" t="s">
        <v>293</v>
      </c>
      <c r="H1023" s="7" t="s">
        <v>1217</v>
      </c>
      <c r="I1023" s="7" t="s">
        <v>25</v>
      </c>
    </row>
    <row r="1024">
      <c r="A1024" s="56" t="s">
        <v>336</v>
      </c>
      <c r="B1024" s="7" t="s">
        <v>729</v>
      </c>
      <c r="C1024" s="7">
        <v>5.0</v>
      </c>
      <c r="D1024" s="7">
        <v>6.0</v>
      </c>
      <c r="E1024" s="7"/>
      <c r="F1024" s="7" t="s">
        <v>24</v>
      </c>
      <c r="G1024" s="7" t="s">
        <v>293</v>
      </c>
      <c r="H1024" s="7" t="s">
        <v>1217</v>
      </c>
      <c r="I1024" s="7" t="s">
        <v>27</v>
      </c>
    </row>
    <row r="1025">
      <c r="A1025" s="56" t="s">
        <v>336</v>
      </c>
      <c r="B1025" s="7" t="s">
        <v>678</v>
      </c>
      <c r="C1025" s="7">
        <v>5.0</v>
      </c>
      <c r="D1025" s="7">
        <v>6.0</v>
      </c>
      <c r="E1025" s="7">
        <v>3.0</v>
      </c>
      <c r="F1025" s="7" t="s">
        <v>24</v>
      </c>
      <c r="G1025" s="7" t="s">
        <v>293</v>
      </c>
      <c r="H1025" s="7" t="s">
        <v>407</v>
      </c>
      <c r="I1025" s="7" t="s">
        <v>27</v>
      </c>
    </row>
    <row r="1026">
      <c r="A1026" s="56" t="s">
        <v>336</v>
      </c>
      <c r="B1026" s="7" t="s">
        <v>1080</v>
      </c>
      <c r="C1026" s="7">
        <v>5.0</v>
      </c>
      <c r="D1026" s="7">
        <v>6.0</v>
      </c>
      <c r="E1026" s="7">
        <v>2.0</v>
      </c>
      <c r="F1026" s="7" t="s">
        <v>24</v>
      </c>
      <c r="G1026" s="7" t="s">
        <v>293</v>
      </c>
      <c r="H1026" s="7" t="s">
        <v>861</v>
      </c>
      <c r="I1026" s="7" t="s">
        <v>25</v>
      </c>
    </row>
    <row r="1027">
      <c r="A1027" s="56" t="s">
        <v>298</v>
      </c>
      <c r="B1027" s="7" t="s">
        <v>1269</v>
      </c>
      <c r="C1027" s="7">
        <v>4.0</v>
      </c>
      <c r="D1027" s="7">
        <v>5.0</v>
      </c>
      <c r="E1027" s="7">
        <v>2.0</v>
      </c>
      <c r="F1027" s="7" t="s">
        <v>24</v>
      </c>
      <c r="G1027" s="7" t="s">
        <v>293</v>
      </c>
      <c r="H1027" s="7" t="s">
        <v>1270</v>
      </c>
      <c r="I1027" s="7" t="s">
        <v>184</v>
      </c>
    </row>
    <row r="1028">
      <c r="A1028" s="56" t="s">
        <v>341</v>
      </c>
      <c r="B1028" s="7" t="s">
        <v>310</v>
      </c>
      <c r="C1028" s="7">
        <v>5.0</v>
      </c>
      <c r="D1028" s="7">
        <v>6.0</v>
      </c>
      <c r="E1028" s="7">
        <v>2.0</v>
      </c>
      <c r="F1028" s="7" t="s">
        <v>38</v>
      </c>
      <c r="G1028" s="7" t="s">
        <v>293</v>
      </c>
      <c r="H1028" s="7" t="s">
        <v>1271</v>
      </c>
      <c r="I1028" s="7" t="s">
        <v>27</v>
      </c>
    </row>
    <row r="1029">
      <c r="A1029" s="56" t="s">
        <v>341</v>
      </c>
      <c r="B1029" s="7" t="s">
        <v>393</v>
      </c>
      <c r="C1029" s="7">
        <v>2.0</v>
      </c>
      <c r="D1029" s="7">
        <v>1.0</v>
      </c>
      <c r="E1029" s="7"/>
      <c r="F1029" s="7" t="s">
        <v>355</v>
      </c>
      <c r="G1029" s="7" t="s">
        <v>293</v>
      </c>
      <c r="H1029" s="7" t="s">
        <v>1272</v>
      </c>
      <c r="I1029" s="7" t="s">
        <v>27</v>
      </c>
    </row>
    <row r="1030">
      <c r="A1030" s="56" t="s">
        <v>341</v>
      </c>
      <c r="B1030" s="7" t="s">
        <v>1273</v>
      </c>
      <c r="D1030" s="27"/>
      <c r="E1030" s="7"/>
      <c r="F1030" s="7" t="s">
        <v>905</v>
      </c>
      <c r="G1030" s="7" t="s">
        <v>293</v>
      </c>
      <c r="H1030" s="7" t="s">
        <v>1274</v>
      </c>
    </row>
    <row r="1031">
      <c r="A1031" s="56" t="s">
        <v>341</v>
      </c>
      <c r="B1031" s="7" t="s">
        <v>580</v>
      </c>
      <c r="C1031" s="7">
        <v>3.0</v>
      </c>
      <c r="D1031" s="7">
        <v>3.0</v>
      </c>
      <c r="E1031" s="7"/>
      <c r="F1031" s="7" t="s">
        <v>355</v>
      </c>
      <c r="G1031" s="7" t="s">
        <v>293</v>
      </c>
      <c r="H1031" s="7" t="s">
        <v>727</v>
      </c>
      <c r="I1031" s="7" t="s">
        <v>25</v>
      </c>
    </row>
    <row r="1032">
      <c r="A1032" s="56" t="s">
        <v>341</v>
      </c>
      <c r="B1032" s="7" t="s">
        <v>1275</v>
      </c>
      <c r="C1032" s="7">
        <v>5.0</v>
      </c>
      <c r="D1032" s="7">
        <v>6.0</v>
      </c>
      <c r="E1032" s="7"/>
      <c r="F1032" s="7" t="s">
        <v>461</v>
      </c>
      <c r="G1032" s="7" t="s">
        <v>293</v>
      </c>
      <c r="H1032" s="7" t="s">
        <v>1276</v>
      </c>
      <c r="I1032" s="7" t="s">
        <v>175</v>
      </c>
    </row>
    <row r="1033">
      <c r="A1033" s="56" t="s">
        <v>341</v>
      </c>
      <c r="B1033" s="7" t="s">
        <v>573</v>
      </c>
      <c r="C1033" s="7">
        <v>4.0</v>
      </c>
      <c r="D1033" s="7">
        <v>4.0</v>
      </c>
      <c r="E1033" s="7"/>
      <c r="F1033" s="7" t="s">
        <v>24</v>
      </c>
      <c r="G1033" s="7" t="s">
        <v>293</v>
      </c>
      <c r="H1033" s="7" t="s">
        <v>1277</v>
      </c>
      <c r="I1033" s="7" t="s">
        <v>27</v>
      </c>
    </row>
    <row r="1034">
      <c r="A1034" s="56" t="s">
        <v>341</v>
      </c>
      <c r="B1034" s="7" t="s">
        <v>1278</v>
      </c>
      <c r="D1034" s="27"/>
      <c r="E1034" s="7"/>
      <c r="F1034" s="7" t="s">
        <v>905</v>
      </c>
      <c r="G1034" s="7" t="s">
        <v>179</v>
      </c>
      <c r="H1034" s="7" t="s">
        <v>1279</v>
      </c>
      <c r="I1034" s="7" t="s">
        <v>25</v>
      </c>
    </row>
    <row r="1035">
      <c r="A1035" s="56" t="s">
        <v>341</v>
      </c>
      <c r="B1035" s="7" t="s">
        <v>562</v>
      </c>
      <c r="C1035" s="7">
        <v>3.0</v>
      </c>
      <c r="D1035" s="7">
        <v>2.0</v>
      </c>
      <c r="E1035" s="7">
        <v>2.0</v>
      </c>
      <c r="F1035" s="7" t="s">
        <v>24</v>
      </c>
      <c r="G1035" s="7" t="s">
        <v>293</v>
      </c>
      <c r="H1035" s="7" t="s">
        <v>735</v>
      </c>
      <c r="I1035" s="7" t="s">
        <v>25</v>
      </c>
    </row>
    <row r="1036">
      <c r="A1036" s="56" t="s">
        <v>341</v>
      </c>
      <c r="B1036" s="7" t="s">
        <v>1280</v>
      </c>
      <c r="C1036" s="7">
        <v>6.0</v>
      </c>
      <c r="D1036" s="7">
        <v>7.0</v>
      </c>
      <c r="E1036" s="7">
        <v>1.0</v>
      </c>
      <c r="F1036" s="7" t="s">
        <v>38</v>
      </c>
      <c r="G1036" s="7" t="s">
        <v>293</v>
      </c>
      <c r="H1036" s="7" t="s">
        <v>1281</v>
      </c>
      <c r="I1036" s="7" t="s">
        <v>27</v>
      </c>
    </row>
    <row r="1037">
      <c r="A1037" s="56" t="s">
        <v>341</v>
      </c>
      <c r="B1037" s="7" t="s">
        <v>719</v>
      </c>
      <c r="C1037" s="7">
        <v>4.0</v>
      </c>
      <c r="D1037" s="7">
        <v>3.0</v>
      </c>
      <c r="E1037" s="7">
        <v>2.0</v>
      </c>
      <c r="F1037" s="7" t="s">
        <v>24</v>
      </c>
      <c r="G1037" s="7" t="s">
        <v>293</v>
      </c>
      <c r="H1037" s="7" t="s">
        <v>720</v>
      </c>
      <c r="I1037" s="7" t="s">
        <v>25</v>
      </c>
    </row>
    <row r="1038">
      <c r="A1038" s="56" t="s">
        <v>341</v>
      </c>
      <c r="B1038" s="7" t="s">
        <v>471</v>
      </c>
      <c r="C1038" s="7">
        <v>2.0</v>
      </c>
      <c r="D1038" s="7">
        <v>2.0</v>
      </c>
      <c r="E1038" s="7">
        <v>3.0</v>
      </c>
      <c r="F1038" s="7" t="s">
        <v>24</v>
      </c>
      <c r="G1038" s="7" t="s">
        <v>293</v>
      </c>
      <c r="H1038" s="7" t="s">
        <v>493</v>
      </c>
      <c r="I1038" s="7" t="s">
        <v>25</v>
      </c>
    </row>
    <row r="1039">
      <c r="A1039" s="56" t="s">
        <v>341</v>
      </c>
      <c r="B1039" s="7" t="s">
        <v>551</v>
      </c>
      <c r="C1039" s="7">
        <v>7.0</v>
      </c>
      <c r="D1039" s="7">
        <v>9.0</v>
      </c>
      <c r="E1039" s="7">
        <v>2.0</v>
      </c>
      <c r="F1039" s="7" t="s">
        <v>194</v>
      </c>
      <c r="G1039" s="7" t="s">
        <v>293</v>
      </c>
      <c r="H1039" s="7" t="s">
        <v>553</v>
      </c>
      <c r="I1039" s="7" t="s">
        <v>27</v>
      </c>
    </row>
    <row r="1040">
      <c r="A1040" s="56" t="s">
        <v>336</v>
      </c>
      <c r="B1040" s="7" t="s">
        <v>527</v>
      </c>
      <c r="C1040" s="7">
        <v>5.0</v>
      </c>
      <c r="D1040" s="7">
        <v>5.0</v>
      </c>
      <c r="E1040" s="7">
        <v>2.0</v>
      </c>
      <c r="F1040" s="7" t="s">
        <v>24</v>
      </c>
      <c r="G1040" s="7" t="s">
        <v>293</v>
      </c>
      <c r="H1040" s="7" t="s">
        <v>340</v>
      </c>
      <c r="I1040" s="7" t="s">
        <v>25</v>
      </c>
    </row>
    <row r="1041">
      <c r="A1041" s="56" t="s">
        <v>341</v>
      </c>
      <c r="B1041" s="7" t="s">
        <v>1282</v>
      </c>
      <c r="D1041" s="27"/>
      <c r="E1041" s="7">
        <v>2.0</v>
      </c>
      <c r="F1041" s="7" t="s">
        <v>905</v>
      </c>
      <c r="G1041" s="7" t="s">
        <v>179</v>
      </c>
      <c r="H1041" s="7" t="s">
        <v>1283</v>
      </c>
      <c r="I1041" s="7" t="s">
        <v>25</v>
      </c>
    </row>
    <row r="1042">
      <c r="A1042" s="56" t="s">
        <v>341</v>
      </c>
      <c r="B1042" s="7" t="s">
        <v>671</v>
      </c>
      <c r="C1042" s="7">
        <v>4.0</v>
      </c>
      <c r="D1042" s="7">
        <v>4.0</v>
      </c>
      <c r="E1042" s="7">
        <v>3.0</v>
      </c>
      <c r="F1042" s="7" t="s">
        <v>181</v>
      </c>
      <c r="G1042" s="7" t="s">
        <v>293</v>
      </c>
      <c r="H1042" s="7" t="s">
        <v>1284</v>
      </c>
      <c r="I1042" s="7" t="s">
        <v>27</v>
      </c>
    </row>
    <row r="1043">
      <c r="A1043" s="56" t="s">
        <v>341</v>
      </c>
      <c r="B1043" s="7" t="s">
        <v>1285</v>
      </c>
      <c r="C1043" s="7">
        <v>4.0</v>
      </c>
      <c r="D1043" s="7">
        <v>3.0</v>
      </c>
      <c r="E1043" s="7">
        <v>2.0</v>
      </c>
      <c r="F1043" s="7" t="s">
        <v>38</v>
      </c>
      <c r="G1043" s="7" t="s">
        <v>293</v>
      </c>
      <c r="H1043" s="7" t="s">
        <v>709</v>
      </c>
      <c r="I1043" s="7" t="s">
        <v>27</v>
      </c>
    </row>
    <row r="1044">
      <c r="A1044" s="56" t="s">
        <v>341</v>
      </c>
      <c r="B1044" s="7" t="s">
        <v>503</v>
      </c>
      <c r="C1044" s="7">
        <v>4.0</v>
      </c>
      <c r="D1044" s="7">
        <v>3.0</v>
      </c>
      <c r="E1044" s="7">
        <v>1.0</v>
      </c>
      <c r="F1044" s="7" t="s">
        <v>181</v>
      </c>
      <c r="G1044" s="7" t="s">
        <v>293</v>
      </c>
      <c r="H1044" s="7" t="s">
        <v>1286</v>
      </c>
      <c r="I1044" s="7" t="s">
        <v>25</v>
      </c>
    </row>
    <row r="1045">
      <c r="A1045" s="56" t="s">
        <v>341</v>
      </c>
      <c r="B1045" s="7" t="s">
        <v>1287</v>
      </c>
      <c r="C1045" s="7">
        <v>4.0</v>
      </c>
      <c r="D1045" s="7">
        <v>2.0</v>
      </c>
      <c r="E1045" s="7"/>
      <c r="F1045" s="7" t="s">
        <v>24</v>
      </c>
      <c r="G1045" s="7" t="s">
        <v>293</v>
      </c>
      <c r="H1045" s="7" t="s">
        <v>1288</v>
      </c>
      <c r="I1045" s="7" t="s">
        <v>184</v>
      </c>
    </row>
    <row r="1046">
      <c r="A1046" s="56" t="s">
        <v>341</v>
      </c>
      <c r="B1046" s="7" t="s">
        <v>1289</v>
      </c>
      <c r="C1046" s="7">
        <v>3.0</v>
      </c>
      <c r="D1046" s="7">
        <v>2.0</v>
      </c>
      <c r="E1046" s="7">
        <v>2.0</v>
      </c>
      <c r="F1046" s="7" t="s">
        <v>24</v>
      </c>
      <c r="G1046" s="7" t="s">
        <v>293</v>
      </c>
      <c r="H1046" s="7" t="s">
        <v>1290</v>
      </c>
      <c r="I1046" s="7" t="s">
        <v>175</v>
      </c>
    </row>
    <row r="1047">
      <c r="A1047" s="56" t="s">
        <v>341</v>
      </c>
      <c r="B1047" s="7" t="s">
        <v>1291</v>
      </c>
      <c r="C1047" s="7">
        <v>4.0</v>
      </c>
      <c r="D1047" s="7">
        <v>2.0</v>
      </c>
      <c r="E1047" s="7">
        <v>3.0</v>
      </c>
      <c r="F1047" s="7" t="s">
        <v>24</v>
      </c>
      <c r="G1047" s="7" t="s">
        <v>293</v>
      </c>
      <c r="H1047" s="7" t="s">
        <v>1292</v>
      </c>
      <c r="I1047" s="7" t="s">
        <v>175</v>
      </c>
    </row>
    <row r="1048">
      <c r="A1048" s="56" t="s">
        <v>341</v>
      </c>
      <c r="B1048" s="7" t="s">
        <v>1293</v>
      </c>
      <c r="C1048" s="7">
        <v>1.0</v>
      </c>
      <c r="D1048" s="7">
        <v>1.0</v>
      </c>
      <c r="E1048" s="7">
        <v>2.0</v>
      </c>
      <c r="F1048" s="7" t="s">
        <v>24</v>
      </c>
      <c r="G1048" s="7" t="s">
        <v>293</v>
      </c>
      <c r="H1048" s="7" t="s">
        <v>458</v>
      </c>
      <c r="I1048" s="7" t="s">
        <v>25</v>
      </c>
    </row>
    <row r="1049">
      <c r="A1049" s="56" t="s">
        <v>341</v>
      </c>
      <c r="B1049" s="7" t="s">
        <v>1294</v>
      </c>
      <c r="C1049" s="7">
        <v>3.0</v>
      </c>
      <c r="D1049" s="7">
        <v>2.0</v>
      </c>
      <c r="E1049" s="7">
        <v>1.0</v>
      </c>
      <c r="F1049" s="7" t="s">
        <v>24</v>
      </c>
      <c r="G1049" s="7" t="s">
        <v>293</v>
      </c>
      <c r="H1049" s="7" t="s">
        <v>735</v>
      </c>
      <c r="I1049" s="7" t="s">
        <v>25</v>
      </c>
    </row>
    <row r="1050">
      <c r="A1050" s="56" t="s">
        <v>341</v>
      </c>
      <c r="B1050" s="7" t="s">
        <v>1295</v>
      </c>
      <c r="C1050" s="7">
        <v>2.0</v>
      </c>
      <c r="D1050" s="7">
        <v>1.0</v>
      </c>
      <c r="E1050" s="7"/>
      <c r="F1050" s="7" t="s">
        <v>24</v>
      </c>
      <c r="G1050" s="7" t="s">
        <v>293</v>
      </c>
      <c r="H1050" s="7" t="s">
        <v>849</v>
      </c>
      <c r="I1050" s="7" t="s">
        <v>25</v>
      </c>
    </row>
    <row r="1051">
      <c r="A1051" s="56" t="s">
        <v>341</v>
      </c>
      <c r="B1051" s="7" t="s">
        <v>499</v>
      </c>
      <c r="C1051" s="7">
        <v>4.0</v>
      </c>
      <c r="D1051" s="7">
        <v>3.0</v>
      </c>
      <c r="E1051" s="7">
        <v>2.0</v>
      </c>
      <c r="F1051" s="7" t="s">
        <v>24</v>
      </c>
      <c r="G1051" s="7" t="s">
        <v>293</v>
      </c>
      <c r="H1051" s="7" t="s">
        <v>834</v>
      </c>
      <c r="I1051" s="7" t="s">
        <v>25</v>
      </c>
    </row>
    <row r="1052">
      <c r="A1052" s="56" t="s">
        <v>341</v>
      </c>
      <c r="B1052" s="7" t="s">
        <v>675</v>
      </c>
      <c r="C1052" s="7">
        <v>4.0</v>
      </c>
      <c r="D1052" s="7">
        <v>4.0</v>
      </c>
      <c r="E1052" s="7">
        <v>2.0</v>
      </c>
      <c r="F1052" s="7" t="s">
        <v>24</v>
      </c>
      <c r="G1052" s="7" t="s">
        <v>293</v>
      </c>
      <c r="H1052" s="7" t="s">
        <v>402</v>
      </c>
      <c r="I1052" s="7" t="s">
        <v>27</v>
      </c>
    </row>
    <row r="1053">
      <c r="A1053" s="56" t="s">
        <v>341</v>
      </c>
      <c r="B1053" s="7" t="s">
        <v>344</v>
      </c>
      <c r="C1053" s="7">
        <v>4.0</v>
      </c>
      <c r="D1053" s="7">
        <v>3.0</v>
      </c>
      <c r="E1053" s="7">
        <v>1.0</v>
      </c>
      <c r="F1053" s="7" t="s">
        <v>355</v>
      </c>
      <c r="G1053" s="7" t="s">
        <v>293</v>
      </c>
      <c r="H1053" s="7" t="s">
        <v>1296</v>
      </c>
      <c r="I1053" s="7" t="s">
        <v>25</v>
      </c>
    </row>
    <row r="1054">
      <c r="A1054" s="56" t="s">
        <v>341</v>
      </c>
      <c r="B1054" s="7" t="s">
        <v>386</v>
      </c>
      <c r="C1054" s="7">
        <v>4.0</v>
      </c>
      <c r="D1054" s="7">
        <v>4.0</v>
      </c>
      <c r="E1054" s="7">
        <v>2.0</v>
      </c>
      <c r="F1054" s="7" t="s">
        <v>321</v>
      </c>
      <c r="G1054" s="7" t="s">
        <v>293</v>
      </c>
      <c r="H1054" s="7" t="s">
        <v>1297</v>
      </c>
      <c r="I1054" s="7" t="s">
        <v>27</v>
      </c>
    </row>
    <row r="1055">
      <c r="A1055" s="56" t="s">
        <v>439</v>
      </c>
      <c r="B1055" s="7" t="s">
        <v>344</v>
      </c>
      <c r="C1055" s="7">
        <v>3.0</v>
      </c>
      <c r="D1055" s="7">
        <v>3.0</v>
      </c>
      <c r="E1055" s="7">
        <v>2.0</v>
      </c>
      <c r="F1055" s="7" t="s">
        <v>36</v>
      </c>
      <c r="G1055" s="7" t="s">
        <v>293</v>
      </c>
      <c r="H1055" s="7" t="s">
        <v>1298</v>
      </c>
      <c r="I1055" s="7" t="s">
        <v>25</v>
      </c>
    </row>
    <row r="1056">
      <c r="A1056" s="56" t="s">
        <v>341</v>
      </c>
      <c r="B1056" s="7" t="s">
        <v>1299</v>
      </c>
      <c r="C1056" s="7">
        <v>4.0</v>
      </c>
      <c r="D1056" s="7">
        <v>3.0</v>
      </c>
      <c r="E1056" s="7">
        <v>2.0</v>
      </c>
      <c r="F1056" s="7" t="s">
        <v>181</v>
      </c>
      <c r="G1056" s="7" t="s">
        <v>293</v>
      </c>
      <c r="H1056" s="7" t="s">
        <v>559</v>
      </c>
      <c r="I1056" s="7" t="s">
        <v>27</v>
      </c>
    </row>
    <row r="1057">
      <c r="A1057" s="56" t="s">
        <v>341</v>
      </c>
      <c r="B1057" s="7" t="s">
        <v>1300</v>
      </c>
      <c r="C1057" s="7">
        <v>7.0</v>
      </c>
      <c r="D1057" s="7">
        <v>6.0</v>
      </c>
      <c r="E1057" s="7"/>
      <c r="F1057" s="7" t="s">
        <v>192</v>
      </c>
      <c r="G1057" s="7" t="s">
        <v>179</v>
      </c>
      <c r="H1057" s="7" t="s">
        <v>297</v>
      </c>
      <c r="I1057" s="7" t="s">
        <v>27</v>
      </c>
    </row>
    <row r="1058">
      <c r="A1058" s="56" t="s">
        <v>341</v>
      </c>
      <c r="B1058" s="7" t="s">
        <v>850</v>
      </c>
      <c r="C1058" s="7">
        <v>3.0</v>
      </c>
      <c r="D1058" s="7">
        <v>2.0</v>
      </c>
      <c r="E1058" s="7">
        <v>2.0</v>
      </c>
      <c r="F1058" s="7" t="s">
        <v>181</v>
      </c>
      <c r="G1058" s="7" t="s">
        <v>293</v>
      </c>
      <c r="H1058" s="7" t="s">
        <v>1297</v>
      </c>
      <c r="I1058" s="7" t="s">
        <v>27</v>
      </c>
    </row>
    <row r="1059">
      <c r="A1059" s="56" t="s">
        <v>341</v>
      </c>
      <c r="B1059" s="7" t="s">
        <v>371</v>
      </c>
      <c r="C1059" s="7">
        <v>6.0</v>
      </c>
      <c r="D1059" s="7">
        <v>6.0</v>
      </c>
      <c r="E1059" s="7">
        <v>2.0</v>
      </c>
      <c r="F1059" s="7" t="s">
        <v>352</v>
      </c>
      <c r="G1059" s="7" t="s">
        <v>179</v>
      </c>
      <c r="H1059" s="7" t="s">
        <v>322</v>
      </c>
      <c r="I1059" s="7" t="s">
        <v>27</v>
      </c>
    </row>
    <row r="1060">
      <c r="A1060" s="56" t="s">
        <v>341</v>
      </c>
      <c r="B1060" s="7" t="s">
        <v>483</v>
      </c>
      <c r="C1060" s="7">
        <v>4.0</v>
      </c>
      <c r="D1060" s="7">
        <v>4.0</v>
      </c>
      <c r="E1060" s="7"/>
      <c r="F1060" s="7" t="s">
        <v>181</v>
      </c>
      <c r="G1060" s="7" t="s">
        <v>293</v>
      </c>
      <c r="H1060" s="7" t="s">
        <v>435</v>
      </c>
      <c r="I1060" s="7" t="s">
        <v>25</v>
      </c>
    </row>
    <row r="1061">
      <c r="A1061" s="56" t="s">
        <v>341</v>
      </c>
      <c r="B1061" s="7" t="s">
        <v>1301</v>
      </c>
      <c r="C1061" s="7">
        <v>4.0</v>
      </c>
      <c r="D1061" s="7">
        <v>5.0</v>
      </c>
      <c r="E1061" s="7"/>
      <c r="F1061" s="7" t="s">
        <v>181</v>
      </c>
      <c r="G1061" s="7" t="s">
        <v>293</v>
      </c>
      <c r="H1061" s="7" t="s">
        <v>435</v>
      </c>
      <c r="I1061" s="7" t="s">
        <v>27</v>
      </c>
    </row>
    <row r="1062">
      <c r="A1062" s="56" t="s">
        <v>341</v>
      </c>
      <c r="B1062" s="7" t="s">
        <v>1302</v>
      </c>
      <c r="C1062" s="7">
        <v>2.0</v>
      </c>
      <c r="D1062" s="7">
        <v>2.0</v>
      </c>
      <c r="E1062" s="7"/>
      <c r="F1062" s="7" t="s">
        <v>24</v>
      </c>
      <c r="G1062" s="7" t="s">
        <v>293</v>
      </c>
      <c r="H1062" s="7" t="s">
        <v>969</v>
      </c>
      <c r="I1062" s="7" t="s">
        <v>25</v>
      </c>
    </row>
    <row r="1063">
      <c r="A1063" s="56" t="s">
        <v>341</v>
      </c>
      <c r="B1063" s="7" t="s">
        <v>409</v>
      </c>
      <c r="C1063" s="7">
        <v>5.0</v>
      </c>
      <c r="D1063" s="7">
        <v>5.0</v>
      </c>
      <c r="E1063" s="7"/>
      <c r="F1063" s="7" t="s">
        <v>38</v>
      </c>
      <c r="G1063" s="7" t="s">
        <v>293</v>
      </c>
      <c r="H1063" s="7" t="s">
        <v>1303</v>
      </c>
      <c r="I1063" s="7" t="s">
        <v>27</v>
      </c>
    </row>
    <row r="1064">
      <c r="A1064" s="56" t="s">
        <v>341</v>
      </c>
      <c r="B1064" s="7" t="s">
        <v>543</v>
      </c>
      <c r="C1064" s="7">
        <v>5.0</v>
      </c>
      <c r="D1064" s="7">
        <v>5.0</v>
      </c>
      <c r="E1064" s="7">
        <v>1.0</v>
      </c>
      <c r="F1064" s="7" t="s">
        <v>352</v>
      </c>
      <c r="G1064" s="7" t="s">
        <v>293</v>
      </c>
      <c r="H1064" s="7" t="s">
        <v>544</v>
      </c>
      <c r="I1064" s="7" t="s">
        <v>27</v>
      </c>
    </row>
    <row r="1065">
      <c r="A1065" s="56" t="s">
        <v>341</v>
      </c>
      <c r="B1065" s="7" t="s">
        <v>573</v>
      </c>
      <c r="C1065" s="7">
        <v>4.0</v>
      </c>
      <c r="D1065" s="7">
        <v>3.0</v>
      </c>
      <c r="E1065" s="7"/>
      <c r="F1065" s="7" t="s">
        <v>24</v>
      </c>
      <c r="G1065" s="7" t="s">
        <v>293</v>
      </c>
      <c r="H1065" s="7" t="s">
        <v>1250</v>
      </c>
      <c r="I1065" s="7" t="s">
        <v>25</v>
      </c>
    </row>
    <row r="1066">
      <c r="A1066" s="56" t="s">
        <v>341</v>
      </c>
      <c r="B1066" s="7" t="s">
        <v>599</v>
      </c>
      <c r="C1066" s="7">
        <v>2.0</v>
      </c>
      <c r="D1066" s="7">
        <v>2.0</v>
      </c>
      <c r="E1066" s="7">
        <v>4.0</v>
      </c>
      <c r="F1066" s="7" t="s">
        <v>24</v>
      </c>
      <c r="G1066" s="7" t="s">
        <v>293</v>
      </c>
      <c r="H1066" s="7" t="s">
        <v>572</v>
      </c>
      <c r="I1066" s="7" t="s">
        <v>184</v>
      </c>
    </row>
    <row r="1067">
      <c r="A1067" s="56" t="s">
        <v>341</v>
      </c>
      <c r="B1067" s="7" t="s">
        <v>483</v>
      </c>
      <c r="C1067" s="7">
        <v>6.0</v>
      </c>
      <c r="D1067" s="7">
        <v>6.0</v>
      </c>
      <c r="E1067" s="7">
        <v>2.0</v>
      </c>
      <c r="F1067" s="7" t="s">
        <v>1259</v>
      </c>
      <c r="G1067" s="7" t="s">
        <v>293</v>
      </c>
      <c r="H1067" s="7" t="s">
        <v>1257</v>
      </c>
      <c r="I1067" s="7" t="s">
        <v>27</v>
      </c>
    </row>
    <row r="1068">
      <c r="A1068" s="56" t="s">
        <v>341</v>
      </c>
      <c r="B1068" s="7" t="s">
        <v>599</v>
      </c>
      <c r="C1068" s="7">
        <v>2.0</v>
      </c>
      <c r="D1068" s="7">
        <v>2.0</v>
      </c>
      <c r="E1068" s="7">
        <v>3.0</v>
      </c>
      <c r="F1068" s="7" t="s">
        <v>24</v>
      </c>
      <c r="G1068" s="7" t="s">
        <v>293</v>
      </c>
      <c r="H1068" s="7" t="s">
        <v>572</v>
      </c>
      <c r="I1068" s="7" t="s">
        <v>27</v>
      </c>
    </row>
    <row r="1069">
      <c r="A1069" s="56" t="s">
        <v>341</v>
      </c>
      <c r="B1069" s="7" t="s">
        <v>1146</v>
      </c>
      <c r="C1069" s="7">
        <v>6.0</v>
      </c>
      <c r="D1069" s="7">
        <v>5.0</v>
      </c>
      <c r="E1069" s="7">
        <v>10.0</v>
      </c>
      <c r="F1069" s="7" t="s">
        <v>194</v>
      </c>
      <c r="G1069" s="7" t="s">
        <v>293</v>
      </c>
      <c r="H1069" s="7" t="s">
        <v>1304</v>
      </c>
      <c r="I1069" s="7" t="s">
        <v>27</v>
      </c>
    </row>
    <row r="1070">
      <c r="A1070" s="56" t="s">
        <v>341</v>
      </c>
      <c r="B1070" s="7" t="s">
        <v>573</v>
      </c>
      <c r="C1070" s="7">
        <v>4.0</v>
      </c>
      <c r="D1070" s="7">
        <v>4.0</v>
      </c>
      <c r="E1070" s="7">
        <v>2.0</v>
      </c>
      <c r="F1070" s="7" t="s">
        <v>24</v>
      </c>
      <c r="G1070" s="7" t="s">
        <v>293</v>
      </c>
      <c r="H1070" s="7" t="s">
        <v>1116</v>
      </c>
      <c r="I1070" s="7" t="s">
        <v>27</v>
      </c>
    </row>
    <row r="1071">
      <c r="A1071" s="56" t="s">
        <v>341</v>
      </c>
      <c r="B1071" s="7" t="s">
        <v>573</v>
      </c>
      <c r="C1071" s="7">
        <v>5.0</v>
      </c>
      <c r="D1071" s="7">
        <v>3.0</v>
      </c>
      <c r="E1071" s="7">
        <v>3.0</v>
      </c>
      <c r="F1071" s="7" t="s">
        <v>24</v>
      </c>
      <c r="G1071" s="7" t="s">
        <v>293</v>
      </c>
      <c r="H1071" s="7" t="s">
        <v>1250</v>
      </c>
      <c r="I1071" s="7" t="s">
        <v>25</v>
      </c>
    </row>
    <row r="1072">
      <c r="A1072" s="56" t="s">
        <v>341</v>
      </c>
      <c r="B1072" s="7" t="s">
        <v>850</v>
      </c>
      <c r="C1072" s="7">
        <v>5.0</v>
      </c>
      <c r="D1072" s="7">
        <v>4.0</v>
      </c>
      <c r="E1072" s="7">
        <v>2.0</v>
      </c>
      <c r="F1072" s="7" t="s">
        <v>528</v>
      </c>
      <c r="G1072" s="7" t="s">
        <v>293</v>
      </c>
      <c r="H1072" s="7" t="s">
        <v>1305</v>
      </c>
      <c r="I1072" s="7" t="s">
        <v>27</v>
      </c>
    </row>
    <row r="1073">
      <c r="A1073" s="56" t="s">
        <v>341</v>
      </c>
      <c r="B1073" s="7" t="s">
        <v>1306</v>
      </c>
      <c r="D1073" s="27"/>
      <c r="E1073" s="7"/>
      <c r="F1073" s="7" t="s">
        <v>905</v>
      </c>
      <c r="G1073" s="7" t="s">
        <v>179</v>
      </c>
      <c r="H1073" s="7" t="s">
        <v>1307</v>
      </c>
      <c r="I1073" s="7" t="s">
        <v>25</v>
      </c>
    </row>
    <row r="1074">
      <c r="A1074" s="56" t="s">
        <v>1308</v>
      </c>
      <c r="B1074" s="7" t="s">
        <v>495</v>
      </c>
      <c r="C1074" s="7">
        <v>3.0</v>
      </c>
      <c r="D1074" s="7">
        <v>2.0</v>
      </c>
      <c r="E1074" s="7">
        <v>2.0</v>
      </c>
      <c r="F1074" s="7" t="s">
        <v>300</v>
      </c>
      <c r="G1074" s="7" t="s">
        <v>293</v>
      </c>
      <c r="H1074" s="7" t="s">
        <v>712</v>
      </c>
      <c r="I1074" s="7" t="s">
        <v>25</v>
      </c>
    </row>
    <row r="1075">
      <c r="A1075" s="56" t="s">
        <v>336</v>
      </c>
      <c r="B1075" s="7" t="s">
        <v>418</v>
      </c>
      <c r="C1075" s="7">
        <v>5.0</v>
      </c>
      <c r="D1075" s="7">
        <v>4.0</v>
      </c>
      <c r="E1075" s="7">
        <v>3.0</v>
      </c>
      <c r="F1075" s="7" t="s">
        <v>24</v>
      </c>
      <c r="G1075" s="7" t="s">
        <v>293</v>
      </c>
      <c r="H1075" s="7" t="s">
        <v>338</v>
      </c>
      <c r="I1075" s="7" t="s">
        <v>27</v>
      </c>
    </row>
    <row r="1076">
      <c r="A1076" s="56" t="s">
        <v>677</v>
      </c>
      <c r="B1076" s="7" t="s">
        <v>722</v>
      </c>
      <c r="C1076" s="7">
        <v>5.0</v>
      </c>
      <c r="D1076" s="7">
        <v>5.0</v>
      </c>
      <c r="E1076" s="7"/>
      <c r="F1076" s="7" t="s">
        <v>192</v>
      </c>
      <c r="G1076" s="7" t="s">
        <v>179</v>
      </c>
      <c r="H1076" s="7" t="s">
        <v>1309</v>
      </c>
      <c r="I1076" s="7" t="s">
        <v>27</v>
      </c>
    </row>
    <row r="1077">
      <c r="A1077" s="56" t="s">
        <v>290</v>
      </c>
      <c r="B1077" s="7" t="s">
        <v>342</v>
      </c>
      <c r="C1077" s="7">
        <v>4.0</v>
      </c>
      <c r="D1077" s="7">
        <v>4.0</v>
      </c>
      <c r="E1077" s="7">
        <v>3.0</v>
      </c>
      <c r="F1077" s="7" t="s">
        <v>24</v>
      </c>
      <c r="G1077" s="7" t="s">
        <v>293</v>
      </c>
      <c r="H1077" s="7" t="s">
        <v>1310</v>
      </c>
      <c r="I1077" s="7" t="s">
        <v>25</v>
      </c>
    </row>
    <row r="1078">
      <c r="A1078" s="56" t="s">
        <v>306</v>
      </c>
      <c r="B1078" s="7" t="s">
        <v>388</v>
      </c>
      <c r="C1078" s="7">
        <v>5.0</v>
      </c>
      <c r="D1078" s="7">
        <v>5.0</v>
      </c>
      <c r="E1078" s="7">
        <v>2.0</v>
      </c>
      <c r="F1078" s="7" t="s">
        <v>36</v>
      </c>
      <c r="G1078" s="7" t="s">
        <v>293</v>
      </c>
      <c r="H1078" s="7" t="s">
        <v>1311</v>
      </c>
      <c r="I1078" s="7" t="s">
        <v>27</v>
      </c>
    </row>
    <row r="1079">
      <c r="A1079" s="56" t="s">
        <v>306</v>
      </c>
      <c r="B1079" s="7" t="s">
        <v>344</v>
      </c>
      <c r="C1079" s="7">
        <v>3.0</v>
      </c>
      <c r="D1079" s="7">
        <v>3.0</v>
      </c>
      <c r="E1079" s="7">
        <v>2.0</v>
      </c>
      <c r="F1079" s="7" t="s">
        <v>382</v>
      </c>
      <c r="G1079" s="7" t="s">
        <v>293</v>
      </c>
      <c r="H1079" s="7" t="s">
        <v>1312</v>
      </c>
      <c r="I1079" s="7" t="s">
        <v>27</v>
      </c>
    </row>
    <row r="1080">
      <c r="A1080" s="56" t="s">
        <v>306</v>
      </c>
      <c r="B1080" s="7" t="s">
        <v>722</v>
      </c>
      <c r="C1080" s="7">
        <v>4.0</v>
      </c>
      <c r="D1080" s="7">
        <v>5.0</v>
      </c>
      <c r="E1080" s="7">
        <v>2.0</v>
      </c>
      <c r="F1080" s="7" t="s">
        <v>382</v>
      </c>
      <c r="G1080" s="7" t="s">
        <v>293</v>
      </c>
      <c r="H1080" s="7" t="s">
        <v>863</v>
      </c>
      <c r="I1080" s="7" t="s">
        <v>175</v>
      </c>
    </row>
    <row r="1081">
      <c r="A1081" s="56" t="s">
        <v>306</v>
      </c>
      <c r="B1081" s="7" t="s">
        <v>515</v>
      </c>
      <c r="C1081" s="7">
        <v>3.0</v>
      </c>
      <c r="D1081" s="7">
        <v>3.0</v>
      </c>
      <c r="E1081" s="7">
        <v>5.0</v>
      </c>
      <c r="F1081" s="7" t="s">
        <v>36</v>
      </c>
      <c r="G1081" s="7" t="s">
        <v>293</v>
      </c>
      <c r="H1081" s="7" t="s">
        <v>1313</v>
      </c>
      <c r="I1081" s="7" t="s">
        <v>27</v>
      </c>
    </row>
    <row r="1082">
      <c r="A1082" s="56" t="s">
        <v>306</v>
      </c>
      <c r="B1082" s="7" t="s">
        <v>1314</v>
      </c>
      <c r="C1082" s="7">
        <v>6.0</v>
      </c>
      <c r="D1082" s="27"/>
      <c r="E1082" s="7"/>
      <c r="F1082" s="7" t="s">
        <v>192</v>
      </c>
      <c r="G1082" s="7" t="s">
        <v>179</v>
      </c>
      <c r="H1082" s="7" t="s">
        <v>679</v>
      </c>
      <c r="I1082" s="7" t="s">
        <v>27</v>
      </c>
    </row>
    <row r="1083">
      <c r="A1083" s="56" t="s">
        <v>306</v>
      </c>
      <c r="B1083" s="7" t="s">
        <v>909</v>
      </c>
      <c r="C1083" s="7">
        <v>5.0</v>
      </c>
      <c r="D1083" s="7">
        <v>3.0</v>
      </c>
      <c r="E1083" s="7"/>
      <c r="F1083" s="7" t="s">
        <v>188</v>
      </c>
      <c r="G1083" s="7" t="s">
        <v>179</v>
      </c>
      <c r="H1083" s="7" t="s">
        <v>311</v>
      </c>
      <c r="I1083" s="7" t="s">
        <v>27</v>
      </c>
    </row>
    <row r="1084">
      <c r="A1084" s="56" t="s">
        <v>295</v>
      </c>
      <c r="B1084" s="7" t="s">
        <v>1194</v>
      </c>
      <c r="D1084" s="27"/>
      <c r="E1084" s="7">
        <v>10.0</v>
      </c>
      <c r="F1084" s="7" t="s">
        <v>192</v>
      </c>
      <c r="G1084" s="7" t="s">
        <v>179</v>
      </c>
      <c r="H1084" s="7" t="s">
        <v>1315</v>
      </c>
    </row>
    <row r="1085">
      <c r="A1085" s="56" t="s">
        <v>306</v>
      </c>
      <c r="B1085" s="7" t="s">
        <v>466</v>
      </c>
      <c r="C1085" s="7">
        <v>6.0</v>
      </c>
      <c r="D1085" s="7">
        <v>6.0</v>
      </c>
      <c r="E1085" s="7">
        <v>2.0</v>
      </c>
      <c r="F1085" s="7" t="s">
        <v>192</v>
      </c>
      <c r="G1085" s="7" t="s">
        <v>179</v>
      </c>
      <c r="H1085" s="7" t="s">
        <v>931</v>
      </c>
      <c r="I1085" s="7" t="s">
        <v>27</v>
      </c>
    </row>
    <row r="1086">
      <c r="A1086" s="56" t="s">
        <v>306</v>
      </c>
      <c r="B1086" s="7" t="s">
        <v>1316</v>
      </c>
      <c r="C1086" s="7">
        <v>7.0</v>
      </c>
      <c r="D1086" s="7">
        <v>9.0</v>
      </c>
      <c r="E1086" s="7">
        <v>3.0</v>
      </c>
      <c r="F1086" s="7" t="s">
        <v>332</v>
      </c>
      <c r="G1086" s="7" t="s">
        <v>179</v>
      </c>
      <c r="H1086" s="7" t="s">
        <v>1317</v>
      </c>
      <c r="I1086" s="7" t="s">
        <v>27</v>
      </c>
    </row>
    <row r="1087">
      <c r="A1087" s="56" t="s">
        <v>348</v>
      </c>
      <c r="B1087" s="7" t="s">
        <v>395</v>
      </c>
      <c r="C1087" s="7">
        <v>3.0</v>
      </c>
      <c r="D1087" s="7">
        <v>2.0</v>
      </c>
      <c r="E1087" s="7"/>
      <c r="F1087" s="7" t="s">
        <v>355</v>
      </c>
      <c r="G1087" s="7" t="s">
        <v>293</v>
      </c>
      <c r="H1087" s="7" t="s">
        <v>555</v>
      </c>
      <c r="I1087" s="7" t="s">
        <v>25</v>
      </c>
    </row>
    <row r="1088">
      <c r="A1088" s="56" t="s">
        <v>415</v>
      </c>
      <c r="B1088" s="7" t="s">
        <v>1318</v>
      </c>
      <c r="C1088" s="7">
        <v>3.0</v>
      </c>
      <c r="D1088" s="7">
        <v>3.0</v>
      </c>
      <c r="E1088" s="7"/>
      <c r="F1088" s="7" t="s">
        <v>355</v>
      </c>
      <c r="G1088" s="7" t="s">
        <v>293</v>
      </c>
      <c r="H1088" s="7" t="s">
        <v>868</v>
      </c>
      <c r="I1088" s="7" t="s">
        <v>175</v>
      </c>
    </row>
    <row r="1089">
      <c r="A1089" s="56" t="s">
        <v>415</v>
      </c>
      <c r="B1089" s="7" t="s">
        <v>501</v>
      </c>
      <c r="C1089" s="7">
        <v>3.0</v>
      </c>
      <c r="D1089" s="7">
        <v>3.0</v>
      </c>
      <c r="E1089" s="7">
        <v>2.0</v>
      </c>
      <c r="F1089" s="7" t="s">
        <v>355</v>
      </c>
      <c r="G1089" s="7" t="s">
        <v>293</v>
      </c>
      <c r="H1089" s="7" t="s">
        <v>1319</v>
      </c>
      <c r="I1089" s="7" t="s">
        <v>175</v>
      </c>
    </row>
    <row r="1090">
      <c r="A1090" s="56" t="s">
        <v>365</v>
      </c>
      <c r="B1090" s="7" t="s">
        <v>839</v>
      </c>
      <c r="C1090" s="7">
        <v>4.0</v>
      </c>
      <c r="D1090" s="7">
        <v>3.0</v>
      </c>
      <c r="E1090" s="7">
        <v>2.0</v>
      </c>
      <c r="F1090" s="7" t="s">
        <v>181</v>
      </c>
      <c r="G1090" s="7" t="s">
        <v>179</v>
      </c>
      <c r="H1090" s="7" t="s">
        <v>537</v>
      </c>
      <c r="I1090" s="7" t="s">
        <v>27</v>
      </c>
    </row>
    <row r="1091">
      <c r="A1091" s="56" t="s">
        <v>336</v>
      </c>
      <c r="B1091" s="7" t="s">
        <v>729</v>
      </c>
      <c r="C1091" s="7">
        <v>5.0</v>
      </c>
      <c r="D1091" s="7">
        <v>4.0</v>
      </c>
      <c r="E1091" s="7">
        <v>6.0</v>
      </c>
      <c r="F1091" s="7" t="s">
        <v>24</v>
      </c>
      <c r="G1091" s="7" t="s">
        <v>293</v>
      </c>
      <c r="H1091" s="7" t="s">
        <v>861</v>
      </c>
      <c r="I1091" s="7" t="s">
        <v>25</v>
      </c>
    </row>
    <row r="1092">
      <c r="A1092" s="56" t="s">
        <v>415</v>
      </c>
      <c r="B1092" s="7" t="s">
        <v>1320</v>
      </c>
      <c r="D1092" s="27"/>
      <c r="E1092" s="7"/>
      <c r="F1092" s="7" t="s">
        <v>355</v>
      </c>
      <c r="G1092" s="7" t="s">
        <v>293</v>
      </c>
      <c r="H1092" s="7" t="s">
        <v>878</v>
      </c>
      <c r="I1092" s="7" t="s">
        <v>175</v>
      </c>
    </row>
    <row r="1093">
      <c r="A1093" s="56" t="s">
        <v>821</v>
      </c>
      <c r="B1093" s="7" t="s">
        <v>416</v>
      </c>
      <c r="C1093" s="7">
        <v>4.0</v>
      </c>
      <c r="D1093" s="7">
        <v>3.0</v>
      </c>
      <c r="E1093" s="7"/>
      <c r="F1093" s="7" t="s">
        <v>181</v>
      </c>
      <c r="G1093" s="7" t="s">
        <v>179</v>
      </c>
      <c r="H1093" s="7" t="s">
        <v>322</v>
      </c>
      <c r="I1093" s="7" t="s">
        <v>27</v>
      </c>
    </row>
    <row r="1094">
      <c r="A1094" s="56" t="s">
        <v>821</v>
      </c>
      <c r="B1094" s="7" t="s">
        <v>366</v>
      </c>
      <c r="C1094" s="7">
        <v>3.0</v>
      </c>
      <c r="D1094" s="7">
        <v>2.0</v>
      </c>
      <c r="E1094" s="7">
        <v>4.0</v>
      </c>
      <c r="F1094" s="7" t="s">
        <v>181</v>
      </c>
      <c r="G1094" s="7" t="s">
        <v>179</v>
      </c>
      <c r="H1094" s="7" t="s">
        <v>1321</v>
      </c>
      <c r="I1094" s="7" t="s">
        <v>27</v>
      </c>
    </row>
    <row r="1095">
      <c r="A1095" s="56" t="s">
        <v>298</v>
      </c>
      <c r="B1095" s="7" t="s">
        <v>1322</v>
      </c>
      <c r="C1095" s="7">
        <v>4.0</v>
      </c>
      <c r="D1095" s="7">
        <v>3.0</v>
      </c>
      <c r="E1095" s="7">
        <v>1.0</v>
      </c>
      <c r="F1095" s="7" t="s">
        <v>24</v>
      </c>
      <c r="G1095" s="7" t="s">
        <v>293</v>
      </c>
      <c r="H1095" s="7" t="s">
        <v>1323</v>
      </c>
      <c r="I1095" s="7" t="s">
        <v>27</v>
      </c>
    </row>
    <row r="1096">
      <c r="A1096" s="56" t="s">
        <v>341</v>
      </c>
      <c r="B1096" s="7" t="s">
        <v>448</v>
      </c>
      <c r="C1096" s="7">
        <v>3.0</v>
      </c>
      <c r="D1096" s="7">
        <v>3.0</v>
      </c>
      <c r="E1096" s="7">
        <v>3.0</v>
      </c>
      <c r="F1096" s="7" t="s">
        <v>321</v>
      </c>
      <c r="G1096" s="7" t="s">
        <v>179</v>
      </c>
      <c r="H1096" s="7" t="s">
        <v>537</v>
      </c>
    </row>
    <row r="1097">
      <c r="A1097" s="56" t="s">
        <v>415</v>
      </c>
      <c r="B1097" s="7" t="s">
        <v>1113</v>
      </c>
      <c r="C1097" s="7">
        <v>3.0</v>
      </c>
      <c r="D1097" s="7">
        <v>2.0</v>
      </c>
      <c r="E1097" s="7">
        <v>2.0</v>
      </c>
      <c r="F1097" s="7" t="s">
        <v>355</v>
      </c>
      <c r="G1097" s="7" t="s">
        <v>293</v>
      </c>
      <c r="H1097" s="7" t="s">
        <v>1324</v>
      </c>
      <c r="I1097" s="7" t="s">
        <v>175</v>
      </c>
    </row>
    <row r="1098">
      <c r="A1098" s="56" t="s">
        <v>362</v>
      </c>
      <c r="B1098" s="7" t="s">
        <v>1325</v>
      </c>
      <c r="C1098" s="7">
        <v>4.0</v>
      </c>
      <c r="D1098" s="7">
        <v>3.0</v>
      </c>
      <c r="E1098" s="7">
        <v>1.0</v>
      </c>
      <c r="F1098" s="7" t="s">
        <v>300</v>
      </c>
      <c r="G1098" s="7" t="s">
        <v>293</v>
      </c>
      <c r="H1098" s="7" t="s">
        <v>1326</v>
      </c>
      <c r="I1098" s="7" t="s">
        <v>175</v>
      </c>
    </row>
    <row r="1099">
      <c r="A1099" s="56" t="s">
        <v>415</v>
      </c>
      <c r="B1099" s="7" t="s">
        <v>989</v>
      </c>
      <c r="C1099" s="7">
        <v>4.0</v>
      </c>
      <c r="D1099" s="7">
        <v>4.0</v>
      </c>
      <c r="E1099" s="7">
        <v>4.0</v>
      </c>
      <c r="F1099" s="7" t="s">
        <v>300</v>
      </c>
      <c r="G1099" s="7" t="s">
        <v>293</v>
      </c>
      <c r="H1099" s="7" t="s">
        <v>631</v>
      </c>
      <c r="I1099" s="7" t="s">
        <v>175</v>
      </c>
    </row>
    <row r="1100">
      <c r="A1100" s="56" t="s">
        <v>415</v>
      </c>
      <c r="B1100" s="7" t="s">
        <v>1327</v>
      </c>
      <c r="C1100" s="7">
        <v>3.0</v>
      </c>
      <c r="D1100" s="7">
        <v>3.0</v>
      </c>
      <c r="E1100" s="7">
        <v>2.0</v>
      </c>
      <c r="F1100" s="7" t="s">
        <v>355</v>
      </c>
      <c r="G1100" s="7" t="s">
        <v>293</v>
      </c>
      <c r="H1100" s="7" t="s">
        <v>1328</v>
      </c>
      <c r="I1100" s="7" t="s">
        <v>27</v>
      </c>
    </row>
    <row r="1101">
      <c r="A1101" s="56" t="s">
        <v>336</v>
      </c>
      <c r="B1101" s="7" t="s">
        <v>404</v>
      </c>
      <c r="C1101" s="7">
        <v>5.0</v>
      </c>
      <c r="D1101" s="7">
        <v>4.0</v>
      </c>
      <c r="E1101" s="7"/>
      <c r="F1101" s="7" t="s">
        <v>355</v>
      </c>
      <c r="G1101" s="7" t="s">
        <v>293</v>
      </c>
      <c r="H1101" s="7" t="s">
        <v>338</v>
      </c>
      <c r="I1101" s="7" t="s">
        <v>27</v>
      </c>
    </row>
    <row r="1102">
      <c r="A1102" s="56" t="s">
        <v>362</v>
      </c>
      <c r="B1102" s="7" t="s">
        <v>1329</v>
      </c>
      <c r="C1102" s="7">
        <v>1.0</v>
      </c>
      <c r="D1102" s="7">
        <v>2.0</v>
      </c>
      <c r="E1102" s="7"/>
      <c r="F1102" s="7" t="s">
        <v>405</v>
      </c>
      <c r="G1102" s="7" t="s">
        <v>293</v>
      </c>
      <c r="H1102" s="7" t="s">
        <v>1020</v>
      </c>
      <c r="I1102" s="7" t="s">
        <v>27</v>
      </c>
    </row>
    <row r="1103">
      <c r="A1103" s="56" t="s">
        <v>1308</v>
      </c>
      <c r="B1103" s="7" t="s">
        <v>499</v>
      </c>
      <c r="C1103" s="7">
        <v>3.0</v>
      </c>
      <c r="D1103" s="7">
        <v>2.0</v>
      </c>
      <c r="E1103" s="7">
        <v>2.0</v>
      </c>
      <c r="F1103" s="7" t="s">
        <v>300</v>
      </c>
      <c r="G1103" s="7" t="s">
        <v>293</v>
      </c>
      <c r="H1103" s="7" t="s">
        <v>712</v>
      </c>
      <c r="I1103" s="7" t="s">
        <v>25</v>
      </c>
    </row>
    <row r="1104">
      <c r="A1104" s="56" t="s">
        <v>303</v>
      </c>
      <c r="B1104" s="7" t="s">
        <v>1322</v>
      </c>
      <c r="C1104" s="7">
        <v>3.0</v>
      </c>
      <c r="D1104" s="7">
        <v>2.0</v>
      </c>
      <c r="E1104" s="7"/>
      <c r="F1104" s="7" t="s">
        <v>36</v>
      </c>
      <c r="G1104" s="7" t="s">
        <v>293</v>
      </c>
      <c r="H1104" s="7" t="s">
        <v>1330</v>
      </c>
      <c r="I1104" s="7" t="s">
        <v>25</v>
      </c>
    </row>
    <row r="1105">
      <c r="A1105" s="56" t="s">
        <v>303</v>
      </c>
      <c r="B1105" s="7" t="s">
        <v>304</v>
      </c>
      <c r="C1105" s="7">
        <v>3.0</v>
      </c>
      <c r="D1105" s="7">
        <v>2.0</v>
      </c>
      <c r="E1105" s="7"/>
      <c r="F1105" s="7" t="s">
        <v>36</v>
      </c>
      <c r="G1105" s="7" t="s">
        <v>293</v>
      </c>
      <c r="H1105" s="7" t="s">
        <v>1330</v>
      </c>
      <c r="I1105" s="7" t="s">
        <v>175</v>
      </c>
    </row>
    <row r="1106">
      <c r="A1106" s="56" t="s">
        <v>415</v>
      </c>
      <c r="B1106" s="7" t="s">
        <v>565</v>
      </c>
      <c r="C1106" s="7">
        <v>3.0</v>
      </c>
      <c r="D1106" s="7">
        <v>2.0</v>
      </c>
      <c r="E1106" s="7"/>
      <c r="F1106" s="7" t="s">
        <v>300</v>
      </c>
      <c r="G1106" s="7" t="s">
        <v>293</v>
      </c>
      <c r="H1106" s="7" t="s">
        <v>396</v>
      </c>
      <c r="I1106" s="7" t="s">
        <v>25</v>
      </c>
    </row>
    <row r="1107">
      <c r="A1107" s="56" t="s">
        <v>336</v>
      </c>
      <c r="B1107" s="7" t="s">
        <v>495</v>
      </c>
      <c r="C1107" s="7">
        <v>3.0</v>
      </c>
      <c r="D1107" s="7">
        <v>2.0</v>
      </c>
      <c r="E1107" s="7">
        <v>6.0</v>
      </c>
      <c r="F1107" s="7" t="s">
        <v>300</v>
      </c>
      <c r="G1107" s="7" t="s">
        <v>293</v>
      </c>
      <c r="H1107" s="7" t="s">
        <v>396</v>
      </c>
      <c r="I1107" s="7" t="s">
        <v>27</v>
      </c>
    </row>
    <row r="1108">
      <c r="A1108" s="56" t="s">
        <v>439</v>
      </c>
      <c r="B1108" s="7" t="s">
        <v>652</v>
      </c>
      <c r="C1108" s="7">
        <v>3.0</v>
      </c>
      <c r="D1108" s="7">
        <v>3.0</v>
      </c>
      <c r="E1108" s="7"/>
      <c r="F1108" s="7" t="s">
        <v>382</v>
      </c>
      <c r="G1108" s="7" t="s">
        <v>293</v>
      </c>
      <c r="H1108" s="7" t="s">
        <v>473</v>
      </c>
      <c r="I1108" s="7" t="s">
        <v>25</v>
      </c>
    </row>
    <row r="1109">
      <c r="A1109" s="56" t="s">
        <v>439</v>
      </c>
      <c r="B1109" s="7" t="s">
        <v>573</v>
      </c>
      <c r="C1109" s="7">
        <v>3.0</v>
      </c>
      <c r="D1109" s="7">
        <v>3.0</v>
      </c>
      <c r="E1109" s="7"/>
      <c r="F1109" s="7" t="s">
        <v>36</v>
      </c>
      <c r="G1109" s="7" t="s">
        <v>293</v>
      </c>
      <c r="H1109" s="7" t="s">
        <v>1298</v>
      </c>
      <c r="I1109" s="7" t="s">
        <v>25</v>
      </c>
    </row>
    <row r="1110">
      <c r="A1110" s="56" t="s">
        <v>439</v>
      </c>
      <c r="B1110" s="7" t="s">
        <v>696</v>
      </c>
      <c r="C1110" s="7">
        <v>1.0</v>
      </c>
      <c r="D1110" s="7">
        <v>1.0</v>
      </c>
      <c r="E1110" s="7"/>
      <c r="F1110" s="7" t="s">
        <v>382</v>
      </c>
      <c r="G1110" s="7" t="s">
        <v>293</v>
      </c>
      <c r="H1110" s="7" t="s">
        <v>1331</v>
      </c>
      <c r="I1110" s="7" t="s">
        <v>25</v>
      </c>
    </row>
    <row r="1111">
      <c r="A1111" s="56" t="s">
        <v>362</v>
      </c>
      <c r="B1111" s="7" t="s">
        <v>1332</v>
      </c>
      <c r="C1111" s="7">
        <v>4.0</v>
      </c>
      <c r="D1111" s="7">
        <v>3.0</v>
      </c>
      <c r="E1111" s="7">
        <v>2.0</v>
      </c>
      <c r="F1111" s="7" t="s">
        <v>24</v>
      </c>
      <c r="G1111" s="7" t="s">
        <v>293</v>
      </c>
      <c r="H1111" s="7" t="s">
        <v>1333</v>
      </c>
      <c r="I1111" s="7" t="s">
        <v>27</v>
      </c>
    </row>
    <row r="1112">
      <c r="A1112" s="56" t="s">
        <v>439</v>
      </c>
      <c r="B1112" s="7" t="s">
        <v>386</v>
      </c>
      <c r="C1112" s="7">
        <v>3.0</v>
      </c>
      <c r="D1112" s="7">
        <v>3.0</v>
      </c>
      <c r="E1112" s="7">
        <v>4.0</v>
      </c>
      <c r="F1112" s="7" t="s">
        <v>382</v>
      </c>
      <c r="G1112" s="7" t="s">
        <v>179</v>
      </c>
      <c r="H1112" s="7" t="s">
        <v>1334</v>
      </c>
      <c r="I1112" s="7" t="s">
        <v>27</v>
      </c>
    </row>
    <row r="1113">
      <c r="A1113" s="56" t="s">
        <v>365</v>
      </c>
      <c r="B1113" s="7" t="s">
        <v>578</v>
      </c>
      <c r="D1113" s="7">
        <v>3.0</v>
      </c>
      <c r="E1113" s="7">
        <v>2.0</v>
      </c>
      <c r="F1113" s="7" t="s">
        <v>443</v>
      </c>
      <c r="G1113" s="7" t="s">
        <v>179</v>
      </c>
      <c r="H1113" s="7" t="s">
        <v>1335</v>
      </c>
      <c r="I1113" s="7" t="s">
        <v>27</v>
      </c>
    </row>
    <row r="1114">
      <c r="A1114" s="56" t="s">
        <v>365</v>
      </c>
      <c r="B1114" s="7" t="s">
        <v>578</v>
      </c>
      <c r="C1114" s="7">
        <v>6.0</v>
      </c>
      <c r="D1114" s="7">
        <v>5.0</v>
      </c>
      <c r="E1114" s="7">
        <v>2.0</v>
      </c>
      <c r="F1114" s="7" t="s">
        <v>352</v>
      </c>
      <c r="G1114" s="7" t="s">
        <v>179</v>
      </c>
      <c r="H1114" s="7" t="s">
        <v>537</v>
      </c>
      <c r="I1114" s="7" t="s">
        <v>27</v>
      </c>
    </row>
    <row r="1115">
      <c r="A1115" s="56" t="s">
        <v>365</v>
      </c>
      <c r="B1115" s="7" t="s">
        <v>404</v>
      </c>
      <c r="C1115" s="7">
        <v>6.0</v>
      </c>
      <c r="D1115" s="7">
        <v>6.0</v>
      </c>
      <c r="E1115" s="7">
        <v>1.0</v>
      </c>
      <c r="F1115" s="7" t="s">
        <v>329</v>
      </c>
      <c r="G1115" s="7" t="s">
        <v>179</v>
      </c>
      <c r="H1115" s="7" t="s">
        <v>1336</v>
      </c>
      <c r="I1115" s="7" t="s">
        <v>175</v>
      </c>
    </row>
    <row r="1116">
      <c r="A1116" s="56" t="s">
        <v>365</v>
      </c>
      <c r="B1116" s="7" t="s">
        <v>839</v>
      </c>
      <c r="C1116" s="7">
        <v>4.0</v>
      </c>
      <c r="D1116" s="7">
        <v>3.0</v>
      </c>
      <c r="E1116" s="7"/>
      <c r="F1116" s="7" t="s">
        <v>321</v>
      </c>
      <c r="G1116" s="7" t="s">
        <v>179</v>
      </c>
      <c r="H1116" s="7" t="s">
        <v>1337</v>
      </c>
      <c r="I1116" s="7" t="s">
        <v>27</v>
      </c>
    </row>
    <row r="1117">
      <c r="A1117" s="56" t="s">
        <v>430</v>
      </c>
      <c r="B1117" s="7" t="s">
        <v>640</v>
      </c>
      <c r="C1117" s="7">
        <v>3.0</v>
      </c>
      <c r="D1117" s="7">
        <v>2.0</v>
      </c>
      <c r="E1117" s="7">
        <v>2.0</v>
      </c>
      <c r="F1117" s="7" t="s">
        <v>24</v>
      </c>
      <c r="G1117" s="7" t="s">
        <v>293</v>
      </c>
      <c r="H1117" s="7" t="s">
        <v>641</v>
      </c>
    </row>
    <row r="1118">
      <c r="A1118" s="56" t="s">
        <v>336</v>
      </c>
      <c r="B1118" s="7" t="s">
        <v>716</v>
      </c>
      <c r="C1118" s="7">
        <v>4.0</v>
      </c>
      <c r="D1118" s="7">
        <v>4.0</v>
      </c>
      <c r="E1118" s="7">
        <v>2.0</v>
      </c>
      <c r="F1118" s="7" t="s">
        <v>24</v>
      </c>
      <c r="G1118" s="7" t="s">
        <v>293</v>
      </c>
      <c r="H1118" s="7" t="s">
        <v>487</v>
      </c>
      <c r="I1118" s="7" t="s">
        <v>27</v>
      </c>
    </row>
    <row r="1119">
      <c r="A1119" s="56" t="s">
        <v>341</v>
      </c>
      <c r="B1119" s="7" t="s">
        <v>928</v>
      </c>
      <c r="C1119" s="7">
        <v>8.0</v>
      </c>
      <c r="D1119" s="7">
        <v>7.0</v>
      </c>
      <c r="E1119" s="7">
        <v>1.0</v>
      </c>
      <c r="F1119" s="7" t="s">
        <v>332</v>
      </c>
      <c r="G1119" s="7" t="s">
        <v>179</v>
      </c>
      <c r="H1119" s="7" t="s">
        <v>1338</v>
      </c>
      <c r="I1119" s="7" t="s">
        <v>27</v>
      </c>
    </row>
    <row r="1120">
      <c r="A1120" s="56" t="s">
        <v>341</v>
      </c>
      <c r="B1120" s="7" t="s">
        <v>471</v>
      </c>
      <c r="C1120" s="7">
        <v>4.0</v>
      </c>
      <c r="D1120" s="7">
        <v>2.0</v>
      </c>
      <c r="E1120" s="7"/>
      <c r="F1120" s="7" t="s">
        <v>300</v>
      </c>
      <c r="G1120" s="7" t="s">
        <v>293</v>
      </c>
      <c r="H1120" s="7" t="s">
        <v>1246</v>
      </c>
      <c r="I1120" s="7" t="s">
        <v>27</v>
      </c>
    </row>
    <row r="1121">
      <c r="A1121" s="56" t="s">
        <v>341</v>
      </c>
      <c r="B1121" s="7" t="s">
        <v>560</v>
      </c>
      <c r="C1121" s="7">
        <v>4.0</v>
      </c>
      <c r="D1121" s="7">
        <v>4.0</v>
      </c>
      <c r="E1121" s="7"/>
      <c r="F1121" s="7" t="s">
        <v>321</v>
      </c>
      <c r="G1121" s="7" t="s">
        <v>179</v>
      </c>
      <c r="H1121" s="7" t="s">
        <v>1339</v>
      </c>
      <c r="I1121" s="7" t="s">
        <v>27</v>
      </c>
    </row>
    <row r="1122">
      <c r="A1122" s="56" t="s">
        <v>341</v>
      </c>
      <c r="B1122" s="7" t="s">
        <v>639</v>
      </c>
      <c r="C1122" s="7">
        <v>7.0</v>
      </c>
      <c r="D1122" s="7">
        <v>7.0</v>
      </c>
      <c r="E1122" s="7"/>
      <c r="F1122" s="7" t="s">
        <v>326</v>
      </c>
      <c r="G1122" s="7" t="s">
        <v>179</v>
      </c>
      <c r="H1122" s="7" t="s">
        <v>778</v>
      </c>
      <c r="I1122" s="7" t="s">
        <v>27</v>
      </c>
    </row>
    <row r="1123">
      <c r="A1123" s="56" t="s">
        <v>341</v>
      </c>
      <c r="B1123" s="7" t="s">
        <v>1340</v>
      </c>
      <c r="C1123" s="7">
        <v>3.0</v>
      </c>
      <c r="D1123" s="7">
        <v>3.0</v>
      </c>
      <c r="E1123" s="7"/>
      <c r="F1123" s="7" t="s">
        <v>355</v>
      </c>
      <c r="G1123" s="7" t="s">
        <v>293</v>
      </c>
      <c r="H1123" s="7" t="s">
        <v>486</v>
      </c>
      <c r="I1123" s="7" t="s">
        <v>27</v>
      </c>
    </row>
    <row r="1124">
      <c r="A1124" s="56" t="s">
        <v>341</v>
      </c>
      <c r="B1124" s="7" t="s">
        <v>371</v>
      </c>
      <c r="C1124" s="7">
        <v>6.0</v>
      </c>
      <c r="D1124" s="7">
        <v>4.0</v>
      </c>
      <c r="E1124" s="7"/>
      <c r="F1124" s="7" t="s">
        <v>321</v>
      </c>
      <c r="G1124" s="7" t="s">
        <v>179</v>
      </c>
      <c r="H1124" s="7" t="s">
        <v>956</v>
      </c>
      <c r="I1124" s="7" t="s">
        <v>27</v>
      </c>
    </row>
    <row r="1125">
      <c r="A1125" s="56" t="s">
        <v>341</v>
      </c>
      <c r="B1125" s="7" t="s">
        <v>344</v>
      </c>
      <c r="C1125" s="7">
        <v>3.0</v>
      </c>
      <c r="D1125" s="27"/>
      <c r="E1125" s="7"/>
      <c r="F1125" s="7" t="s">
        <v>355</v>
      </c>
      <c r="G1125" s="7" t="s">
        <v>293</v>
      </c>
      <c r="H1125" s="7" t="s">
        <v>721</v>
      </c>
      <c r="I1125" s="7" t="s">
        <v>25</v>
      </c>
    </row>
    <row r="1126">
      <c r="A1126" s="56" t="s">
        <v>341</v>
      </c>
      <c r="B1126" s="7" t="s">
        <v>386</v>
      </c>
      <c r="C1126" s="7">
        <v>5.0</v>
      </c>
      <c r="D1126" s="7">
        <v>5.0</v>
      </c>
      <c r="E1126" s="7">
        <v>2.0</v>
      </c>
      <c r="F1126" s="7" t="s">
        <v>321</v>
      </c>
      <c r="G1126" s="7" t="s">
        <v>179</v>
      </c>
      <c r="H1126" s="7" t="s">
        <v>322</v>
      </c>
      <c r="I1126" s="7" t="s">
        <v>27</v>
      </c>
    </row>
    <row r="1127">
      <c r="A1127" s="56" t="s">
        <v>341</v>
      </c>
      <c r="B1127" s="7" t="s">
        <v>580</v>
      </c>
      <c r="C1127" s="7">
        <v>2.0</v>
      </c>
      <c r="D1127" s="7">
        <v>2.0</v>
      </c>
      <c r="E1127" s="7">
        <v>3.0</v>
      </c>
      <c r="F1127" s="7" t="s">
        <v>355</v>
      </c>
      <c r="G1127" s="7" t="s">
        <v>293</v>
      </c>
      <c r="H1127" s="7" t="s">
        <v>493</v>
      </c>
      <c r="I1127" s="7" t="s">
        <v>27</v>
      </c>
    </row>
    <row r="1128">
      <c r="A1128" s="56" t="s">
        <v>341</v>
      </c>
      <c r="B1128" s="7" t="s">
        <v>1341</v>
      </c>
      <c r="C1128" s="7">
        <v>5.0</v>
      </c>
      <c r="D1128" s="7">
        <v>5.0</v>
      </c>
      <c r="E1128" s="7"/>
      <c r="F1128" s="7" t="s">
        <v>352</v>
      </c>
      <c r="G1128" s="7" t="s">
        <v>179</v>
      </c>
      <c r="H1128" s="7" t="s">
        <v>537</v>
      </c>
      <c r="I1128" s="7" t="s">
        <v>25</v>
      </c>
    </row>
    <row r="1129">
      <c r="A1129" s="56" t="s">
        <v>341</v>
      </c>
      <c r="B1129" s="7" t="s">
        <v>726</v>
      </c>
      <c r="C1129" s="7">
        <v>8.0</v>
      </c>
      <c r="D1129" s="7">
        <v>8.0</v>
      </c>
      <c r="E1129" s="7"/>
      <c r="F1129" s="7" t="s">
        <v>552</v>
      </c>
      <c r="G1129" s="7" t="s">
        <v>179</v>
      </c>
      <c r="H1129" s="7" t="s">
        <v>557</v>
      </c>
      <c r="I1129" s="7" t="s">
        <v>27</v>
      </c>
    </row>
    <row r="1130">
      <c r="A1130" s="56" t="s">
        <v>341</v>
      </c>
      <c r="B1130" s="7" t="s">
        <v>1342</v>
      </c>
      <c r="C1130" s="7">
        <v>4.0</v>
      </c>
      <c r="D1130" s="7">
        <v>3.0</v>
      </c>
      <c r="E1130" s="7"/>
      <c r="F1130" s="7" t="s">
        <v>300</v>
      </c>
      <c r="G1130" s="7" t="s">
        <v>293</v>
      </c>
      <c r="H1130" s="7" t="s">
        <v>1343</v>
      </c>
      <c r="I1130" s="7" t="s">
        <v>25</v>
      </c>
    </row>
    <row r="1131">
      <c r="A1131" s="56" t="s">
        <v>341</v>
      </c>
      <c r="B1131" s="7" t="s">
        <v>395</v>
      </c>
      <c r="C1131" s="7">
        <v>2.0</v>
      </c>
      <c r="D1131" s="7">
        <v>1.0</v>
      </c>
      <c r="E1131" s="7"/>
      <c r="F1131" s="7" t="s">
        <v>355</v>
      </c>
      <c r="G1131" s="7" t="s">
        <v>293</v>
      </c>
      <c r="H1131" s="7" t="s">
        <v>1272</v>
      </c>
      <c r="I1131" s="7" t="s">
        <v>27</v>
      </c>
    </row>
    <row r="1132">
      <c r="A1132" s="56" t="s">
        <v>341</v>
      </c>
      <c r="B1132" s="7" t="s">
        <v>845</v>
      </c>
      <c r="C1132" s="7">
        <v>3.0</v>
      </c>
      <c r="D1132" s="7">
        <v>3.0</v>
      </c>
      <c r="E1132" s="7">
        <v>2.0</v>
      </c>
      <c r="F1132" s="7" t="s">
        <v>352</v>
      </c>
      <c r="G1132" s="7" t="s">
        <v>293</v>
      </c>
      <c r="H1132" s="7" t="s">
        <v>709</v>
      </c>
      <c r="I1132" s="7" t="s">
        <v>27</v>
      </c>
    </row>
    <row r="1133">
      <c r="A1133" s="56" t="s">
        <v>341</v>
      </c>
      <c r="B1133" s="7" t="s">
        <v>1188</v>
      </c>
      <c r="C1133" s="7">
        <v>2.0</v>
      </c>
      <c r="D1133" s="7">
        <v>1.0</v>
      </c>
      <c r="E1133" s="7">
        <v>1.0</v>
      </c>
      <c r="F1133" s="7" t="s">
        <v>355</v>
      </c>
      <c r="G1133" s="7" t="s">
        <v>293</v>
      </c>
      <c r="H1133" s="7" t="s">
        <v>849</v>
      </c>
      <c r="I1133" s="7" t="s">
        <v>27</v>
      </c>
    </row>
    <row r="1134">
      <c r="A1134" s="56" t="s">
        <v>341</v>
      </c>
      <c r="B1134" s="7" t="s">
        <v>779</v>
      </c>
      <c r="C1134" s="7">
        <v>5.0</v>
      </c>
      <c r="D1134" s="7">
        <v>6.0</v>
      </c>
      <c r="E1134" s="7">
        <v>2.0</v>
      </c>
      <c r="F1134" s="7" t="s">
        <v>528</v>
      </c>
      <c r="G1134" s="7" t="s">
        <v>179</v>
      </c>
      <c r="H1134" s="7" t="s">
        <v>1344</v>
      </c>
      <c r="I1134" s="7" t="s">
        <v>27</v>
      </c>
    </row>
    <row r="1135">
      <c r="A1135" s="56" t="s">
        <v>341</v>
      </c>
      <c r="B1135" s="7" t="s">
        <v>371</v>
      </c>
      <c r="C1135" s="7">
        <v>6.0</v>
      </c>
      <c r="D1135" s="7">
        <v>6.0</v>
      </c>
      <c r="E1135" s="7">
        <v>1.0</v>
      </c>
      <c r="F1135" s="7" t="s">
        <v>352</v>
      </c>
      <c r="G1135" s="7" t="s">
        <v>179</v>
      </c>
      <c r="H1135" s="7" t="s">
        <v>322</v>
      </c>
      <c r="I1135" s="7" t="s">
        <v>27</v>
      </c>
    </row>
    <row r="1136">
      <c r="A1136" s="56" t="s">
        <v>341</v>
      </c>
      <c r="B1136" s="7" t="s">
        <v>779</v>
      </c>
      <c r="C1136" s="7">
        <v>5.0</v>
      </c>
      <c r="D1136" s="7">
        <v>5.0</v>
      </c>
      <c r="E1136" s="7">
        <v>4.0</v>
      </c>
      <c r="F1136" s="7" t="s">
        <v>352</v>
      </c>
      <c r="G1136" s="7" t="s">
        <v>293</v>
      </c>
      <c r="H1136" s="7" t="s">
        <v>544</v>
      </c>
      <c r="I1136" s="7" t="s">
        <v>175</v>
      </c>
    </row>
    <row r="1137">
      <c r="A1137" s="56" t="s">
        <v>341</v>
      </c>
      <c r="B1137" s="7" t="s">
        <v>979</v>
      </c>
      <c r="C1137" s="7">
        <v>7.0</v>
      </c>
      <c r="D1137" s="7">
        <v>6.0</v>
      </c>
      <c r="E1137" s="7">
        <v>1.0</v>
      </c>
      <c r="F1137" s="7" t="s">
        <v>326</v>
      </c>
      <c r="G1137" s="7" t="s">
        <v>179</v>
      </c>
      <c r="H1137" s="7" t="s">
        <v>297</v>
      </c>
      <c r="I1137" s="7" t="s">
        <v>27</v>
      </c>
    </row>
    <row r="1138">
      <c r="A1138" s="56" t="s">
        <v>341</v>
      </c>
      <c r="B1138" s="7" t="s">
        <v>599</v>
      </c>
      <c r="C1138" s="7">
        <v>4.0</v>
      </c>
      <c r="D1138" s="7">
        <v>3.0</v>
      </c>
      <c r="E1138" s="7">
        <v>2.0</v>
      </c>
      <c r="F1138" s="7" t="s">
        <v>355</v>
      </c>
      <c r="G1138" s="7" t="s">
        <v>293</v>
      </c>
      <c r="H1138" s="7" t="s">
        <v>569</v>
      </c>
      <c r="I1138" s="7" t="s">
        <v>27</v>
      </c>
    </row>
    <row r="1139">
      <c r="A1139" s="56" t="s">
        <v>298</v>
      </c>
      <c r="B1139" s="7" t="s">
        <v>428</v>
      </c>
      <c r="C1139" s="7">
        <v>1.0</v>
      </c>
      <c r="D1139" s="7">
        <v>1.0</v>
      </c>
      <c r="E1139" s="7">
        <v>2.0</v>
      </c>
      <c r="F1139" s="7" t="s">
        <v>345</v>
      </c>
      <c r="G1139" s="7" t="s">
        <v>293</v>
      </c>
      <c r="H1139" s="7" t="s">
        <v>1345</v>
      </c>
      <c r="I1139" s="7" t="s">
        <v>25</v>
      </c>
    </row>
    <row r="1140">
      <c r="A1140" s="56" t="s">
        <v>341</v>
      </c>
      <c r="B1140" s="7" t="s">
        <v>647</v>
      </c>
      <c r="C1140" s="7">
        <v>5.0</v>
      </c>
      <c r="D1140" s="7">
        <v>4.0</v>
      </c>
      <c r="E1140" s="7">
        <v>1.0</v>
      </c>
      <c r="F1140" s="7" t="s">
        <v>352</v>
      </c>
      <c r="G1140" s="7" t="s">
        <v>179</v>
      </c>
      <c r="H1140" s="7" t="s">
        <v>537</v>
      </c>
      <c r="I1140" s="7" t="s">
        <v>27</v>
      </c>
    </row>
    <row r="1141">
      <c r="A1141" s="56" t="s">
        <v>341</v>
      </c>
      <c r="B1141" s="7" t="s">
        <v>647</v>
      </c>
      <c r="C1141" s="7">
        <v>6.0</v>
      </c>
      <c r="D1141" s="7">
        <v>6.0</v>
      </c>
      <c r="E1141" s="7">
        <v>3.0</v>
      </c>
      <c r="F1141" s="7" t="s">
        <v>352</v>
      </c>
      <c r="G1141" s="7" t="s">
        <v>179</v>
      </c>
      <c r="H1141" s="7" t="s">
        <v>322</v>
      </c>
      <c r="I1141" s="7" t="s">
        <v>27</v>
      </c>
    </row>
    <row r="1142">
      <c r="A1142" s="56" t="s">
        <v>341</v>
      </c>
      <c r="B1142" s="7" t="s">
        <v>708</v>
      </c>
      <c r="C1142" s="7">
        <v>3.0</v>
      </c>
      <c r="D1142" s="7">
        <v>3.0</v>
      </c>
      <c r="E1142" s="7">
        <v>2.0</v>
      </c>
      <c r="F1142" s="7" t="s">
        <v>352</v>
      </c>
      <c r="G1142" s="7" t="s">
        <v>293</v>
      </c>
      <c r="H1142" s="7" t="s">
        <v>709</v>
      </c>
      <c r="I1142" s="7" t="s">
        <v>27</v>
      </c>
    </row>
    <row r="1143">
      <c r="A1143" s="56" t="s">
        <v>341</v>
      </c>
      <c r="B1143" s="7" t="s">
        <v>404</v>
      </c>
      <c r="C1143" s="7">
        <v>3.0</v>
      </c>
      <c r="D1143" s="7">
        <v>3.0</v>
      </c>
      <c r="E1143" s="7">
        <v>1.0</v>
      </c>
      <c r="F1143" s="7" t="s">
        <v>352</v>
      </c>
      <c r="G1143" s="7" t="s">
        <v>293</v>
      </c>
      <c r="H1143" s="7" t="s">
        <v>709</v>
      </c>
      <c r="I1143" s="7" t="s">
        <v>27</v>
      </c>
    </row>
    <row r="1144">
      <c r="A1144" s="56" t="s">
        <v>927</v>
      </c>
      <c r="B1144" s="7" t="s">
        <v>381</v>
      </c>
      <c r="C1144" s="7">
        <v>6.0</v>
      </c>
      <c r="D1144" s="7">
        <v>5.0</v>
      </c>
      <c r="E1144" s="7">
        <v>1.0</v>
      </c>
      <c r="F1144" s="7" t="s">
        <v>329</v>
      </c>
      <c r="G1144" s="7" t="s">
        <v>179</v>
      </c>
      <c r="H1144" s="7" t="s">
        <v>1346</v>
      </c>
      <c r="I1144" s="7" t="s">
        <v>25</v>
      </c>
    </row>
    <row r="1145">
      <c r="A1145" s="56" t="s">
        <v>927</v>
      </c>
      <c r="B1145" s="7" t="s">
        <v>452</v>
      </c>
      <c r="C1145" s="7">
        <v>6.0</v>
      </c>
      <c r="D1145" s="7">
        <v>5.0</v>
      </c>
      <c r="E1145" s="7">
        <v>1.0</v>
      </c>
      <c r="F1145" s="7" t="s">
        <v>461</v>
      </c>
      <c r="G1145" s="7" t="s">
        <v>179</v>
      </c>
      <c r="H1145" s="7" t="s">
        <v>537</v>
      </c>
      <c r="I1145" s="7" t="s">
        <v>27</v>
      </c>
    </row>
    <row r="1146">
      <c r="A1146" s="56" t="s">
        <v>336</v>
      </c>
      <c r="B1146" s="7" t="s">
        <v>535</v>
      </c>
      <c r="C1146" s="7">
        <v>5.0</v>
      </c>
      <c r="D1146" s="7">
        <v>5.0</v>
      </c>
      <c r="E1146" s="7">
        <v>2.0</v>
      </c>
      <c r="F1146" s="7" t="s">
        <v>24</v>
      </c>
      <c r="G1146" s="7" t="s">
        <v>293</v>
      </c>
      <c r="H1146" s="7" t="s">
        <v>1001</v>
      </c>
      <c r="I1146" s="7" t="s">
        <v>27</v>
      </c>
    </row>
    <row r="1147">
      <c r="A1147" s="56" t="s">
        <v>927</v>
      </c>
      <c r="B1147" s="7" t="s">
        <v>671</v>
      </c>
      <c r="C1147" s="7">
        <v>6.0</v>
      </c>
      <c r="D1147" s="7">
        <v>4.0</v>
      </c>
      <c r="E1147" s="7">
        <v>2.0</v>
      </c>
      <c r="F1147" s="7" t="s">
        <v>1037</v>
      </c>
      <c r="G1147" s="7" t="s">
        <v>179</v>
      </c>
      <c r="H1147" s="7" t="s">
        <v>481</v>
      </c>
      <c r="I1147" s="7" t="s">
        <v>27</v>
      </c>
    </row>
    <row r="1148">
      <c r="A1148" s="56" t="s">
        <v>370</v>
      </c>
      <c r="B1148" s="7" t="s">
        <v>755</v>
      </c>
      <c r="C1148" s="7">
        <v>3.0</v>
      </c>
      <c r="D1148" s="7">
        <v>2.0</v>
      </c>
      <c r="E1148" s="7">
        <v>2.0</v>
      </c>
      <c r="F1148" s="7" t="s">
        <v>317</v>
      </c>
      <c r="G1148" s="7" t="s">
        <v>293</v>
      </c>
      <c r="H1148" s="7" t="s">
        <v>1347</v>
      </c>
      <c r="I1148" s="7" t="s">
        <v>27</v>
      </c>
    </row>
    <row r="1149">
      <c r="A1149" s="56" t="s">
        <v>430</v>
      </c>
      <c r="B1149" s="7" t="s">
        <v>1348</v>
      </c>
      <c r="C1149" s="7">
        <v>4.0</v>
      </c>
      <c r="D1149" s="7">
        <v>2.0</v>
      </c>
      <c r="E1149" s="7">
        <v>2.0</v>
      </c>
      <c r="F1149" s="7" t="s">
        <v>24</v>
      </c>
      <c r="G1149" s="7" t="s">
        <v>293</v>
      </c>
      <c r="H1149" s="7" t="s">
        <v>1349</v>
      </c>
    </row>
    <row r="1150">
      <c r="A1150" s="56" t="s">
        <v>303</v>
      </c>
      <c r="B1150" s="7" t="s">
        <v>366</v>
      </c>
      <c r="C1150" s="7">
        <v>3.0</v>
      </c>
      <c r="D1150" s="7">
        <v>2.0</v>
      </c>
      <c r="E1150" s="7">
        <v>1.0</v>
      </c>
      <c r="F1150" s="7" t="s">
        <v>355</v>
      </c>
      <c r="G1150" s="7" t="s">
        <v>293</v>
      </c>
      <c r="H1150" s="7" t="s">
        <v>969</v>
      </c>
      <c r="I1150" s="7" t="s">
        <v>27</v>
      </c>
    </row>
    <row r="1151">
      <c r="A1151" s="56" t="s">
        <v>365</v>
      </c>
      <c r="B1151" s="7" t="s">
        <v>1350</v>
      </c>
      <c r="C1151" s="7">
        <v>3.0</v>
      </c>
      <c r="D1151" s="7">
        <v>2.0</v>
      </c>
      <c r="E1151" s="7">
        <v>3.0</v>
      </c>
      <c r="F1151" s="7" t="s">
        <v>24</v>
      </c>
      <c r="G1151" s="7" t="s">
        <v>293</v>
      </c>
      <c r="H1151" s="7" t="s">
        <v>1351</v>
      </c>
      <c r="I1151" s="7" t="s">
        <v>27</v>
      </c>
    </row>
    <row r="1152">
      <c r="A1152" s="56" t="s">
        <v>927</v>
      </c>
      <c r="B1152" s="7" t="s">
        <v>648</v>
      </c>
      <c r="C1152" s="7">
        <v>5.0</v>
      </c>
      <c r="D1152" s="7">
        <v>5.0</v>
      </c>
      <c r="E1152" s="7"/>
      <c r="F1152" s="7" t="s">
        <v>1037</v>
      </c>
      <c r="G1152" s="7" t="s">
        <v>179</v>
      </c>
      <c r="H1152" s="7" t="s">
        <v>481</v>
      </c>
      <c r="I1152" s="7" t="s">
        <v>27</v>
      </c>
    </row>
    <row r="1153">
      <c r="A1153" s="56" t="s">
        <v>336</v>
      </c>
      <c r="B1153" s="7" t="s">
        <v>1352</v>
      </c>
      <c r="C1153" s="7">
        <v>3.0</v>
      </c>
      <c r="D1153" s="7">
        <v>2.0</v>
      </c>
      <c r="E1153" s="7"/>
      <c r="F1153" s="7" t="s">
        <v>300</v>
      </c>
      <c r="G1153" s="7" t="s">
        <v>293</v>
      </c>
      <c r="H1153" s="7" t="s">
        <v>396</v>
      </c>
      <c r="I1153" s="7" t="s">
        <v>27</v>
      </c>
    </row>
    <row r="1154">
      <c r="A1154" s="56" t="s">
        <v>290</v>
      </c>
      <c r="B1154" s="7" t="s">
        <v>853</v>
      </c>
      <c r="C1154" s="7">
        <v>5.0</v>
      </c>
      <c r="D1154" s="7">
        <v>6.0</v>
      </c>
      <c r="E1154" s="7">
        <v>2.0</v>
      </c>
      <c r="F1154" s="7" t="s">
        <v>300</v>
      </c>
      <c r="G1154" s="7" t="s">
        <v>293</v>
      </c>
      <c r="H1154" s="7" t="s">
        <v>1234</v>
      </c>
      <c r="I1154" s="7" t="s">
        <v>184</v>
      </c>
    </row>
    <row r="1155">
      <c r="A1155" s="56" t="s">
        <v>1235</v>
      </c>
      <c r="B1155" s="7" t="s">
        <v>1236</v>
      </c>
      <c r="C1155" s="7">
        <v>4.0</v>
      </c>
      <c r="D1155" s="7">
        <v>4.0</v>
      </c>
      <c r="E1155" s="7">
        <v>1.0</v>
      </c>
      <c r="F1155" s="7" t="s">
        <v>1027</v>
      </c>
      <c r="G1155" s="7" t="s">
        <v>293</v>
      </c>
      <c r="H1155" s="7" t="s">
        <v>1237</v>
      </c>
      <c r="I1155" s="7" t="s">
        <v>184</v>
      </c>
    </row>
    <row r="1156">
      <c r="A1156" s="56" t="s">
        <v>290</v>
      </c>
      <c r="B1156" s="7" t="s">
        <v>1314</v>
      </c>
      <c r="C1156" s="7">
        <v>4.0</v>
      </c>
      <c r="D1156" s="7">
        <v>3.0</v>
      </c>
      <c r="E1156" s="7">
        <v>3.0</v>
      </c>
      <c r="F1156" s="7" t="s">
        <v>345</v>
      </c>
      <c r="G1156" s="7" t="s">
        <v>293</v>
      </c>
      <c r="H1156" s="7" t="s">
        <v>1353</v>
      </c>
      <c r="I1156" s="7" t="s">
        <v>25</v>
      </c>
    </row>
    <row r="1157">
      <c r="A1157" s="56" t="s">
        <v>336</v>
      </c>
      <c r="B1157" s="7" t="s">
        <v>1242</v>
      </c>
      <c r="C1157" s="7">
        <v>5.0</v>
      </c>
      <c r="D1157" s="7">
        <v>5.0</v>
      </c>
      <c r="E1157" s="7">
        <v>3.0</v>
      </c>
      <c r="F1157" s="7" t="s">
        <v>24</v>
      </c>
      <c r="G1157" s="7" t="s">
        <v>293</v>
      </c>
      <c r="H1157" s="7" t="s">
        <v>1213</v>
      </c>
      <c r="I1157" s="7" t="s">
        <v>184</v>
      </c>
    </row>
    <row r="1158">
      <c r="A1158" s="56" t="s">
        <v>290</v>
      </c>
      <c r="B1158" s="7" t="s">
        <v>1239</v>
      </c>
      <c r="C1158" s="7">
        <v>3.0</v>
      </c>
      <c r="D1158" s="7">
        <v>4.0</v>
      </c>
      <c r="E1158" s="7">
        <v>2.0</v>
      </c>
      <c r="F1158" s="7" t="s">
        <v>24</v>
      </c>
      <c r="G1158" s="7" t="s">
        <v>293</v>
      </c>
      <c r="H1158" s="7" t="s">
        <v>410</v>
      </c>
      <c r="I1158" s="7" t="s">
        <v>184</v>
      </c>
    </row>
    <row r="1159">
      <c r="A1159" s="56" t="s">
        <v>677</v>
      </c>
      <c r="B1159" s="7" t="s">
        <v>320</v>
      </c>
      <c r="C1159" s="7">
        <v>4.0</v>
      </c>
      <c r="D1159" s="7">
        <v>4.0</v>
      </c>
      <c r="E1159" s="7">
        <v>2.0</v>
      </c>
      <c r="F1159" s="7" t="s">
        <v>188</v>
      </c>
      <c r="G1159" s="7" t="s">
        <v>179</v>
      </c>
      <c r="H1159" s="7" t="s">
        <v>725</v>
      </c>
      <c r="I1159" s="7" t="s">
        <v>175</v>
      </c>
    </row>
    <row r="1160">
      <c r="A1160" s="56" t="s">
        <v>677</v>
      </c>
      <c r="B1160" s="7" t="s">
        <v>510</v>
      </c>
      <c r="C1160" s="7">
        <v>6.0</v>
      </c>
      <c r="D1160" s="7">
        <v>7.0</v>
      </c>
      <c r="E1160" s="7">
        <v>2.0</v>
      </c>
      <c r="F1160" s="7" t="s">
        <v>192</v>
      </c>
      <c r="G1160" s="7" t="s">
        <v>179</v>
      </c>
      <c r="H1160" s="7" t="s">
        <v>1354</v>
      </c>
      <c r="I1160" s="7" t="s">
        <v>27</v>
      </c>
    </row>
    <row r="1161">
      <c r="A1161" s="56" t="s">
        <v>408</v>
      </c>
      <c r="B1161" s="7" t="s">
        <v>580</v>
      </c>
      <c r="C1161" s="7">
        <v>4.0</v>
      </c>
      <c r="D1161" s="7">
        <v>3.0</v>
      </c>
      <c r="E1161" s="7"/>
      <c r="F1161" s="7" t="s">
        <v>443</v>
      </c>
      <c r="G1161" s="7" t="s">
        <v>179</v>
      </c>
      <c r="H1161" s="7" t="s">
        <v>1355</v>
      </c>
      <c r="I1161" s="7" t="s">
        <v>27</v>
      </c>
    </row>
    <row r="1162">
      <c r="A1162" s="56" t="s">
        <v>677</v>
      </c>
      <c r="B1162" s="7" t="s">
        <v>779</v>
      </c>
      <c r="C1162" s="7">
        <v>7.0</v>
      </c>
      <c r="D1162" s="7">
        <v>7.0</v>
      </c>
      <c r="E1162" s="7">
        <v>2.0</v>
      </c>
      <c r="F1162" s="7" t="s">
        <v>332</v>
      </c>
      <c r="G1162" s="7" t="s">
        <v>179</v>
      </c>
      <c r="H1162" s="7" t="s">
        <v>1356</v>
      </c>
      <c r="I1162" s="7" t="s">
        <v>184</v>
      </c>
    </row>
    <row r="1163">
      <c r="A1163" s="56" t="s">
        <v>607</v>
      </c>
      <c r="B1163" s="7" t="s">
        <v>1357</v>
      </c>
      <c r="C1163" s="7">
        <v>2.0</v>
      </c>
      <c r="D1163" s="7">
        <v>2.0</v>
      </c>
      <c r="E1163" s="7">
        <v>2.0</v>
      </c>
      <c r="F1163" s="7" t="s">
        <v>181</v>
      </c>
      <c r="G1163" s="7" t="s">
        <v>179</v>
      </c>
      <c r="H1163" s="7" t="s">
        <v>1358</v>
      </c>
    </row>
    <row r="1164">
      <c r="A1164" s="56" t="s">
        <v>336</v>
      </c>
      <c r="B1164" s="7" t="s">
        <v>578</v>
      </c>
      <c r="C1164" s="7">
        <v>4.0</v>
      </c>
      <c r="D1164" s="7">
        <v>2.0</v>
      </c>
      <c r="E1164" s="7">
        <v>2.0</v>
      </c>
      <c r="F1164" s="7" t="s">
        <v>24</v>
      </c>
      <c r="G1164" s="7" t="s">
        <v>293</v>
      </c>
      <c r="H1164" s="7" t="s">
        <v>1255</v>
      </c>
      <c r="I1164" s="7" t="s">
        <v>25</v>
      </c>
    </row>
    <row r="1165">
      <c r="A1165" s="56" t="s">
        <v>336</v>
      </c>
      <c r="B1165" s="7" t="s">
        <v>558</v>
      </c>
      <c r="C1165" s="7">
        <v>5.0</v>
      </c>
      <c r="D1165" s="7">
        <v>3.0</v>
      </c>
      <c r="E1165" s="7"/>
      <c r="F1165" s="7" t="s">
        <v>24</v>
      </c>
      <c r="G1165" s="7" t="s">
        <v>293</v>
      </c>
      <c r="H1165" s="7" t="s">
        <v>1359</v>
      </c>
      <c r="I1165" s="7" t="s">
        <v>25</v>
      </c>
    </row>
    <row r="1166">
      <c r="A1166" s="56" t="s">
        <v>336</v>
      </c>
      <c r="B1166" s="7" t="s">
        <v>573</v>
      </c>
      <c r="C1166" s="7">
        <v>5.0</v>
      </c>
      <c r="D1166" s="7">
        <v>5.0</v>
      </c>
      <c r="E1166" s="7">
        <v>3.0</v>
      </c>
      <c r="F1166" s="7" t="s">
        <v>24</v>
      </c>
      <c r="G1166" s="7" t="s">
        <v>293</v>
      </c>
      <c r="H1166" s="7" t="s">
        <v>1360</v>
      </c>
      <c r="I1166" s="7" t="s">
        <v>27</v>
      </c>
    </row>
    <row r="1167">
      <c r="A1167" s="56" t="s">
        <v>336</v>
      </c>
      <c r="B1167" s="7" t="s">
        <v>578</v>
      </c>
      <c r="C1167" s="7">
        <v>4.0</v>
      </c>
      <c r="D1167" s="7">
        <v>3.0</v>
      </c>
      <c r="E1167" s="7">
        <v>1.0</v>
      </c>
      <c r="F1167" s="7" t="s">
        <v>24</v>
      </c>
      <c r="G1167" s="7" t="s">
        <v>293</v>
      </c>
      <c r="H1167" s="7" t="s">
        <v>1255</v>
      </c>
      <c r="I1167" s="7" t="s">
        <v>27</v>
      </c>
    </row>
    <row r="1168">
      <c r="A1168" s="56" t="s">
        <v>341</v>
      </c>
      <c r="B1168" s="7" t="s">
        <v>879</v>
      </c>
      <c r="C1168" s="7">
        <v>2.0</v>
      </c>
      <c r="D1168" s="7">
        <v>1.0</v>
      </c>
      <c r="E1168" s="7"/>
      <c r="F1168" s="7" t="s">
        <v>355</v>
      </c>
      <c r="G1168" s="7" t="s">
        <v>293</v>
      </c>
      <c r="H1168" s="7" t="s">
        <v>318</v>
      </c>
      <c r="I1168" s="7" t="s">
        <v>25</v>
      </c>
    </row>
    <row r="1169">
      <c r="A1169" s="56" t="s">
        <v>341</v>
      </c>
      <c r="B1169" s="7" t="s">
        <v>947</v>
      </c>
      <c r="C1169" s="7">
        <v>4.0</v>
      </c>
      <c r="D1169" s="7">
        <v>3.0</v>
      </c>
      <c r="E1169" s="7"/>
      <c r="F1169" s="7" t="s">
        <v>24</v>
      </c>
      <c r="G1169" s="7" t="s">
        <v>293</v>
      </c>
      <c r="H1169" s="7" t="s">
        <v>720</v>
      </c>
      <c r="I1169" s="7" t="s">
        <v>27</v>
      </c>
    </row>
    <row r="1170">
      <c r="A1170" s="56" t="s">
        <v>341</v>
      </c>
      <c r="B1170" s="7" t="s">
        <v>742</v>
      </c>
      <c r="C1170" s="7">
        <v>6.0</v>
      </c>
      <c r="D1170" s="7">
        <v>7.0</v>
      </c>
      <c r="E1170" s="7"/>
      <c r="F1170" s="7" t="s">
        <v>38</v>
      </c>
      <c r="G1170" s="7" t="s">
        <v>293</v>
      </c>
      <c r="H1170" s="7" t="s">
        <v>1361</v>
      </c>
      <c r="I1170" s="7" t="s">
        <v>27</v>
      </c>
    </row>
    <row r="1171">
      <c r="A1171" s="56" t="s">
        <v>341</v>
      </c>
      <c r="B1171" s="7" t="s">
        <v>347</v>
      </c>
      <c r="C1171" s="7">
        <v>4.0</v>
      </c>
      <c r="D1171" s="7">
        <v>3.0</v>
      </c>
      <c r="E1171" s="7"/>
      <c r="F1171" s="7" t="s">
        <v>24</v>
      </c>
      <c r="G1171" s="7" t="s">
        <v>293</v>
      </c>
      <c r="H1171" s="7" t="s">
        <v>1228</v>
      </c>
      <c r="I1171" s="7" t="s">
        <v>27</v>
      </c>
    </row>
    <row r="1172">
      <c r="A1172" s="56" t="s">
        <v>341</v>
      </c>
      <c r="B1172" s="7" t="s">
        <v>515</v>
      </c>
      <c r="C1172" s="7">
        <v>3.0</v>
      </c>
      <c r="D1172" s="7">
        <v>3.0</v>
      </c>
      <c r="E1172" s="7">
        <v>5.0</v>
      </c>
      <c r="F1172" s="7" t="s">
        <v>355</v>
      </c>
      <c r="G1172" s="7" t="s">
        <v>293</v>
      </c>
      <c r="H1172" s="7" t="s">
        <v>1362</v>
      </c>
      <c r="I1172" s="7" t="s">
        <v>25</v>
      </c>
    </row>
    <row r="1173">
      <c r="A1173" s="56" t="s">
        <v>341</v>
      </c>
      <c r="B1173" s="7" t="s">
        <v>551</v>
      </c>
      <c r="C1173" s="7">
        <v>6.0</v>
      </c>
      <c r="D1173" s="7">
        <v>7.0</v>
      </c>
      <c r="E1173" s="7"/>
      <c r="F1173" s="7" t="s">
        <v>38</v>
      </c>
      <c r="G1173" s="7" t="s">
        <v>293</v>
      </c>
      <c r="H1173" s="7" t="s">
        <v>1281</v>
      </c>
      <c r="I1173" s="7" t="s">
        <v>27</v>
      </c>
    </row>
    <row r="1174">
      <c r="A1174" s="56" t="s">
        <v>341</v>
      </c>
      <c r="B1174" s="7" t="s">
        <v>535</v>
      </c>
      <c r="C1174" s="7">
        <v>5.0</v>
      </c>
      <c r="D1174" s="7">
        <v>6.0</v>
      </c>
      <c r="E1174" s="7"/>
      <c r="F1174" s="7" t="s">
        <v>38</v>
      </c>
      <c r="G1174" s="7" t="s">
        <v>293</v>
      </c>
      <c r="H1174" s="7" t="s">
        <v>1257</v>
      </c>
      <c r="I1174" s="7" t="s">
        <v>27</v>
      </c>
    </row>
    <row r="1175">
      <c r="A1175" s="56" t="s">
        <v>341</v>
      </c>
      <c r="B1175" s="7" t="s">
        <v>1295</v>
      </c>
      <c r="C1175" s="7">
        <v>2.0</v>
      </c>
      <c r="D1175" s="7">
        <v>1.0</v>
      </c>
      <c r="E1175" s="7"/>
      <c r="F1175" s="7" t="s">
        <v>24</v>
      </c>
      <c r="G1175" s="7" t="s">
        <v>293</v>
      </c>
      <c r="H1175" s="7" t="s">
        <v>318</v>
      </c>
      <c r="I1175" s="7" t="s">
        <v>27</v>
      </c>
    </row>
    <row r="1176">
      <c r="A1176" s="56" t="s">
        <v>341</v>
      </c>
      <c r="B1176" s="7" t="s">
        <v>1363</v>
      </c>
      <c r="C1176" s="7">
        <v>2.0</v>
      </c>
      <c r="D1176" s="7">
        <v>2.0</v>
      </c>
      <c r="E1176" s="7"/>
      <c r="F1176" s="7" t="s">
        <v>24</v>
      </c>
      <c r="G1176" s="7" t="s">
        <v>293</v>
      </c>
      <c r="H1176" s="7" t="s">
        <v>1246</v>
      </c>
      <c r="I1176" s="7" t="s">
        <v>27</v>
      </c>
    </row>
    <row r="1177">
      <c r="A1177" s="56" t="s">
        <v>341</v>
      </c>
      <c r="B1177" s="7" t="s">
        <v>312</v>
      </c>
      <c r="C1177" s="7">
        <v>4.0</v>
      </c>
      <c r="D1177" s="7">
        <v>4.0</v>
      </c>
      <c r="E1177" s="7">
        <v>3.0</v>
      </c>
      <c r="F1177" s="7" t="s">
        <v>24</v>
      </c>
      <c r="G1177" s="7" t="s">
        <v>293</v>
      </c>
      <c r="H1177" s="7" t="s">
        <v>1343</v>
      </c>
      <c r="I1177" s="7" t="s">
        <v>25</v>
      </c>
    </row>
    <row r="1178">
      <c r="A1178" s="56" t="s">
        <v>341</v>
      </c>
      <c r="B1178" s="7" t="s">
        <v>344</v>
      </c>
      <c r="C1178" s="7">
        <v>4.0</v>
      </c>
      <c r="D1178" s="7">
        <v>3.0</v>
      </c>
      <c r="E1178" s="7">
        <v>3.0</v>
      </c>
      <c r="F1178" s="7" t="s">
        <v>24</v>
      </c>
      <c r="G1178" s="7" t="s">
        <v>293</v>
      </c>
      <c r="H1178" s="7" t="s">
        <v>1364</v>
      </c>
      <c r="I1178" s="7" t="s">
        <v>27</v>
      </c>
    </row>
    <row r="1179">
      <c r="A1179" s="56" t="s">
        <v>341</v>
      </c>
      <c r="B1179" s="7" t="s">
        <v>535</v>
      </c>
      <c r="C1179" s="7">
        <v>5.0</v>
      </c>
      <c r="D1179" s="7">
        <v>6.0</v>
      </c>
      <c r="E1179" s="7">
        <v>1.0</v>
      </c>
      <c r="F1179" s="7" t="s">
        <v>38</v>
      </c>
      <c r="G1179" s="7" t="s">
        <v>293</v>
      </c>
      <c r="H1179" s="7" t="s">
        <v>1365</v>
      </c>
      <c r="I1179" s="7" t="s">
        <v>27</v>
      </c>
    </row>
    <row r="1180">
      <c r="A1180" s="56" t="s">
        <v>362</v>
      </c>
      <c r="B1180" s="7" t="s">
        <v>562</v>
      </c>
      <c r="C1180" s="7">
        <v>4.0</v>
      </c>
      <c r="D1180" s="7">
        <v>4.0</v>
      </c>
      <c r="E1180" s="7"/>
      <c r="F1180" s="7" t="s">
        <v>300</v>
      </c>
      <c r="G1180" s="7" t="s">
        <v>293</v>
      </c>
      <c r="H1180" s="7" t="s">
        <v>1366</v>
      </c>
      <c r="I1180" s="7" t="s">
        <v>27</v>
      </c>
    </row>
    <row r="1181">
      <c r="A1181" s="56" t="s">
        <v>341</v>
      </c>
      <c r="B1181" s="7" t="s">
        <v>535</v>
      </c>
      <c r="C1181" s="7">
        <v>6.0</v>
      </c>
      <c r="D1181" s="7">
        <v>6.0</v>
      </c>
      <c r="E1181" s="7"/>
      <c r="F1181" s="7" t="s">
        <v>321</v>
      </c>
      <c r="G1181" s="7" t="s">
        <v>179</v>
      </c>
      <c r="H1181" s="7" t="s">
        <v>956</v>
      </c>
      <c r="I1181" s="7" t="s">
        <v>184</v>
      </c>
    </row>
    <row r="1182">
      <c r="A1182" s="56" t="s">
        <v>341</v>
      </c>
      <c r="B1182" s="7" t="s">
        <v>647</v>
      </c>
      <c r="C1182" s="7">
        <v>6.0</v>
      </c>
      <c r="D1182" s="7">
        <v>6.0</v>
      </c>
      <c r="E1182" s="7">
        <v>1.0</v>
      </c>
      <c r="F1182" s="7" t="s">
        <v>182</v>
      </c>
      <c r="G1182" s="7" t="s">
        <v>293</v>
      </c>
      <c r="H1182" s="7" t="s">
        <v>1349</v>
      </c>
      <c r="I1182" s="7" t="s">
        <v>27</v>
      </c>
    </row>
    <row r="1183">
      <c r="A1183" s="56" t="s">
        <v>336</v>
      </c>
      <c r="B1183" s="7" t="s">
        <v>291</v>
      </c>
      <c r="C1183" s="7">
        <v>3.0</v>
      </c>
      <c r="D1183" s="7">
        <v>2.0</v>
      </c>
      <c r="E1183" s="7"/>
      <c r="F1183" s="7" t="s">
        <v>24</v>
      </c>
      <c r="G1183" s="7" t="s">
        <v>293</v>
      </c>
      <c r="H1183" s="7" t="s">
        <v>1255</v>
      </c>
      <c r="I1183" s="7" t="s">
        <v>25</v>
      </c>
    </row>
    <row r="1184">
      <c r="A1184" s="56" t="s">
        <v>341</v>
      </c>
      <c r="B1184" s="7" t="s">
        <v>1138</v>
      </c>
      <c r="C1184" s="7">
        <v>6.0</v>
      </c>
      <c r="D1184" s="7">
        <v>6.0</v>
      </c>
      <c r="E1184" s="7">
        <v>1.0</v>
      </c>
      <c r="F1184" s="7" t="s">
        <v>732</v>
      </c>
      <c r="G1184" s="7" t="s">
        <v>293</v>
      </c>
      <c r="H1184" s="7" t="s">
        <v>1367</v>
      </c>
      <c r="I1184" s="7" t="s">
        <v>25</v>
      </c>
    </row>
    <row r="1185">
      <c r="A1185" s="56" t="s">
        <v>341</v>
      </c>
      <c r="B1185" s="7" t="s">
        <v>722</v>
      </c>
      <c r="C1185" s="7">
        <v>4.0</v>
      </c>
      <c r="D1185" s="7">
        <v>4.0</v>
      </c>
      <c r="E1185" s="7"/>
      <c r="F1185" s="7" t="s">
        <v>352</v>
      </c>
      <c r="G1185" s="7" t="s">
        <v>179</v>
      </c>
      <c r="H1185" s="7" t="s">
        <v>1254</v>
      </c>
      <c r="I1185" s="7" t="s">
        <v>27</v>
      </c>
    </row>
    <row r="1186">
      <c r="A1186" s="56" t="s">
        <v>760</v>
      </c>
      <c r="B1186" s="7" t="s">
        <v>347</v>
      </c>
      <c r="C1186" s="7">
        <v>5.0</v>
      </c>
      <c r="D1186" s="7">
        <v>5.0</v>
      </c>
      <c r="E1186" s="7"/>
      <c r="F1186" s="7" t="s">
        <v>329</v>
      </c>
      <c r="G1186" s="7" t="s">
        <v>179</v>
      </c>
      <c r="H1186" s="7" t="s">
        <v>1368</v>
      </c>
      <c r="I1186" s="7" t="s">
        <v>27</v>
      </c>
    </row>
    <row r="1187">
      <c r="A1187" s="56" t="s">
        <v>306</v>
      </c>
      <c r="B1187" s="7" t="s">
        <v>895</v>
      </c>
      <c r="C1187" s="7">
        <v>3.0</v>
      </c>
      <c r="D1187" s="7">
        <v>2.0</v>
      </c>
      <c r="E1187" s="7">
        <v>2.0</v>
      </c>
      <c r="F1187" s="7" t="s">
        <v>24</v>
      </c>
      <c r="G1187" s="7" t="s">
        <v>293</v>
      </c>
      <c r="H1187" s="7" t="s">
        <v>1227</v>
      </c>
      <c r="I1187" s="7" t="s">
        <v>27</v>
      </c>
    </row>
    <row r="1188">
      <c r="A1188" s="56" t="s">
        <v>306</v>
      </c>
      <c r="B1188" s="7" t="s">
        <v>1369</v>
      </c>
      <c r="C1188" s="7">
        <v>4.0</v>
      </c>
      <c r="D1188" s="7">
        <v>4.0</v>
      </c>
      <c r="E1188" s="7">
        <v>3.0</v>
      </c>
      <c r="F1188" s="7" t="s">
        <v>24</v>
      </c>
      <c r="G1188" s="7" t="s">
        <v>293</v>
      </c>
      <c r="H1188" s="7" t="s">
        <v>1250</v>
      </c>
      <c r="I1188" s="7" t="s">
        <v>27</v>
      </c>
    </row>
    <row r="1189">
      <c r="A1189" s="56" t="s">
        <v>306</v>
      </c>
      <c r="B1189" s="7" t="s">
        <v>895</v>
      </c>
      <c r="C1189" s="7">
        <v>3.0</v>
      </c>
      <c r="D1189" s="7">
        <v>2.0</v>
      </c>
      <c r="E1189" s="7"/>
      <c r="F1189" s="7" t="s">
        <v>24</v>
      </c>
      <c r="G1189" s="7" t="s">
        <v>293</v>
      </c>
      <c r="H1189" s="7" t="s">
        <v>1370</v>
      </c>
    </row>
    <row r="1190">
      <c r="A1190" s="56" t="s">
        <v>315</v>
      </c>
      <c r="B1190" s="7" t="s">
        <v>652</v>
      </c>
      <c r="C1190" s="7">
        <v>6.0</v>
      </c>
      <c r="D1190" s="7">
        <v>4.0</v>
      </c>
      <c r="E1190" s="7">
        <v>1.0</v>
      </c>
      <c r="F1190" s="7" t="s">
        <v>443</v>
      </c>
      <c r="G1190" s="7" t="s">
        <v>179</v>
      </c>
      <c r="H1190" s="7" t="s">
        <v>1371</v>
      </c>
      <c r="I1190" s="7" t="s">
        <v>27</v>
      </c>
    </row>
    <row r="1191">
      <c r="A1191" s="56" t="s">
        <v>306</v>
      </c>
      <c r="B1191" s="7" t="s">
        <v>450</v>
      </c>
      <c r="C1191" s="7">
        <v>3.0</v>
      </c>
      <c r="D1191" s="7">
        <v>2.0</v>
      </c>
      <c r="E1191" s="7">
        <v>2.0</v>
      </c>
      <c r="F1191" s="7" t="s">
        <v>24</v>
      </c>
      <c r="G1191" s="7" t="s">
        <v>293</v>
      </c>
      <c r="H1191" s="7" t="s">
        <v>531</v>
      </c>
      <c r="I1191" s="7" t="s">
        <v>27</v>
      </c>
    </row>
    <row r="1192">
      <c r="A1192" s="56" t="s">
        <v>306</v>
      </c>
      <c r="B1192" s="7" t="s">
        <v>599</v>
      </c>
      <c r="C1192" s="7">
        <v>4.0</v>
      </c>
      <c r="D1192" s="7">
        <v>3.0</v>
      </c>
      <c r="E1192" s="7"/>
      <c r="F1192" s="7" t="s">
        <v>24</v>
      </c>
      <c r="G1192" s="7" t="s">
        <v>293</v>
      </c>
      <c r="H1192" s="7" t="s">
        <v>709</v>
      </c>
      <c r="I1192" s="7" t="s">
        <v>27</v>
      </c>
    </row>
    <row r="1193">
      <c r="A1193" s="56" t="s">
        <v>306</v>
      </c>
      <c r="B1193" s="7" t="s">
        <v>347</v>
      </c>
      <c r="C1193" s="7">
        <v>3.0</v>
      </c>
      <c r="D1193" s="7">
        <v>2.0</v>
      </c>
      <c r="E1193" s="7">
        <v>4.0</v>
      </c>
      <c r="F1193" s="7" t="s">
        <v>36</v>
      </c>
      <c r="G1193" s="7" t="s">
        <v>293</v>
      </c>
      <c r="H1193" s="7" t="s">
        <v>1228</v>
      </c>
      <c r="I1193" s="7" t="s">
        <v>25</v>
      </c>
    </row>
    <row r="1194">
      <c r="A1194" s="56" t="s">
        <v>436</v>
      </c>
      <c r="B1194" s="7" t="s">
        <v>1178</v>
      </c>
      <c r="C1194" s="7">
        <v>1.0</v>
      </c>
      <c r="D1194" s="7">
        <v>1.0</v>
      </c>
      <c r="E1194" s="7"/>
      <c r="F1194" s="7" t="s">
        <v>36</v>
      </c>
      <c r="G1194" s="7" t="s">
        <v>293</v>
      </c>
      <c r="H1194" s="7" t="s">
        <v>1372</v>
      </c>
      <c r="I1194" s="7" t="s">
        <v>25</v>
      </c>
    </row>
    <row r="1195">
      <c r="A1195" s="56" t="s">
        <v>303</v>
      </c>
      <c r="B1195" s="7" t="s">
        <v>610</v>
      </c>
      <c r="D1195" s="27"/>
      <c r="E1195" s="7"/>
      <c r="F1195" s="7" t="s">
        <v>24</v>
      </c>
      <c r="G1195" s="7" t="s">
        <v>293</v>
      </c>
      <c r="H1195" s="7" t="s">
        <v>1373</v>
      </c>
      <c r="I1195" s="7" t="s">
        <v>175</v>
      </c>
    </row>
    <row r="1196">
      <c r="A1196" s="56" t="s">
        <v>607</v>
      </c>
      <c r="B1196" s="7" t="s">
        <v>1085</v>
      </c>
      <c r="C1196" s="7">
        <v>4.0</v>
      </c>
      <c r="D1196" s="7">
        <v>3.0</v>
      </c>
      <c r="E1196" s="7">
        <v>2.0</v>
      </c>
      <c r="F1196" s="7" t="s">
        <v>355</v>
      </c>
      <c r="G1196" s="7" t="s">
        <v>179</v>
      </c>
      <c r="H1196" s="7" t="s">
        <v>1374</v>
      </c>
      <c r="I1196" s="7" t="s">
        <v>175</v>
      </c>
    </row>
    <row r="1197">
      <c r="A1197" s="56" t="s">
        <v>1375</v>
      </c>
      <c r="B1197" s="7" t="s">
        <v>366</v>
      </c>
      <c r="C1197" s="7">
        <v>3.0</v>
      </c>
      <c r="D1197" s="7">
        <v>2.0</v>
      </c>
      <c r="E1197" s="7">
        <v>2.0</v>
      </c>
      <c r="F1197" s="7" t="s">
        <v>24</v>
      </c>
      <c r="G1197" s="7" t="s">
        <v>293</v>
      </c>
      <c r="H1197" s="7" t="s">
        <v>1376</v>
      </c>
    </row>
    <row r="1198">
      <c r="A1198" s="56" t="s">
        <v>290</v>
      </c>
      <c r="B1198" s="7" t="s">
        <v>1377</v>
      </c>
      <c r="C1198" s="7">
        <v>2.0</v>
      </c>
      <c r="D1198" s="7">
        <v>2.0</v>
      </c>
      <c r="E1198" s="7"/>
      <c r="F1198" s="7" t="s">
        <v>345</v>
      </c>
      <c r="G1198" s="7" t="s">
        <v>293</v>
      </c>
      <c r="H1198" s="7" t="s">
        <v>1378</v>
      </c>
      <c r="I1198" s="7" t="s">
        <v>25</v>
      </c>
    </row>
    <row r="1199">
      <c r="A1199" s="56" t="s">
        <v>415</v>
      </c>
      <c r="B1199" s="7" t="s">
        <v>1295</v>
      </c>
      <c r="C1199" s="7">
        <v>2.0</v>
      </c>
      <c r="D1199" s="7">
        <v>2.0</v>
      </c>
      <c r="E1199" s="7"/>
      <c r="F1199" s="7" t="s">
        <v>24</v>
      </c>
      <c r="G1199" s="7" t="s">
        <v>293</v>
      </c>
      <c r="H1199" s="7" t="s">
        <v>1379</v>
      </c>
      <c r="I1199" s="7" t="s">
        <v>27</v>
      </c>
    </row>
    <row r="1200">
      <c r="A1200" s="56" t="s">
        <v>415</v>
      </c>
      <c r="B1200" s="7" t="s">
        <v>1380</v>
      </c>
      <c r="C1200" s="7">
        <v>3.0</v>
      </c>
      <c r="D1200" s="7">
        <v>3.0</v>
      </c>
      <c r="E1200" s="7">
        <v>2.0</v>
      </c>
      <c r="F1200" s="7" t="s">
        <v>24</v>
      </c>
      <c r="G1200" s="7" t="s">
        <v>293</v>
      </c>
      <c r="H1200" s="7" t="s">
        <v>1381</v>
      </c>
      <c r="I1200" s="7" t="s">
        <v>27</v>
      </c>
    </row>
    <row r="1201">
      <c r="A1201" s="56" t="s">
        <v>620</v>
      </c>
      <c r="B1201" s="7" t="s">
        <v>485</v>
      </c>
      <c r="C1201" s="7">
        <v>4.0</v>
      </c>
      <c r="D1201" s="7">
        <v>4.0</v>
      </c>
      <c r="E1201" s="7"/>
      <c r="F1201" s="7" t="s">
        <v>24</v>
      </c>
      <c r="G1201" s="7" t="s">
        <v>293</v>
      </c>
      <c r="H1201" s="7" t="s">
        <v>1382</v>
      </c>
    </row>
    <row r="1202">
      <c r="A1202" s="56" t="s">
        <v>620</v>
      </c>
      <c r="B1202" s="7" t="s">
        <v>1383</v>
      </c>
      <c r="C1202" s="7">
        <v>3.0</v>
      </c>
      <c r="D1202" s="7">
        <v>2.0</v>
      </c>
      <c r="E1202" s="7"/>
      <c r="F1202" s="7" t="s">
        <v>24</v>
      </c>
      <c r="G1202" s="7" t="s">
        <v>293</v>
      </c>
      <c r="H1202" s="7" t="s">
        <v>1384</v>
      </c>
      <c r="I1202" s="7" t="s">
        <v>175</v>
      </c>
    </row>
    <row r="1203">
      <c r="A1203" s="56" t="s">
        <v>620</v>
      </c>
      <c r="B1203" s="7" t="s">
        <v>989</v>
      </c>
      <c r="C1203" s="7">
        <v>4.0</v>
      </c>
      <c r="D1203" s="7">
        <v>2.0</v>
      </c>
      <c r="E1203" s="7"/>
      <c r="F1203" s="7" t="s">
        <v>24</v>
      </c>
      <c r="G1203" s="7" t="s">
        <v>293</v>
      </c>
      <c r="H1203" s="7" t="s">
        <v>1385</v>
      </c>
      <c r="I1203" s="7" t="s">
        <v>27</v>
      </c>
    </row>
    <row r="1204">
      <c r="A1204" s="56" t="s">
        <v>336</v>
      </c>
      <c r="B1204" s="7" t="s">
        <v>873</v>
      </c>
      <c r="C1204" s="7">
        <v>1.0</v>
      </c>
      <c r="D1204" s="7">
        <v>1.0</v>
      </c>
      <c r="E1204" s="7">
        <v>2.0</v>
      </c>
      <c r="F1204" s="7" t="s">
        <v>1164</v>
      </c>
      <c r="G1204" s="7" t="s">
        <v>293</v>
      </c>
      <c r="H1204" s="7" t="s">
        <v>1386</v>
      </c>
      <c r="I1204" s="7" t="s">
        <v>27</v>
      </c>
    </row>
    <row r="1205">
      <c r="A1205" s="56" t="s">
        <v>351</v>
      </c>
      <c r="B1205" s="7" t="s">
        <v>1191</v>
      </c>
      <c r="C1205" s="7">
        <v>4.0</v>
      </c>
      <c r="D1205" s="7">
        <v>4.0</v>
      </c>
      <c r="E1205" s="7"/>
      <c r="F1205" s="7" t="s">
        <v>300</v>
      </c>
      <c r="G1205" s="7" t="s">
        <v>293</v>
      </c>
      <c r="H1205" s="7" t="s">
        <v>1387</v>
      </c>
      <c r="I1205" s="7" t="s">
        <v>27</v>
      </c>
    </row>
    <row r="1206">
      <c r="A1206" s="56" t="s">
        <v>290</v>
      </c>
      <c r="B1206" s="7" t="s">
        <v>523</v>
      </c>
      <c r="C1206" s="7" t="s">
        <v>576</v>
      </c>
      <c r="D1206" s="7">
        <v>1.0</v>
      </c>
      <c r="E1206" s="7"/>
      <c r="F1206" s="7" t="s">
        <v>36</v>
      </c>
      <c r="G1206" s="7" t="s">
        <v>293</v>
      </c>
      <c r="H1206" s="7" t="s">
        <v>1388</v>
      </c>
      <c r="I1206" s="7" t="s">
        <v>25</v>
      </c>
    </row>
    <row r="1207">
      <c r="A1207" s="56" t="s">
        <v>336</v>
      </c>
      <c r="B1207" s="7" t="s">
        <v>652</v>
      </c>
      <c r="C1207" s="7">
        <v>3.0</v>
      </c>
      <c r="D1207" s="7">
        <v>4.0</v>
      </c>
      <c r="E1207" s="7"/>
      <c r="F1207" s="7" t="s">
        <v>300</v>
      </c>
      <c r="G1207" s="7" t="s">
        <v>293</v>
      </c>
      <c r="H1207" s="7" t="s">
        <v>1389</v>
      </c>
      <c r="I1207" s="7" t="s">
        <v>25</v>
      </c>
    </row>
    <row r="1208">
      <c r="A1208" s="56" t="s">
        <v>303</v>
      </c>
      <c r="B1208" s="7" t="s">
        <v>993</v>
      </c>
      <c r="C1208" s="7">
        <v>3.0</v>
      </c>
      <c r="D1208" s="7">
        <v>3.0</v>
      </c>
      <c r="E1208" s="7">
        <v>3.0</v>
      </c>
      <c r="F1208" s="7" t="s">
        <v>355</v>
      </c>
      <c r="G1208" s="7" t="s">
        <v>293</v>
      </c>
      <c r="H1208" s="7" t="s">
        <v>1373</v>
      </c>
      <c r="I1208" s="7" t="s">
        <v>175</v>
      </c>
    </row>
    <row r="1209">
      <c r="A1209" s="56" t="s">
        <v>336</v>
      </c>
      <c r="B1209" s="7" t="s">
        <v>839</v>
      </c>
      <c r="C1209" s="7">
        <v>2.0</v>
      </c>
      <c r="D1209" s="7">
        <v>2.0</v>
      </c>
      <c r="E1209" s="7">
        <v>2.0</v>
      </c>
      <c r="F1209" s="7" t="s">
        <v>1164</v>
      </c>
      <c r="G1209" s="7" t="s">
        <v>293</v>
      </c>
      <c r="H1209" s="7" t="s">
        <v>1390</v>
      </c>
      <c r="I1209" s="7" t="s">
        <v>25</v>
      </c>
    </row>
    <row r="1210">
      <c r="A1210" s="56" t="s">
        <v>290</v>
      </c>
      <c r="B1210" s="7" t="s">
        <v>391</v>
      </c>
      <c r="C1210" s="7">
        <v>4.0</v>
      </c>
      <c r="D1210" s="7">
        <v>5.0</v>
      </c>
      <c r="E1210" s="7">
        <v>1.0</v>
      </c>
      <c r="F1210" s="7" t="s">
        <v>300</v>
      </c>
      <c r="G1210" s="7" t="s">
        <v>293</v>
      </c>
      <c r="H1210" s="7" t="s">
        <v>1391</v>
      </c>
      <c r="I1210" s="7" t="s">
        <v>27</v>
      </c>
    </row>
    <row r="1211">
      <c r="A1211" s="56" t="s">
        <v>290</v>
      </c>
      <c r="B1211" s="7" t="s">
        <v>433</v>
      </c>
      <c r="C1211" s="7">
        <v>4.0</v>
      </c>
      <c r="D1211" s="7">
        <v>5.0</v>
      </c>
      <c r="E1211" s="7">
        <v>2.0</v>
      </c>
      <c r="F1211" s="7" t="s">
        <v>24</v>
      </c>
      <c r="G1211" s="7" t="s">
        <v>293</v>
      </c>
      <c r="H1211" s="7" t="s">
        <v>1391</v>
      </c>
      <c r="I1211" s="7" t="s">
        <v>27</v>
      </c>
    </row>
    <row r="1212">
      <c r="A1212" s="56" t="s">
        <v>290</v>
      </c>
      <c r="B1212" s="7" t="s">
        <v>342</v>
      </c>
      <c r="C1212" s="7">
        <v>4.0</v>
      </c>
      <c r="D1212" s="7">
        <v>4.0</v>
      </c>
      <c r="E1212" s="7">
        <v>1.0</v>
      </c>
      <c r="F1212" s="7" t="s">
        <v>300</v>
      </c>
      <c r="G1212" s="7" t="s">
        <v>293</v>
      </c>
      <c r="H1212" s="7" t="s">
        <v>1310</v>
      </c>
      <c r="I1212" s="7" t="s">
        <v>27</v>
      </c>
    </row>
    <row r="1213">
      <c r="A1213" s="56" t="s">
        <v>290</v>
      </c>
      <c r="B1213" s="7" t="s">
        <v>310</v>
      </c>
      <c r="C1213" s="7">
        <v>4.0</v>
      </c>
      <c r="D1213" s="7">
        <v>4.0</v>
      </c>
      <c r="E1213" s="7">
        <v>1.0</v>
      </c>
      <c r="F1213" s="7" t="s">
        <v>382</v>
      </c>
      <c r="G1213" s="7" t="s">
        <v>293</v>
      </c>
      <c r="H1213" s="7" t="s">
        <v>463</v>
      </c>
      <c r="I1213" s="7" t="s">
        <v>27</v>
      </c>
    </row>
    <row r="1214">
      <c r="A1214" s="56" t="s">
        <v>336</v>
      </c>
      <c r="B1214" s="7" t="s">
        <v>471</v>
      </c>
      <c r="C1214" s="7">
        <v>4.0</v>
      </c>
      <c r="D1214" s="7">
        <v>3.0</v>
      </c>
      <c r="E1214" s="7"/>
      <c r="F1214" s="7" t="s">
        <v>355</v>
      </c>
      <c r="G1214" s="7" t="s">
        <v>293</v>
      </c>
      <c r="H1214" s="7" t="s">
        <v>1392</v>
      </c>
      <c r="I1214" s="7" t="s">
        <v>25</v>
      </c>
    </row>
    <row r="1215">
      <c r="A1215" s="56" t="s">
        <v>336</v>
      </c>
      <c r="B1215" s="7" t="s">
        <v>879</v>
      </c>
      <c r="C1215" s="7">
        <v>2.0</v>
      </c>
      <c r="D1215" s="7">
        <v>1.0</v>
      </c>
      <c r="E1215" s="7"/>
      <c r="F1215" s="7" t="s">
        <v>24</v>
      </c>
      <c r="G1215" s="7" t="s">
        <v>293</v>
      </c>
      <c r="H1215" s="7" t="s">
        <v>641</v>
      </c>
      <c r="I1215" s="7" t="s">
        <v>25</v>
      </c>
    </row>
    <row r="1216">
      <c r="A1216" s="56" t="s">
        <v>306</v>
      </c>
      <c r="B1216" s="7" t="s">
        <v>1212</v>
      </c>
      <c r="C1216" s="7">
        <v>3.0</v>
      </c>
      <c r="D1216" s="7">
        <v>3.0</v>
      </c>
      <c r="E1216" s="7">
        <v>1.0</v>
      </c>
      <c r="F1216" s="7" t="s">
        <v>36</v>
      </c>
      <c r="G1216" s="7" t="s">
        <v>293</v>
      </c>
      <c r="H1216" s="7" t="s">
        <v>1312</v>
      </c>
      <c r="I1216" s="7" t="s">
        <v>25</v>
      </c>
    </row>
    <row r="1217">
      <c r="A1217" s="56" t="s">
        <v>306</v>
      </c>
      <c r="B1217" s="7" t="s">
        <v>1393</v>
      </c>
      <c r="C1217" s="7">
        <v>5.0</v>
      </c>
      <c r="D1217" s="7">
        <v>4.0</v>
      </c>
      <c r="E1217" s="7"/>
      <c r="F1217" s="7" t="s">
        <v>382</v>
      </c>
      <c r="G1217" s="7" t="s">
        <v>293</v>
      </c>
      <c r="H1217" s="7" t="s">
        <v>863</v>
      </c>
      <c r="I1217" s="7" t="s">
        <v>27</v>
      </c>
    </row>
    <row r="1218">
      <c r="A1218" s="56" t="s">
        <v>336</v>
      </c>
      <c r="B1218" s="7" t="s">
        <v>839</v>
      </c>
      <c r="C1218" s="7">
        <v>4.0</v>
      </c>
      <c r="D1218" s="7">
        <v>3.0</v>
      </c>
      <c r="E1218" s="7"/>
      <c r="F1218" s="7" t="s">
        <v>36</v>
      </c>
      <c r="G1218" s="7" t="s">
        <v>293</v>
      </c>
      <c r="H1218" s="7" t="s">
        <v>432</v>
      </c>
      <c r="I1218" s="7" t="s">
        <v>25</v>
      </c>
    </row>
    <row r="1219">
      <c r="A1219" s="56" t="s">
        <v>362</v>
      </c>
      <c r="B1219" s="7" t="s">
        <v>501</v>
      </c>
      <c r="C1219" s="7">
        <v>3.0</v>
      </c>
      <c r="D1219" s="7">
        <v>2.0</v>
      </c>
      <c r="E1219" s="7">
        <v>1.0</v>
      </c>
      <c r="F1219" s="7" t="s">
        <v>355</v>
      </c>
      <c r="G1219" s="7" t="s">
        <v>293</v>
      </c>
      <c r="H1219" s="7" t="s">
        <v>718</v>
      </c>
      <c r="I1219" s="7" t="s">
        <v>27</v>
      </c>
    </row>
    <row r="1220">
      <c r="A1220" s="56" t="s">
        <v>336</v>
      </c>
      <c r="B1220" s="7" t="s">
        <v>1394</v>
      </c>
      <c r="C1220" s="7">
        <v>6.0</v>
      </c>
      <c r="D1220" s="7">
        <v>5.0</v>
      </c>
      <c r="E1220" s="7">
        <v>2.0</v>
      </c>
      <c r="F1220" s="7" t="s">
        <v>24</v>
      </c>
      <c r="G1220" s="7" t="s">
        <v>293</v>
      </c>
      <c r="H1220" s="7" t="s">
        <v>1211</v>
      </c>
      <c r="I1220" s="7" t="s">
        <v>27</v>
      </c>
    </row>
    <row r="1221">
      <c r="A1221" s="56" t="s">
        <v>365</v>
      </c>
      <c r="B1221" s="7" t="s">
        <v>1125</v>
      </c>
      <c r="C1221" s="7">
        <v>3.0</v>
      </c>
      <c r="D1221" s="7">
        <v>2.0</v>
      </c>
      <c r="E1221" s="7">
        <v>3.0</v>
      </c>
      <c r="F1221" s="7" t="s">
        <v>355</v>
      </c>
      <c r="G1221" s="7" t="s">
        <v>293</v>
      </c>
      <c r="H1221" s="7" t="s">
        <v>1395</v>
      </c>
      <c r="I1221" s="7" t="s">
        <v>27</v>
      </c>
    </row>
    <row r="1222">
      <c r="A1222" s="56" t="s">
        <v>1235</v>
      </c>
      <c r="B1222" s="7" t="s">
        <v>1236</v>
      </c>
      <c r="C1222" s="7">
        <v>4.0</v>
      </c>
      <c r="D1222" s="7">
        <v>3.0</v>
      </c>
      <c r="E1222" s="7">
        <v>3.0</v>
      </c>
      <c r="F1222" s="7" t="s">
        <v>24</v>
      </c>
      <c r="G1222" s="7" t="s">
        <v>293</v>
      </c>
      <c r="H1222" s="7" t="s">
        <v>1237</v>
      </c>
      <c r="I1222" s="7" t="s">
        <v>27</v>
      </c>
    </row>
    <row r="1223">
      <c r="A1223" s="56" t="s">
        <v>336</v>
      </c>
      <c r="B1223" s="7" t="s">
        <v>1242</v>
      </c>
      <c r="C1223" s="7">
        <v>5.0</v>
      </c>
      <c r="D1223" s="7">
        <v>4.0</v>
      </c>
      <c r="E1223" s="7"/>
      <c r="F1223" s="7" t="s">
        <v>24</v>
      </c>
      <c r="G1223" s="7" t="s">
        <v>293</v>
      </c>
      <c r="H1223" s="7" t="s">
        <v>1213</v>
      </c>
      <c r="I1223" s="7" t="s">
        <v>27</v>
      </c>
    </row>
    <row r="1224">
      <c r="A1224" s="56" t="s">
        <v>290</v>
      </c>
      <c r="B1224" s="7" t="s">
        <v>853</v>
      </c>
      <c r="C1224" s="7">
        <v>5.0</v>
      </c>
      <c r="D1224" s="7">
        <v>4.0</v>
      </c>
      <c r="E1224" s="7"/>
      <c r="F1224" s="7" t="s">
        <v>24</v>
      </c>
      <c r="G1224" s="7" t="s">
        <v>293</v>
      </c>
      <c r="H1224" s="7" t="s">
        <v>1234</v>
      </c>
      <c r="I1224" s="7" t="s">
        <v>27</v>
      </c>
    </row>
    <row r="1225">
      <c r="A1225" s="56" t="s">
        <v>290</v>
      </c>
      <c r="B1225" s="7" t="s">
        <v>1396</v>
      </c>
      <c r="C1225" s="7">
        <v>4.0</v>
      </c>
      <c r="D1225" s="7">
        <v>3.0</v>
      </c>
      <c r="E1225" s="7"/>
      <c r="F1225" s="7" t="s">
        <v>24</v>
      </c>
      <c r="G1225" s="7" t="s">
        <v>293</v>
      </c>
      <c r="H1225" s="7" t="s">
        <v>410</v>
      </c>
      <c r="I1225" s="7" t="s">
        <v>27</v>
      </c>
    </row>
    <row r="1226">
      <c r="A1226" s="56" t="s">
        <v>365</v>
      </c>
      <c r="B1226" s="7" t="s">
        <v>578</v>
      </c>
      <c r="C1226" s="7">
        <v>5.0</v>
      </c>
      <c r="D1226" s="7">
        <v>6.0</v>
      </c>
      <c r="E1226" s="7"/>
      <c r="F1226" s="7" t="s">
        <v>461</v>
      </c>
      <c r="G1226" s="7" t="s">
        <v>179</v>
      </c>
      <c r="H1226" s="7" t="s">
        <v>537</v>
      </c>
      <c r="I1226" s="7" t="s">
        <v>27</v>
      </c>
    </row>
    <row r="1227">
      <c r="A1227" s="56" t="s">
        <v>290</v>
      </c>
      <c r="B1227" s="7" t="s">
        <v>1397</v>
      </c>
      <c r="C1227" s="7">
        <v>6.0</v>
      </c>
      <c r="D1227" s="7">
        <v>5.0</v>
      </c>
      <c r="E1227" s="7"/>
      <c r="F1227" s="7" t="s">
        <v>36</v>
      </c>
      <c r="G1227" s="7" t="s">
        <v>293</v>
      </c>
      <c r="H1227" s="7" t="s">
        <v>1398</v>
      </c>
      <c r="I1227" s="7" t="s">
        <v>27</v>
      </c>
    </row>
    <row r="1228">
      <c r="A1228" s="56" t="s">
        <v>290</v>
      </c>
      <c r="B1228" s="7" t="s">
        <v>391</v>
      </c>
      <c r="C1228" s="7">
        <v>5.0</v>
      </c>
      <c r="D1228" s="7">
        <v>4.0</v>
      </c>
      <c r="E1228" s="7">
        <v>2.0</v>
      </c>
      <c r="F1228" s="7" t="s">
        <v>24</v>
      </c>
      <c r="G1228" s="7" t="s">
        <v>293</v>
      </c>
      <c r="H1228" s="7" t="s">
        <v>1391</v>
      </c>
      <c r="I1228" s="7" t="s">
        <v>27</v>
      </c>
    </row>
    <row r="1229">
      <c r="A1229" s="56" t="s">
        <v>290</v>
      </c>
      <c r="B1229" s="7" t="s">
        <v>1397</v>
      </c>
      <c r="C1229" s="7">
        <v>6.0</v>
      </c>
      <c r="D1229" s="7">
        <v>5.0</v>
      </c>
      <c r="E1229" s="7">
        <v>1.0</v>
      </c>
      <c r="F1229" s="7" t="s">
        <v>36</v>
      </c>
      <c r="G1229" s="7" t="s">
        <v>293</v>
      </c>
      <c r="H1229" s="7" t="s">
        <v>1399</v>
      </c>
      <c r="I1229" s="7" t="s">
        <v>175</v>
      </c>
    </row>
    <row r="1230">
      <c r="A1230" s="56" t="s">
        <v>290</v>
      </c>
      <c r="B1230" s="7" t="s">
        <v>993</v>
      </c>
      <c r="C1230" s="7" t="s">
        <v>576</v>
      </c>
      <c r="D1230" s="7">
        <v>1.0</v>
      </c>
      <c r="E1230" s="7">
        <v>3.0</v>
      </c>
      <c r="F1230" s="7" t="s">
        <v>36</v>
      </c>
      <c r="G1230" s="7" t="s">
        <v>293</v>
      </c>
      <c r="H1230" s="7" t="s">
        <v>1400</v>
      </c>
    </row>
    <row r="1231">
      <c r="A1231" s="56" t="s">
        <v>290</v>
      </c>
      <c r="B1231" s="7" t="s">
        <v>425</v>
      </c>
      <c r="C1231" s="7">
        <v>5.0</v>
      </c>
      <c r="D1231" s="7">
        <v>4.0</v>
      </c>
      <c r="E1231" s="7"/>
      <c r="F1231" s="7" t="s">
        <v>24</v>
      </c>
      <c r="G1231" s="7" t="s">
        <v>293</v>
      </c>
      <c r="H1231" s="7" t="s">
        <v>1391</v>
      </c>
      <c r="I1231" s="7" t="s">
        <v>27</v>
      </c>
    </row>
    <row r="1232">
      <c r="A1232" s="56" t="s">
        <v>290</v>
      </c>
      <c r="B1232" s="7" t="s">
        <v>722</v>
      </c>
      <c r="C1232" s="7">
        <v>4.0</v>
      </c>
      <c r="D1232" s="7">
        <v>4.0</v>
      </c>
      <c r="E1232" s="7">
        <v>2.0</v>
      </c>
      <c r="F1232" s="7" t="s">
        <v>36</v>
      </c>
      <c r="G1232" s="7" t="s">
        <v>293</v>
      </c>
      <c r="H1232" s="7" t="s">
        <v>1230</v>
      </c>
      <c r="I1232" s="7" t="s">
        <v>27</v>
      </c>
    </row>
    <row r="1233">
      <c r="A1233" s="56" t="s">
        <v>290</v>
      </c>
      <c r="B1233" s="7" t="s">
        <v>416</v>
      </c>
      <c r="C1233" s="7">
        <v>2.0</v>
      </c>
      <c r="D1233" s="7">
        <v>1.0</v>
      </c>
      <c r="E1233" s="7"/>
      <c r="F1233" s="7" t="s">
        <v>36</v>
      </c>
      <c r="G1233" s="7" t="s">
        <v>293</v>
      </c>
      <c r="H1233" s="7" t="s">
        <v>1401</v>
      </c>
      <c r="I1233" s="7" t="s">
        <v>25</v>
      </c>
    </row>
    <row r="1234">
      <c r="A1234" s="56" t="s">
        <v>290</v>
      </c>
      <c r="B1234" s="7" t="s">
        <v>485</v>
      </c>
      <c r="C1234" s="7">
        <v>3.0</v>
      </c>
      <c r="D1234" s="7">
        <v>2.0</v>
      </c>
      <c r="E1234" s="7">
        <v>1.0</v>
      </c>
      <c r="F1234" s="7" t="s">
        <v>36</v>
      </c>
      <c r="G1234" s="7" t="s">
        <v>293</v>
      </c>
      <c r="H1234" s="7" t="s">
        <v>888</v>
      </c>
      <c r="I1234" s="7" t="s">
        <v>25</v>
      </c>
    </row>
    <row r="1235">
      <c r="A1235" s="56" t="s">
        <v>365</v>
      </c>
      <c r="B1235" s="7" t="s">
        <v>781</v>
      </c>
      <c r="C1235" s="7">
        <v>3.0</v>
      </c>
      <c r="D1235" s="7">
        <v>2.0</v>
      </c>
      <c r="E1235" s="7">
        <v>3.0</v>
      </c>
      <c r="F1235" s="7" t="s">
        <v>183</v>
      </c>
      <c r="G1235" s="7" t="s">
        <v>179</v>
      </c>
      <c r="H1235" s="7" t="s">
        <v>1339</v>
      </c>
    </row>
    <row r="1236">
      <c r="A1236" s="56" t="s">
        <v>436</v>
      </c>
      <c r="B1236" s="7" t="s">
        <v>610</v>
      </c>
      <c r="C1236" s="7">
        <v>2.0</v>
      </c>
      <c r="D1236" s="7">
        <v>1.0</v>
      </c>
      <c r="E1236" s="7"/>
      <c r="F1236" s="7" t="s">
        <v>24</v>
      </c>
      <c r="G1236" s="7" t="s">
        <v>293</v>
      </c>
      <c r="H1236" s="7" t="s">
        <v>1186</v>
      </c>
      <c r="I1236" s="7" t="s">
        <v>25</v>
      </c>
    </row>
    <row r="1237">
      <c r="A1237" s="56" t="s">
        <v>447</v>
      </c>
      <c r="B1237" s="7" t="s">
        <v>1402</v>
      </c>
      <c r="C1237" s="7">
        <v>1.0</v>
      </c>
      <c r="D1237" s="7">
        <v>1.0</v>
      </c>
      <c r="E1237" s="7">
        <v>13.0</v>
      </c>
      <c r="F1237" s="7" t="s">
        <v>36</v>
      </c>
      <c r="G1237" s="7" t="s">
        <v>293</v>
      </c>
      <c r="H1237" s="7" t="s">
        <v>1202</v>
      </c>
      <c r="I1237" s="7" t="s">
        <v>25</v>
      </c>
    </row>
    <row r="1238">
      <c r="A1238" s="56" t="s">
        <v>522</v>
      </c>
      <c r="B1238" s="7" t="s">
        <v>950</v>
      </c>
      <c r="C1238" s="7">
        <v>3.0</v>
      </c>
      <c r="D1238" s="7">
        <v>2.0</v>
      </c>
      <c r="E1238" s="7">
        <v>8.0</v>
      </c>
      <c r="F1238" s="7" t="s">
        <v>24</v>
      </c>
      <c r="G1238" s="7" t="s">
        <v>293</v>
      </c>
      <c r="H1238" s="7" t="s">
        <v>396</v>
      </c>
      <c r="I1238" s="7" t="s">
        <v>25</v>
      </c>
    </row>
    <row r="1239">
      <c r="A1239" s="56" t="s">
        <v>447</v>
      </c>
      <c r="B1239" s="7" t="s">
        <v>485</v>
      </c>
      <c r="C1239" s="7">
        <v>2.0</v>
      </c>
      <c r="D1239" s="7">
        <v>1.0</v>
      </c>
      <c r="E1239" s="7"/>
      <c r="F1239" s="7" t="s">
        <v>36</v>
      </c>
      <c r="G1239" s="7" t="s">
        <v>293</v>
      </c>
      <c r="H1239" s="7" t="s">
        <v>1403</v>
      </c>
      <c r="I1239" s="7" t="s">
        <v>25</v>
      </c>
    </row>
    <row r="1240">
      <c r="A1240" s="56" t="s">
        <v>607</v>
      </c>
      <c r="B1240" s="7" t="s">
        <v>538</v>
      </c>
      <c r="C1240" s="7">
        <v>4.0</v>
      </c>
      <c r="D1240" s="7">
        <v>3.0</v>
      </c>
      <c r="E1240" s="7">
        <v>2.0</v>
      </c>
      <c r="F1240" s="7" t="s">
        <v>181</v>
      </c>
      <c r="G1240" s="7" t="s">
        <v>179</v>
      </c>
      <c r="H1240" s="7" t="s">
        <v>1339</v>
      </c>
    </row>
    <row r="1241">
      <c r="A1241" s="56" t="s">
        <v>303</v>
      </c>
      <c r="B1241" s="7" t="s">
        <v>596</v>
      </c>
      <c r="C1241" s="7">
        <v>3.0</v>
      </c>
      <c r="D1241" s="7">
        <v>2.0</v>
      </c>
      <c r="E1241" s="7">
        <v>2.0</v>
      </c>
      <c r="F1241" s="7" t="s">
        <v>300</v>
      </c>
      <c r="G1241" s="7" t="s">
        <v>293</v>
      </c>
      <c r="H1241" s="7" t="s">
        <v>575</v>
      </c>
      <c r="I1241" s="7" t="s">
        <v>27</v>
      </c>
    </row>
    <row r="1242">
      <c r="A1242" s="56" t="s">
        <v>290</v>
      </c>
      <c r="B1242" s="7" t="s">
        <v>512</v>
      </c>
      <c r="C1242" s="7">
        <v>5.0</v>
      </c>
      <c r="D1242" s="7">
        <v>5.0</v>
      </c>
      <c r="E1242" s="7">
        <v>2.0</v>
      </c>
      <c r="F1242" s="7" t="s">
        <v>358</v>
      </c>
      <c r="G1242" s="7" t="s">
        <v>293</v>
      </c>
      <c r="H1242" s="7" t="s">
        <v>1305</v>
      </c>
      <c r="I1242" s="7" t="s">
        <v>25</v>
      </c>
    </row>
    <row r="1243">
      <c r="A1243" s="56" t="s">
        <v>362</v>
      </c>
      <c r="B1243" s="7" t="s">
        <v>464</v>
      </c>
      <c r="C1243" s="7">
        <v>4.0</v>
      </c>
      <c r="D1243" s="7">
        <v>4.0</v>
      </c>
      <c r="E1243" s="7">
        <v>2.0</v>
      </c>
      <c r="F1243" s="7" t="s">
        <v>355</v>
      </c>
      <c r="G1243" s="7" t="s">
        <v>293</v>
      </c>
      <c r="H1243" s="7" t="s">
        <v>1404</v>
      </c>
      <c r="I1243" s="7" t="s">
        <v>25</v>
      </c>
    </row>
    <row r="1244">
      <c r="A1244" s="56" t="s">
        <v>436</v>
      </c>
      <c r="B1244" s="7" t="s">
        <v>1405</v>
      </c>
      <c r="C1244" s="7">
        <v>2.0</v>
      </c>
      <c r="D1244" s="7">
        <v>1.0</v>
      </c>
      <c r="E1244" s="7">
        <v>1.0</v>
      </c>
      <c r="F1244" s="7" t="s">
        <v>382</v>
      </c>
      <c r="G1244" s="7" t="s">
        <v>293</v>
      </c>
      <c r="H1244" s="7" t="s">
        <v>1406</v>
      </c>
      <c r="I1244" s="7" t="s">
        <v>25</v>
      </c>
    </row>
    <row r="1245">
      <c r="A1245" s="56" t="s">
        <v>303</v>
      </c>
      <c r="B1245" s="7" t="s">
        <v>719</v>
      </c>
      <c r="C1245" s="7">
        <v>5.0</v>
      </c>
      <c r="D1245" s="7">
        <v>4.0</v>
      </c>
      <c r="E1245" s="7"/>
      <c r="F1245" s="7" t="s">
        <v>461</v>
      </c>
      <c r="G1245" s="7" t="s">
        <v>179</v>
      </c>
      <c r="H1245" s="7" t="s">
        <v>1407</v>
      </c>
      <c r="I1245" s="7" t="s">
        <v>25</v>
      </c>
    </row>
    <row r="1246">
      <c r="A1246" s="56" t="s">
        <v>303</v>
      </c>
      <c r="B1246" s="7" t="s">
        <v>648</v>
      </c>
      <c r="C1246" s="7">
        <v>5.0</v>
      </c>
      <c r="D1246" s="7">
        <v>4.0</v>
      </c>
      <c r="E1246" s="7"/>
      <c r="F1246" s="7" t="s">
        <v>461</v>
      </c>
      <c r="G1246" s="7" t="s">
        <v>179</v>
      </c>
      <c r="H1246" s="7" t="s">
        <v>1408</v>
      </c>
      <c r="I1246" s="7" t="s">
        <v>27</v>
      </c>
    </row>
    <row r="1247">
      <c r="A1247" s="56" t="s">
        <v>362</v>
      </c>
      <c r="B1247" s="7" t="s">
        <v>501</v>
      </c>
      <c r="C1247" s="7">
        <v>4.0</v>
      </c>
      <c r="D1247" s="7">
        <v>2.0</v>
      </c>
      <c r="E1247" s="7"/>
      <c r="F1247" s="7" t="s">
        <v>321</v>
      </c>
      <c r="G1247" s="7" t="s">
        <v>179</v>
      </c>
      <c r="H1247" s="7" t="s">
        <v>390</v>
      </c>
      <c r="I1247" s="7" t="s">
        <v>175</v>
      </c>
    </row>
    <row r="1248">
      <c r="A1248" s="56" t="s">
        <v>303</v>
      </c>
      <c r="B1248" s="7" t="s">
        <v>1192</v>
      </c>
      <c r="C1248" s="7">
        <v>3.0</v>
      </c>
      <c r="D1248" s="7">
        <v>2.0</v>
      </c>
      <c r="E1248" s="7"/>
      <c r="F1248" s="7" t="s">
        <v>355</v>
      </c>
      <c r="G1248" s="7" t="s">
        <v>293</v>
      </c>
      <c r="H1248" s="7" t="s">
        <v>1409</v>
      </c>
      <c r="I1248" s="7" t="s">
        <v>25</v>
      </c>
    </row>
    <row r="1249">
      <c r="A1249" s="56" t="s">
        <v>436</v>
      </c>
      <c r="B1249" s="7" t="s">
        <v>578</v>
      </c>
      <c r="C1249" s="7">
        <v>3.0</v>
      </c>
      <c r="D1249" s="7">
        <v>2.0</v>
      </c>
      <c r="E1249" s="7"/>
      <c r="F1249" s="7" t="s">
        <v>593</v>
      </c>
      <c r="G1249" s="7" t="s">
        <v>179</v>
      </c>
      <c r="H1249" s="7" t="s">
        <v>429</v>
      </c>
      <c r="I1249" s="7" t="s">
        <v>175</v>
      </c>
    </row>
    <row r="1250">
      <c r="A1250" s="56" t="s">
        <v>620</v>
      </c>
      <c r="B1250" s="7" t="s">
        <v>1208</v>
      </c>
      <c r="C1250" s="7">
        <v>4.0</v>
      </c>
      <c r="D1250" s="7">
        <v>4.0</v>
      </c>
      <c r="E1250" s="7">
        <v>2.0</v>
      </c>
      <c r="F1250" s="7" t="s">
        <v>300</v>
      </c>
      <c r="G1250" s="7" t="s">
        <v>293</v>
      </c>
      <c r="H1250" s="7" t="s">
        <v>1410</v>
      </c>
      <c r="I1250" s="7" t="s">
        <v>27</v>
      </c>
    </row>
    <row r="1251">
      <c r="A1251" s="56" t="s">
        <v>620</v>
      </c>
      <c r="B1251" s="7" t="s">
        <v>1383</v>
      </c>
      <c r="C1251" s="7">
        <v>3.0</v>
      </c>
      <c r="D1251" s="7">
        <v>2.0</v>
      </c>
      <c r="E1251" s="7">
        <v>2.0</v>
      </c>
      <c r="F1251" s="7" t="s">
        <v>300</v>
      </c>
      <c r="G1251" s="7" t="s">
        <v>293</v>
      </c>
      <c r="H1251" s="7" t="s">
        <v>1384</v>
      </c>
      <c r="I1251" s="7" t="s">
        <v>27</v>
      </c>
    </row>
    <row r="1252">
      <c r="A1252" s="56" t="s">
        <v>303</v>
      </c>
      <c r="B1252" s="7" t="s">
        <v>1411</v>
      </c>
      <c r="C1252" s="7">
        <v>5.0</v>
      </c>
      <c r="D1252" s="7">
        <v>3.0</v>
      </c>
      <c r="E1252" s="7">
        <v>2.0</v>
      </c>
      <c r="F1252" s="7" t="s">
        <v>24</v>
      </c>
      <c r="G1252" s="7" t="s">
        <v>293</v>
      </c>
      <c r="H1252" s="7" t="s">
        <v>305</v>
      </c>
      <c r="I1252" s="7" t="s">
        <v>184</v>
      </c>
    </row>
    <row r="1253">
      <c r="A1253" s="56" t="s">
        <v>365</v>
      </c>
      <c r="B1253" s="7" t="s">
        <v>1412</v>
      </c>
      <c r="C1253" s="7">
        <v>4.0</v>
      </c>
      <c r="D1253" s="7">
        <v>2.0</v>
      </c>
      <c r="E1253" s="7">
        <v>1.0</v>
      </c>
      <c r="F1253" s="7" t="s">
        <v>593</v>
      </c>
      <c r="G1253" s="7" t="s">
        <v>179</v>
      </c>
      <c r="H1253" s="7" t="s">
        <v>954</v>
      </c>
      <c r="I1253" s="7" t="s">
        <v>27</v>
      </c>
    </row>
    <row r="1254">
      <c r="A1254" s="56" t="s">
        <v>677</v>
      </c>
      <c r="B1254" s="7" t="s">
        <v>310</v>
      </c>
      <c r="C1254" s="7">
        <v>7.0</v>
      </c>
      <c r="D1254" s="7">
        <v>7.0</v>
      </c>
      <c r="E1254" s="7">
        <v>2.0</v>
      </c>
      <c r="F1254" s="7" t="s">
        <v>732</v>
      </c>
      <c r="G1254" s="7" t="s">
        <v>179</v>
      </c>
      <c r="H1254" s="7" t="s">
        <v>1413</v>
      </c>
      <c r="I1254" s="7" t="s">
        <v>27</v>
      </c>
    </row>
    <row r="1255">
      <c r="A1255" s="56" t="s">
        <v>436</v>
      </c>
      <c r="B1255" s="7" t="s">
        <v>1414</v>
      </c>
      <c r="D1255" s="27"/>
      <c r="E1255" s="7">
        <v>2.0</v>
      </c>
      <c r="F1255" s="7" t="s">
        <v>1415</v>
      </c>
      <c r="G1255" s="7" t="s">
        <v>179</v>
      </c>
      <c r="H1255" s="7" t="s">
        <v>1416</v>
      </c>
    </row>
    <row r="1256">
      <c r="A1256" s="56" t="s">
        <v>365</v>
      </c>
      <c r="B1256" s="7" t="s">
        <v>1191</v>
      </c>
      <c r="C1256" s="7">
        <v>3.0</v>
      </c>
      <c r="D1256" s="7">
        <v>2.0</v>
      </c>
      <c r="E1256" s="7">
        <v>2.0</v>
      </c>
      <c r="F1256" s="7" t="s">
        <v>593</v>
      </c>
      <c r="G1256" s="7" t="s">
        <v>179</v>
      </c>
      <c r="H1256" s="7" t="s">
        <v>1339</v>
      </c>
      <c r="I1256" s="7" t="s">
        <v>175</v>
      </c>
    </row>
    <row r="1257">
      <c r="A1257" s="56" t="s">
        <v>607</v>
      </c>
      <c r="B1257" s="7" t="s">
        <v>1192</v>
      </c>
      <c r="C1257" s="7">
        <v>4.0</v>
      </c>
      <c r="D1257" s="7">
        <v>4.0</v>
      </c>
      <c r="E1257" s="7">
        <v>2.0</v>
      </c>
      <c r="F1257" s="7" t="s">
        <v>355</v>
      </c>
      <c r="G1257" s="7" t="s">
        <v>293</v>
      </c>
      <c r="H1257" s="7" t="s">
        <v>609</v>
      </c>
      <c r="I1257" s="7" t="s">
        <v>27</v>
      </c>
    </row>
    <row r="1258">
      <c r="A1258" s="56" t="s">
        <v>365</v>
      </c>
      <c r="B1258" s="7" t="s">
        <v>1192</v>
      </c>
      <c r="C1258" s="7">
        <v>3.0</v>
      </c>
      <c r="D1258" s="7">
        <v>2.0</v>
      </c>
      <c r="E1258" s="7">
        <v>2.0</v>
      </c>
      <c r="F1258" s="7" t="s">
        <v>593</v>
      </c>
      <c r="G1258" s="7" t="s">
        <v>179</v>
      </c>
      <c r="H1258" s="7" t="s">
        <v>1339</v>
      </c>
      <c r="I1258" s="7" t="s">
        <v>27</v>
      </c>
    </row>
    <row r="1259">
      <c r="A1259" s="56" t="s">
        <v>365</v>
      </c>
      <c r="B1259" s="7" t="s">
        <v>291</v>
      </c>
      <c r="C1259" s="7">
        <v>4.0</v>
      </c>
      <c r="D1259" s="7">
        <v>4.0</v>
      </c>
      <c r="E1259" s="7">
        <v>2.0</v>
      </c>
      <c r="F1259" s="7" t="s">
        <v>352</v>
      </c>
      <c r="G1259" s="7" t="s">
        <v>179</v>
      </c>
      <c r="H1259" s="7" t="s">
        <v>954</v>
      </c>
      <c r="I1259" s="7" t="s">
        <v>25</v>
      </c>
    </row>
    <row r="1260">
      <c r="A1260" s="56" t="s">
        <v>607</v>
      </c>
      <c r="B1260" s="7" t="s">
        <v>540</v>
      </c>
      <c r="C1260" s="7">
        <v>3.0</v>
      </c>
      <c r="D1260" s="7">
        <v>3.0</v>
      </c>
      <c r="E1260" s="7">
        <v>2.0</v>
      </c>
      <c r="F1260" s="7" t="s">
        <v>321</v>
      </c>
      <c r="G1260" s="7" t="s">
        <v>179</v>
      </c>
      <c r="H1260" s="7" t="s">
        <v>367</v>
      </c>
      <c r="I1260" s="7" t="s">
        <v>25</v>
      </c>
    </row>
    <row r="1261">
      <c r="A1261" s="56" t="s">
        <v>290</v>
      </c>
      <c r="B1261" s="7" t="s">
        <v>1417</v>
      </c>
      <c r="C1261" s="7" t="s">
        <v>576</v>
      </c>
      <c r="D1261" s="7">
        <v>1.0</v>
      </c>
      <c r="E1261" s="7">
        <v>4.0</v>
      </c>
      <c r="F1261" s="7" t="s">
        <v>345</v>
      </c>
      <c r="G1261" s="7" t="s">
        <v>293</v>
      </c>
      <c r="H1261" s="7" t="s">
        <v>1418</v>
      </c>
      <c r="I1261" s="7" t="s">
        <v>27</v>
      </c>
    </row>
    <row r="1262">
      <c r="A1262" s="56" t="s">
        <v>408</v>
      </c>
      <c r="B1262" s="7" t="s">
        <v>560</v>
      </c>
      <c r="C1262" s="7">
        <v>5.0</v>
      </c>
      <c r="D1262" s="7">
        <v>5.0</v>
      </c>
      <c r="E1262" s="7">
        <v>2.0</v>
      </c>
      <c r="F1262" s="7" t="s">
        <v>352</v>
      </c>
      <c r="G1262" s="7" t="s">
        <v>179</v>
      </c>
      <c r="H1262" s="7" t="s">
        <v>1419</v>
      </c>
      <c r="I1262" s="7" t="s">
        <v>27</v>
      </c>
    </row>
    <row r="1263">
      <c r="A1263" s="56" t="s">
        <v>362</v>
      </c>
      <c r="B1263" s="7" t="s">
        <v>656</v>
      </c>
      <c r="C1263" s="7">
        <v>4.0</v>
      </c>
      <c r="D1263" s="7">
        <v>4.0</v>
      </c>
      <c r="E1263" s="7"/>
      <c r="F1263" s="7" t="s">
        <v>300</v>
      </c>
      <c r="G1263" s="7" t="s">
        <v>293</v>
      </c>
      <c r="H1263" s="7" t="s">
        <v>1292</v>
      </c>
      <c r="I1263" s="7" t="s">
        <v>25</v>
      </c>
    </row>
    <row r="1264">
      <c r="A1264" s="56" t="s">
        <v>290</v>
      </c>
      <c r="B1264" s="7" t="s">
        <v>839</v>
      </c>
      <c r="C1264" s="7">
        <v>2.0</v>
      </c>
      <c r="D1264" s="7">
        <v>2.0</v>
      </c>
      <c r="E1264" s="7">
        <v>1.0</v>
      </c>
      <c r="F1264" s="7" t="s">
        <v>358</v>
      </c>
      <c r="G1264" s="7" t="s">
        <v>293</v>
      </c>
      <c r="H1264" s="7" t="s">
        <v>1420</v>
      </c>
      <c r="I1264" s="7" t="s">
        <v>25</v>
      </c>
    </row>
    <row r="1265">
      <c r="A1265" s="56" t="s">
        <v>303</v>
      </c>
      <c r="B1265" s="7" t="s">
        <v>431</v>
      </c>
      <c r="C1265" s="7">
        <v>3.0</v>
      </c>
      <c r="D1265" s="7">
        <v>2.0</v>
      </c>
      <c r="E1265" s="7">
        <v>4.0</v>
      </c>
      <c r="F1265" s="7" t="s">
        <v>300</v>
      </c>
      <c r="G1265" s="7" t="s">
        <v>293</v>
      </c>
      <c r="H1265" s="7" t="s">
        <v>951</v>
      </c>
      <c r="I1265" s="7" t="s">
        <v>27</v>
      </c>
    </row>
    <row r="1266">
      <c r="A1266" s="56" t="s">
        <v>362</v>
      </c>
      <c r="B1266" s="7" t="s">
        <v>886</v>
      </c>
      <c r="C1266" s="7">
        <v>2.0</v>
      </c>
      <c r="D1266" s="7">
        <v>2.0</v>
      </c>
      <c r="E1266" s="7">
        <v>3.0</v>
      </c>
      <c r="F1266" s="7" t="s">
        <v>382</v>
      </c>
      <c r="G1266" s="7" t="s">
        <v>293</v>
      </c>
      <c r="H1266" s="7" t="s">
        <v>1421</v>
      </c>
      <c r="I1266" s="7" t="s">
        <v>25</v>
      </c>
    </row>
    <row r="1267">
      <c r="A1267" s="56" t="s">
        <v>336</v>
      </c>
      <c r="B1267" s="7" t="s">
        <v>562</v>
      </c>
      <c r="C1267" s="7">
        <v>1.0</v>
      </c>
      <c r="D1267" s="7">
        <v>1.0</v>
      </c>
      <c r="E1267" s="7">
        <v>3.0</v>
      </c>
      <c r="F1267" s="7" t="s">
        <v>1164</v>
      </c>
      <c r="G1267" s="7" t="s">
        <v>293</v>
      </c>
      <c r="H1267" s="7" t="s">
        <v>1422</v>
      </c>
      <c r="I1267" s="7" t="s">
        <v>25</v>
      </c>
    </row>
    <row r="1268">
      <c r="A1268" s="56" t="s">
        <v>306</v>
      </c>
      <c r="B1268" s="7" t="s">
        <v>879</v>
      </c>
      <c r="C1268" s="7">
        <v>2.0</v>
      </c>
      <c r="D1268" s="7">
        <v>2.0</v>
      </c>
      <c r="E1268" s="7">
        <v>3.0</v>
      </c>
      <c r="F1268" s="7" t="s">
        <v>345</v>
      </c>
      <c r="G1268" s="7"/>
      <c r="I1268" s="7" t="s">
        <v>27</v>
      </c>
    </row>
    <row r="1269">
      <c r="A1269" s="56" t="s">
        <v>306</v>
      </c>
      <c r="B1269" s="7" t="s">
        <v>562</v>
      </c>
      <c r="C1269" s="7">
        <v>3.0</v>
      </c>
      <c r="D1269" s="7">
        <v>2.0</v>
      </c>
      <c r="E1269" s="7">
        <v>4.0</v>
      </c>
      <c r="F1269" s="7" t="s">
        <v>345</v>
      </c>
      <c r="G1269" s="7" t="s">
        <v>293</v>
      </c>
      <c r="H1269" s="7" t="s">
        <v>1423</v>
      </c>
      <c r="I1269" s="7" t="s">
        <v>25</v>
      </c>
    </row>
    <row r="1270">
      <c r="A1270" s="56" t="s">
        <v>303</v>
      </c>
      <c r="B1270" s="7" t="s">
        <v>1411</v>
      </c>
      <c r="C1270" s="7">
        <v>3.0</v>
      </c>
      <c r="D1270" s="7">
        <v>2.0</v>
      </c>
      <c r="E1270" s="7">
        <v>1.0</v>
      </c>
      <c r="F1270" s="7" t="s">
        <v>24</v>
      </c>
      <c r="G1270" s="7" t="s">
        <v>293</v>
      </c>
      <c r="H1270" s="7" t="s">
        <v>305</v>
      </c>
      <c r="I1270" s="7" t="s">
        <v>27</v>
      </c>
    </row>
    <row r="1271">
      <c r="A1271" s="56" t="s">
        <v>1235</v>
      </c>
      <c r="B1271" s="7" t="s">
        <v>1424</v>
      </c>
      <c r="C1271" s="7">
        <v>2.0</v>
      </c>
      <c r="D1271" s="7">
        <v>1.0</v>
      </c>
      <c r="E1271" s="7">
        <v>5.0</v>
      </c>
      <c r="F1271" s="7" t="s">
        <v>300</v>
      </c>
      <c r="G1271" s="7" t="s">
        <v>293</v>
      </c>
      <c r="H1271" s="7" t="s">
        <v>458</v>
      </c>
      <c r="I1271" s="7" t="s">
        <v>25</v>
      </c>
    </row>
    <row r="1272">
      <c r="A1272" s="56" t="s">
        <v>298</v>
      </c>
      <c r="B1272" s="7" t="s">
        <v>1425</v>
      </c>
      <c r="C1272" s="7">
        <v>2.0</v>
      </c>
      <c r="D1272" s="7">
        <v>1.0</v>
      </c>
      <c r="E1272" s="7">
        <v>4.0</v>
      </c>
      <c r="F1272" s="7" t="s">
        <v>345</v>
      </c>
      <c r="G1272" s="7" t="s">
        <v>179</v>
      </c>
      <c r="H1272" s="7" t="s">
        <v>1426</v>
      </c>
      <c r="I1272" s="7" t="s">
        <v>27</v>
      </c>
    </row>
    <row r="1273">
      <c r="A1273" s="56" t="s">
        <v>362</v>
      </c>
      <c r="B1273" s="7" t="s">
        <v>1117</v>
      </c>
      <c r="C1273" s="7">
        <v>3.0</v>
      </c>
      <c r="D1273" s="7">
        <v>2.0</v>
      </c>
      <c r="E1273" s="7">
        <v>6.0</v>
      </c>
      <c r="F1273" s="7" t="s">
        <v>24</v>
      </c>
      <c r="G1273" s="7" t="s">
        <v>293</v>
      </c>
      <c r="H1273" s="7" t="s">
        <v>1427</v>
      </c>
      <c r="I1273" s="7" t="s">
        <v>27</v>
      </c>
    </row>
    <row r="1274">
      <c r="A1274" s="56" t="s">
        <v>303</v>
      </c>
      <c r="B1274" s="7" t="s">
        <v>1166</v>
      </c>
      <c r="C1274" s="7">
        <v>8.0</v>
      </c>
      <c r="D1274" s="7">
        <v>8.0</v>
      </c>
      <c r="E1274" s="7">
        <v>5.0</v>
      </c>
      <c r="F1274" s="7" t="s">
        <v>192</v>
      </c>
      <c r="G1274" s="7" t="s">
        <v>179</v>
      </c>
      <c r="H1274" s="7" t="s">
        <v>619</v>
      </c>
      <c r="I1274" s="7" t="s">
        <v>25</v>
      </c>
    </row>
    <row r="1275">
      <c r="A1275" s="56" t="s">
        <v>302</v>
      </c>
      <c r="B1275" s="7" t="s">
        <v>1428</v>
      </c>
      <c r="C1275" s="7">
        <v>3.0</v>
      </c>
      <c r="D1275" s="7">
        <v>2.0</v>
      </c>
      <c r="E1275" s="7">
        <v>3.0</v>
      </c>
      <c r="F1275" s="7" t="s">
        <v>171</v>
      </c>
      <c r="G1275" s="7" t="s">
        <v>293</v>
      </c>
      <c r="H1275" s="7" t="s">
        <v>1149</v>
      </c>
      <c r="I1275" s="7" t="s">
        <v>27</v>
      </c>
    </row>
    <row r="1276">
      <c r="A1276" s="56" t="s">
        <v>302</v>
      </c>
      <c r="B1276" s="7" t="s">
        <v>1429</v>
      </c>
      <c r="C1276" s="7">
        <v>2.0</v>
      </c>
      <c r="D1276" s="7">
        <v>2.0</v>
      </c>
      <c r="E1276" s="7">
        <v>2.0</v>
      </c>
      <c r="F1276" s="7" t="s">
        <v>355</v>
      </c>
      <c r="G1276" s="7" t="s">
        <v>179</v>
      </c>
      <c r="H1276" s="7" t="s">
        <v>1430</v>
      </c>
      <c r="I1276" s="7" t="s">
        <v>175</v>
      </c>
    </row>
    <row r="1277">
      <c r="A1277" s="56" t="s">
        <v>303</v>
      </c>
      <c r="B1277" s="7" t="s">
        <v>610</v>
      </c>
      <c r="C1277" s="7">
        <v>3.0</v>
      </c>
      <c r="D1277" s="7">
        <v>2.0</v>
      </c>
      <c r="E1277" s="7">
        <v>3.0</v>
      </c>
      <c r="F1277" s="7" t="s">
        <v>355</v>
      </c>
      <c r="G1277" s="7" t="s">
        <v>179</v>
      </c>
      <c r="H1277" s="7" t="s">
        <v>1431</v>
      </c>
      <c r="I1277" s="7" t="s">
        <v>175</v>
      </c>
    </row>
    <row r="1278">
      <c r="A1278" s="56" t="s">
        <v>424</v>
      </c>
      <c r="B1278" s="7" t="s">
        <v>1432</v>
      </c>
      <c r="C1278" s="7">
        <v>5.0</v>
      </c>
      <c r="D1278" s="7">
        <v>5.0</v>
      </c>
      <c r="E1278" s="7">
        <v>2.0</v>
      </c>
      <c r="F1278" s="7" t="s">
        <v>563</v>
      </c>
      <c r="G1278" s="7" t="s">
        <v>293</v>
      </c>
      <c r="H1278" s="7" t="s">
        <v>1433</v>
      </c>
      <c r="I1278" s="7" t="s">
        <v>27</v>
      </c>
    </row>
    <row r="1279">
      <c r="A1279" s="56" t="s">
        <v>424</v>
      </c>
      <c r="B1279" s="7" t="s">
        <v>808</v>
      </c>
      <c r="C1279" s="7">
        <v>4.0</v>
      </c>
      <c r="D1279" s="7">
        <v>4.0</v>
      </c>
      <c r="E1279" s="7">
        <v>2.0</v>
      </c>
      <c r="F1279" s="7" t="s">
        <v>563</v>
      </c>
      <c r="G1279" s="7" t="s">
        <v>293</v>
      </c>
      <c r="H1279" s="7" t="s">
        <v>809</v>
      </c>
      <c r="I1279" s="7" t="s">
        <v>25</v>
      </c>
    </row>
    <row r="1280">
      <c r="A1280" s="56" t="s">
        <v>362</v>
      </c>
      <c r="B1280" s="7" t="s">
        <v>1342</v>
      </c>
      <c r="C1280" s="7">
        <v>5.0</v>
      </c>
      <c r="D1280" s="7">
        <v>3.0</v>
      </c>
      <c r="E1280" s="7"/>
      <c r="F1280" s="7" t="s">
        <v>326</v>
      </c>
      <c r="G1280" s="7" t="s">
        <v>179</v>
      </c>
      <c r="H1280" s="7" t="s">
        <v>1032</v>
      </c>
      <c r="I1280" s="7" t="s">
        <v>27</v>
      </c>
    </row>
    <row r="1281">
      <c r="A1281" s="56" t="s">
        <v>303</v>
      </c>
      <c r="B1281" s="7" t="s">
        <v>1299</v>
      </c>
      <c r="C1281" s="7">
        <v>7.0</v>
      </c>
      <c r="D1281" s="7">
        <v>5.0</v>
      </c>
      <c r="E1281" s="7">
        <v>1.0</v>
      </c>
      <c r="F1281" s="7" t="s">
        <v>536</v>
      </c>
      <c r="G1281" s="7" t="s">
        <v>179</v>
      </c>
      <c r="H1281" s="7" t="s">
        <v>1434</v>
      </c>
      <c r="I1281" s="7" t="s">
        <v>27</v>
      </c>
    </row>
    <row r="1282">
      <c r="A1282" s="56" t="s">
        <v>309</v>
      </c>
      <c r="B1282" s="7" t="s">
        <v>1435</v>
      </c>
      <c r="C1282" s="7">
        <v>5.0</v>
      </c>
      <c r="D1282" s="7">
        <v>4.0</v>
      </c>
      <c r="E1282" s="7">
        <v>2.0</v>
      </c>
      <c r="F1282" s="7" t="s">
        <v>461</v>
      </c>
      <c r="G1282" s="7" t="s">
        <v>179</v>
      </c>
      <c r="H1282" s="7" t="s">
        <v>1436</v>
      </c>
      <c r="I1282" s="7" t="s">
        <v>27</v>
      </c>
    </row>
    <row r="1283">
      <c r="A1283" s="56" t="s">
        <v>303</v>
      </c>
      <c r="B1283" s="7" t="s">
        <v>452</v>
      </c>
      <c r="C1283" s="7">
        <v>6.0</v>
      </c>
      <c r="D1283" s="7">
        <v>5.0</v>
      </c>
      <c r="E1283" s="7">
        <v>2.0</v>
      </c>
      <c r="F1283" s="7" t="s">
        <v>536</v>
      </c>
      <c r="G1283" s="7" t="s">
        <v>179</v>
      </c>
      <c r="H1283" s="7" t="s">
        <v>481</v>
      </c>
      <c r="I1283" s="7" t="s">
        <v>27</v>
      </c>
    </row>
    <row r="1284">
      <c r="A1284" s="56" t="s">
        <v>303</v>
      </c>
      <c r="B1284" s="7" t="s">
        <v>404</v>
      </c>
      <c r="C1284" s="7">
        <v>5.0</v>
      </c>
      <c r="D1284" s="7">
        <v>4.0</v>
      </c>
      <c r="E1284" s="7">
        <v>1.0</v>
      </c>
      <c r="F1284" s="7" t="s">
        <v>461</v>
      </c>
      <c r="G1284" s="7" t="s">
        <v>179</v>
      </c>
      <c r="H1284" s="7" t="s">
        <v>1437</v>
      </c>
      <c r="I1284" s="7" t="s">
        <v>27</v>
      </c>
    </row>
    <row r="1285">
      <c r="A1285" s="56" t="s">
        <v>303</v>
      </c>
      <c r="B1285" s="7" t="s">
        <v>630</v>
      </c>
      <c r="C1285" s="7">
        <v>3.0</v>
      </c>
      <c r="D1285" s="7">
        <v>2.0</v>
      </c>
      <c r="E1285" s="7">
        <v>1.0</v>
      </c>
      <c r="F1285" s="7" t="s">
        <v>382</v>
      </c>
      <c r="G1285" s="7" t="s">
        <v>293</v>
      </c>
      <c r="H1285" s="7" t="s">
        <v>1330</v>
      </c>
      <c r="I1285" s="7" t="s">
        <v>175</v>
      </c>
    </row>
    <row r="1286">
      <c r="A1286" s="56" t="s">
        <v>315</v>
      </c>
      <c r="B1286" s="7" t="s">
        <v>596</v>
      </c>
      <c r="C1286" s="7">
        <v>4.0</v>
      </c>
      <c r="D1286" s="7">
        <v>3.0</v>
      </c>
      <c r="E1286" s="7">
        <v>3.0</v>
      </c>
      <c r="F1286" s="7" t="s">
        <v>36</v>
      </c>
      <c r="G1286" s="7" t="s">
        <v>293</v>
      </c>
      <c r="H1286" s="7" t="s">
        <v>1438</v>
      </c>
      <c r="I1286" s="7" t="s">
        <v>25</v>
      </c>
    </row>
    <row r="1287">
      <c r="A1287" s="56" t="s">
        <v>336</v>
      </c>
      <c r="B1287" s="7" t="s">
        <v>1439</v>
      </c>
      <c r="C1287" s="7">
        <v>5.0</v>
      </c>
      <c r="D1287" s="7">
        <v>6.0</v>
      </c>
      <c r="E1287" s="7">
        <v>1.0</v>
      </c>
      <c r="F1287" s="7" t="s">
        <v>300</v>
      </c>
      <c r="G1287" s="7" t="s">
        <v>293</v>
      </c>
      <c r="H1287" s="7" t="s">
        <v>1440</v>
      </c>
      <c r="I1287" s="7" t="s">
        <v>27</v>
      </c>
    </row>
    <row r="1288">
      <c r="A1288" s="56" t="s">
        <v>522</v>
      </c>
      <c r="B1288" s="7" t="s">
        <v>1240</v>
      </c>
      <c r="C1288" s="7">
        <v>3.0</v>
      </c>
      <c r="D1288" s="7">
        <v>2.0</v>
      </c>
      <c r="E1288" s="7">
        <v>2.0</v>
      </c>
      <c r="F1288" s="7" t="s">
        <v>382</v>
      </c>
      <c r="G1288" s="7" t="s">
        <v>293</v>
      </c>
      <c r="H1288" s="7" t="s">
        <v>1241</v>
      </c>
      <c r="I1288" s="7" t="s">
        <v>184</v>
      </c>
    </row>
    <row r="1289">
      <c r="A1289" s="56" t="s">
        <v>298</v>
      </c>
      <c r="B1289" s="7" t="s">
        <v>580</v>
      </c>
      <c r="C1289" s="7">
        <v>3.0</v>
      </c>
      <c r="D1289" s="7">
        <v>3.0</v>
      </c>
      <c r="E1289" s="7">
        <v>1.0</v>
      </c>
      <c r="F1289" s="7" t="s">
        <v>24</v>
      </c>
      <c r="G1289" s="7" t="s">
        <v>293</v>
      </c>
      <c r="H1289" s="7" t="s">
        <v>1441</v>
      </c>
      <c r="I1289" s="7" t="s">
        <v>27</v>
      </c>
    </row>
    <row r="1290">
      <c r="A1290" s="56" t="s">
        <v>436</v>
      </c>
      <c r="B1290" s="7" t="s">
        <v>551</v>
      </c>
      <c r="C1290" s="7">
        <v>6.0</v>
      </c>
      <c r="D1290" s="7">
        <v>5.0</v>
      </c>
      <c r="E1290" s="7">
        <v>2.0</v>
      </c>
      <c r="F1290" s="7" t="s">
        <v>192</v>
      </c>
      <c r="G1290" s="7" t="s">
        <v>179</v>
      </c>
      <c r="H1290" s="7" t="s">
        <v>1442</v>
      </c>
    </row>
    <row r="1291">
      <c r="A1291" s="56" t="s">
        <v>336</v>
      </c>
      <c r="B1291" s="7" t="s">
        <v>1192</v>
      </c>
      <c r="C1291" s="7">
        <v>3.0</v>
      </c>
      <c r="D1291" s="7">
        <v>2.0</v>
      </c>
      <c r="E1291" s="7">
        <v>3.0</v>
      </c>
      <c r="F1291" s="7" t="s">
        <v>24</v>
      </c>
      <c r="G1291" s="7" t="s">
        <v>293</v>
      </c>
      <c r="H1291" s="7" t="s">
        <v>925</v>
      </c>
      <c r="I1291" s="7" t="s">
        <v>25</v>
      </c>
    </row>
    <row r="1292">
      <c r="A1292" s="56" t="s">
        <v>330</v>
      </c>
      <c r="B1292" s="7" t="s">
        <v>532</v>
      </c>
      <c r="C1292" s="7">
        <v>5.0</v>
      </c>
      <c r="D1292" s="7">
        <v>5.0</v>
      </c>
      <c r="E1292" s="7">
        <v>1.0</v>
      </c>
      <c r="F1292" s="7" t="s">
        <v>300</v>
      </c>
      <c r="G1292" s="7" t="s">
        <v>293</v>
      </c>
      <c r="H1292" s="7" t="s">
        <v>1443</v>
      </c>
      <c r="I1292" s="7" t="s">
        <v>25</v>
      </c>
    </row>
    <row r="1293">
      <c r="A1293" s="56" t="s">
        <v>415</v>
      </c>
      <c r="B1293" s="7" t="s">
        <v>603</v>
      </c>
      <c r="C1293" s="7">
        <v>3.0</v>
      </c>
      <c r="D1293" s="7">
        <v>2.0</v>
      </c>
      <c r="E1293" s="7">
        <v>1.0</v>
      </c>
      <c r="F1293" s="7" t="s">
        <v>36</v>
      </c>
      <c r="G1293" s="7" t="s">
        <v>293</v>
      </c>
      <c r="H1293" s="7" t="s">
        <v>1444</v>
      </c>
    </row>
    <row r="1294">
      <c r="A1294" s="56" t="s">
        <v>302</v>
      </c>
      <c r="B1294" s="7" t="s">
        <v>1445</v>
      </c>
      <c r="C1294" s="7">
        <v>2.0</v>
      </c>
      <c r="D1294" s="7">
        <v>2.0</v>
      </c>
      <c r="E1294" s="7">
        <v>2.0</v>
      </c>
      <c r="F1294" s="7" t="s">
        <v>355</v>
      </c>
      <c r="G1294" s="7" t="s">
        <v>179</v>
      </c>
      <c r="H1294" s="7" t="s">
        <v>1446</v>
      </c>
      <c r="I1294" s="7" t="s">
        <v>175</v>
      </c>
    </row>
    <row r="1295">
      <c r="A1295" s="56" t="s">
        <v>295</v>
      </c>
      <c r="B1295" s="7" t="s">
        <v>1447</v>
      </c>
      <c r="C1295" s="7">
        <v>8.0</v>
      </c>
      <c r="D1295" s="7">
        <v>12.0</v>
      </c>
      <c r="E1295" s="7">
        <v>2.0</v>
      </c>
      <c r="F1295" s="7" t="s">
        <v>192</v>
      </c>
      <c r="G1295" s="7" t="s">
        <v>179</v>
      </c>
      <c r="H1295" s="7" t="s">
        <v>1448</v>
      </c>
    </row>
    <row r="1296">
      <c r="A1296" s="56" t="s">
        <v>295</v>
      </c>
      <c r="B1296" s="7" t="s">
        <v>1449</v>
      </c>
      <c r="C1296" s="7">
        <v>7.0</v>
      </c>
      <c r="D1296" s="7">
        <v>9.0</v>
      </c>
      <c r="E1296" s="7">
        <v>2.0</v>
      </c>
      <c r="F1296" s="7" t="s">
        <v>192</v>
      </c>
      <c r="G1296" s="7" t="s">
        <v>179</v>
      </c>
      <c r="H1296" s="7" t="s">
        <v>931</v>
      </c>
      <c r="I1296" s="7" t="s">
        <v>25</v>
      </c>
    </row>
    <row r="1297">
      <c r="A1297" s="56" t="s">
        <v>447</v>
      </c>
      <c r="B1297" s="7" t="s">
        <v>304</v>
      </c>
      <c r="C1297" s="7">
        <v>3.0</v>
      </c>
      <c r="D1297" s="7">
        <v>3.0</v>
      </c>
      <c r="E1297" s="7">
        <v>3.0</v>
      </c>
      <c r="F1297" s="7" t="s">
        <v>36</v>
      </c>
      <c r="G1297" s="7" t="s">
        <v>293</v>
      </c>
      <c r="H1297" s="7" t="s">
        <v>1050</v>
      </c>
    </row>
    <row r="1298">
      <c r="A1298" s="56" t="s">
        <v>341</v>
      </c>
      <c r="B1298" s="7" t="s">
        <v>722</v>
      </c>
      <c r="C1298" s="7">
        <v>5.0</v>
      </c>
      <c r="D1298" s="7">
        <v>4.0</v>
      </c>
      <c r="E1298" s="7">
        <v>2.0</v>
      </c>
      <c r="F1298" s="7" t="s">
        <v>313</v>
      </c>
      <c r="G1298" s="7" t="s">
        <v>179</v>
      </c>
      <c r="H1298" s="7" t="s">
        <v>529</v>
      </c>
      <c r="I1298" s="7" t="s">
        <v>27</v>
      </c>
    </row>
    <row r="1299">
      <c r="A1299" s="56" t="s">
        <v>1450</v>
      </c>
      <c r="B1299" s="7" t="s">
        <v>578</v>
      </c>
      <c r="C1299" s="7">
        <v>4.0</v>
      </c>
      <c r="D1299" s="7">
        <v>2.0</v>
      </c>
      <c r="E1299" s="7">
        <v>4.0</v>
      </c>
      <c r="F1299" s="7" t="s">
        <v>36</v>
      </c>
      <c r="G1299" s="7" t="s">
        <v>293</v>
      </c>
      <c r="H1299" s="7" t="s">
        <v>1451</v>
      </c>
      <c r="I1299" s="7" t="s">
        <v>27</v>
      </c>
    </row>
    <row r="1300">
      <c r="A1300" s="56" t="s">
        <v>1450</v>
      </c>
      <c r="B1300" s="7" t="s">
        <v>1383</v>
      </c>
      <c r="C1300" s="7">
        <v>2.0</v>
      </c>
      <c r="D1300" s="7">
        <v>2.0</v>
      </c>
      <c r="E1300" s="7">
        <v>3.0</v>
      </c>
      <c r="F1300" s="7" t="s">
        <v>382</v>
      </c>
      <c r="G1300" s="7" t="s">
        <v>293</v>
      </c>
      <c r="H1300" s="7" t="s">
        <v>493</v>
      </c>
      <c r="I1300" s="7" t="s">
        <v>27</v>
      </c>
    </row>
    <row r="1301">
      <c r="A1301" s="56" t="s">
        <v>1450</v>
      </c>
      <c r="B1301" s="7" t="s">
        <v>428</v>
      </c>
      <c r="C1301" s="7">
        <v>2.0</v>
      </c>
      <c r="D1301" s="7">
        <v>2.0</v>
      </c>
      <c r="E1301" s="7"/>
      <c r="F1301" s="7" t="s">
        <v>36</v>
      </c>
      <c r="G1301" s="7"/>
      <c r="I1301" s="7" t="s">
        <v>25</v>
      </c>
    </row>
    <row r="1302">
      <c r="A1302" s="56" t="s">
        <v>1450</v>
      </c>
      <c r="B1302" s="7" t="s">
        <v>485</v>
      </c>
      <c r="C1302" s="7">
        <v>2.0</v>
      </c>
      <c r="D1302" s="7">
        <v>2.0</v>
      </c>
      <c r="E1302" s="7"/>
      <c r="F1302" s="7" t="s">
        <v>345</v>
      </c>
      <c r="G1302" s="7" t="s">
        <v>293</v>
      </c>
      <c r="H1302" s="7" t="s">
        <v>1452</v>
      </c>
      <c r="I1302" s="7" t="s">
        <v>27</v>
      </c>
    </row>
    <row r="1303">
      <c r="A1303" s="56" t="s">
        <v>677</v>
      </c>
      <c r="B1303" s="7" t="s">
        <v>477</v>
      </c>
      <c r="C1303" s="7">
        <v>2.0</v>
      </c>
      <c r="D1303" s="7">
        <v>2.0</v>
      </c>
      <c r="E1303" s="7"/>
      <c r="F1303" s="7" t="s">
        <v>36</v>
      </c>
      <c r="G1303" s="7" t="s">
        <v>293</v>
      </c>
      <c r="H1303" s="7" t="s">
        <v>1453</v>
      </c>
      <c r="I1303" s="7" t="s">
        <v>27</v>
      </c>
    </row>
    <row r="1304">
      <c r="A1304" s="56" t="s">
        <v>336</v>
      </c>
      <c r="B1304" s="7" t="s">
        <v>379</v>
      </c>
      <c r="C1304" s="7">
        <v>4.0</v>
      </c>
      <c r="D1304" s="7">
        <v>3.0</v>
      </c>
      <c r="E1304" s="7">
        <v>3.0</v>
      </c>
      <c r="F1304" s="7" t="s">
        <v>24</v>
      </c>
      <c r="G1304" s="7" t="s">
        <v>293</v>
      </c>
      <c r="H1304" s="7" t="s">
        <v>653</v>
      </c>
      <c r="I1304" s="7" t="s">
        <v>25</v>
      </c>
    </row>
    <row r="1305">
      <c r="A1305" s="56" t="s">
        <v>290</v>
      </c>
      <c r="B1305" s="7" t="s">
        <v>562</v>
      </c>
      <c r="C1305" s="7">
        <v>4.0</v>
      </c>
      <c r="D1305" s="7">
        <v>4.0</v>
      </c>
      <c r="E1305" s="7"/>
      <c r="F1305" s="7" t="s">
        <v>382</v>
      </c>
      <c r="G1305" s="7" t="s">
        <v>293</v>
      </c>
      <c r="H1305" s="7" t="s">
        <v>451</v>
      </c>
      <c r="I1305" s="7" t="s">
        <v>25</v>
      </c>
    </row>
    <row r="1306">
      <c r="A1306" s="56" t="s">
        <v>290</v>
      </c>
      <c r="B1306" s="7" t="s">
        <v>554</v>
      </c>
      <c r="C1306" s="7">
        <v>4.0</v>
      </c>
      <c r="D1306" s="7">
        <v>4.0</v>
      </c>
      <c r="E1306" s="7"/>
      <c r="F1306" s="7" t="s">
        <v>382</v>
      </c>
      <c r="G1306" s="7" t="s">
        <v>293</v>
      </c>
      <c r="H1306" s="7" t="s">
        <v>735</v>
      </c>
      <c r="I1306" s="7" t="s">
        <v>27</v>
      </c>
    </row>
    <row r="1307">
      <c r="A1307" s="56" t="s">
        <v>290</v>
      </c>
      <c r="B1307" s="7" t="s">
        <v>501</v>
      </c>
      <c r="C1307" s="7">
        <v>1.0</v>
      </c>
      <c r="D1307" s="7">
        <v>2.0</v>
      </c>
      <c r="E1307" s="7"/>
      <c r="F1307" s="7" t="s">
        <v>345</v>
      </c>
      <c r="G1307" s="7" t="s">
        <v>293</v>
      </c>
      <c r="H1307" s="7" t="s">
        <v>1454</v>
      </c>
      <c r="I1307" s="7" t="s">
        <v>27</v>
      </c>
    </row>
    <row r="1308">
      <c r="A1308" s="56" t="s">
        <v>290</v>
      </c>
      <c r="B1308" s="7" t="s">
        <v>1332</v>
      </c>
      <c r="C1308" s="7">
        <v>3.0</v>
      </c>
      <c r="D1308" s="7">
        <v>3.0</v>
      </c>
      <c r="E1308" s="7">
        <v>3.0</v>
      </c>
      <c r="F1308" s="7" t="s">
        <v>36</v>
      </c>
      <c r="G1308" s="7" t="s">
        <v>293</v>
      </c>
      <c r="H1308" s="7" t="s">
        <v>764</v>
      </c>
      <c r="I1308" s="7" t="s">
        <v>175</v>
      </c>
    </row>
    <row r="1309">
      <c r="A1309" s="56" t="s">
        <v>290</v>
      </c>
      <c r="B1309" s="7" t="s">
        <v>395</v>
      </c>
      <c r="C1309" s="7">
        <v>4.0</v>
      </c>
      <c r="D1309" s="7">
        <v>4.0</v>
      </c>
      <c r="E1309" s="7">
        <v>3.0</v>
      </c>
      <c r="F1309" s="7" t="s">
        <v>345</v>
      </c>
      <c r="G1309" s="7" t="s">
        <v>293</v>
      </c>
      <c r="H1309" s="7" t="s">
        <v>834</v>
      </c>
      <c r="I1309" s="7" t="s">
        <v>27</v>
      </c>
    </row>
    <row r="1310">
      <c r="A1310" s="56" t="s">
        <v>415</v>
      </c>
      <c r="B1310" s="7" t="s">
        <v>1318</v>
      </c>
      <c r="C1310" s="7">
        <v>3.0</v>
      </c>
      <c r="D1310" s="7">
        <v>3.0</v>
      </c>
      <c r="E1310" s="7"/>
      <c r="F1310" s="7" t="s">
        <v>24</v>
      </c>
      <c r="G1310" s="7" t="s">
        <v>293</v>
      </c>
      <c r="H1310" s="7" t="s">
        <v>868</v>
      </c>
      <c r="I1310" s="7" t="s">
        <v>27</v>
      </c>
    </row>
    <row r="1311">
      <c r="A1311" s="56" t="s">
        <v>415</v>
      </c>
      <c r="B1311" s="7" t="s">
        <v>416</v>
      </c>
      <c r="C1311" s="7">
        <v>4.0</v>
      </c>
      <c r="D1311" s="7">
        <v>4.0</v>
      </c>
      <c r="E1311" s="7"/>
      <c r="F1311" s="7" t="s">
        <v>24</v>
      </c>
      <c r="G1311" s="7" t="s">
        <v>293</v>
      </c>
      <c r="H1311" s="7" t="s">
        <v>595</v>
      </c>
      <c r="I1311" s="7" t="s">
        <v>27</v>
      </c>
    </row>
    <row r="1312">
      <c r="A1312" s="56" t="s">
        <v>415</v>
      </c>
      <c r="B1312" s="7" t="s">
        <v>1192</v>
      </c>
      <c r="C1312" s="7">
        <v>3.0</v>
      </c>
      <c r="D1312" s="7">
        <v>3.0</v>
      </c>
      <c r="E1312" s="7">
        <v>2.0</v>
      </c>
      <c r="F1312" s="7" t="s">
        <v>24</v>
      </c>
      <c r="G1312" s="7" t="s">
        <v>293</v>
      </c>
      <c r="H1312" s="7" t="s">
        <v>1177</v>
      </c>
      <c r="I1312" s="7" t="s">
        <v>27</v>
      </c>
    </row>
    <row r="1313">
      <c r="A1313" s="56" t="s">
        <v>415</v>
      </c>
      <c r="B1313" s="7" t="s">
        <v>485</v>
      </c>
      <c r="C1313" s="7">
        <v>4.0</v>
      </c>
      <c r="D1313" s="7">
        <v>4.0</v>
      </c>
      <c r="E1313" s="7">
        <v>3.0</v>
      </c>
      <c r="F1313" s="7" t="s">
        <v>24</v>
      </c>
      <c r="G1313" s="7" t="s">
        <v>293</v>
      </c>
      <c r="H1313" s="7" t="s">
        <v>1455</v>
      </c>
      <c r="I1313" s="7" t="s">
        <v>27</v>
      </c>
    </row>
    <row r="1314">
      <c r="A1314" s="56" t="s">
        <v>415</v>
      </c>
      <c r="B1314" s="7" t="s">
        <v>450</v>
      </c>
      <c r="C1314" s="7">
        <v>4.0</v>
      </c>
      <c r="D1314" s="7">
        <v>4.0</v>
      </c>
      <c r="E1314" s="7">
        <v>1.0</v>
      </c>
      <c r="F1314" s="7" t="s">
        <v>24</v>
      </c>
      <c r="G1314" s="7" t="s">
        <v>293</v>
      </c>
      <c r="H1314" s="7" t="s">
        <v>631</v>
      </c>
      <c r="I1314" s="7" t="s">
        <v>27</v>
      </c>
    </row>
    <row r="1315">
      <c r="A1315" s="56" t="s">
        <v>362</v>
      </c>
      <c r="B1315" s="7" t="s">
        <v>1085</v>
      </c>
      <c r="C1315" s="7">
        <v>4.0</v>
      </c>
      <c r="D1315" s="7">
        <v>4.0</v>
      </c>
      <c r="E1315" s="7"/>
      <c r="F1315" s="7" t="s">
        <v>358</v>
      </c>
      <c r="G1315" s="7" t="s">
        <v>293</v>
      </c>
      <c r="H1315" s="7" t="s">
        <v>1456</v>
      </c>
      <c r="I1315" s="7" t="s">
        <v>25</v>
      </c>
    </row>
    <row r="1316">
      <c r="A1316" s="56" t="s">
        <v>620</v>
      </c>
      <c r="B1316" s="7" t="s">
        <v>668</v>
      </c>
      <c r="C1316" s="7">
        <v>4.0</v>
      </c>
      <c r="D1316" s="7">
        <v>4.0</v>
      </c>
      <c r="E1316" s="7"/>
      <c r="F1316" s="7" t="s">
        <v>358</v>
      </c>
      <c r="G1316" s="7" t="s">
        <v>293</v>
      </c>
      <c r="H1316" s="7" t="s">
        <v>1410</v>
      </c>
      <c r="I1316" s="7" t="s">
        <v>27</v>
      </c>
    </row>
    <row r="1317">
      <c r="A1317" s="56" t="s">
        <v>447</v>
      </c>
      <c r="B1317" s="7" t="s">
        <v>1457</v>
      </c>
      <c r="C1317" s="7">
        <v>3.0</v>
      </c>
      <c r="D1317" s="7">
        <v>2.0</v>
      </c>
      <c r="E1317" s="7"/>
      <c r="F1317" s="7" t="s">
        <v>36</v>
      </c>
      <c r="G1317" s="7" t="s">
        <v>293</v>
      </c>
      <c r="H1317" s="7" t="s">
        <v>1458</v>
      </c>
      <c r="I1317" s="7" t="s">
        <v>25</v>
      </c>
    </row>
    <row r="1318">
      <c r="A1318" s="56" t="s">
        <v>620</v>
      </c>
      <c r="B1318" s="7" t="s">
        <v>562</v>
      </c>
      <c r="C1318" s="7">
        <v>4.0</v>
      </c>
      <c r="D1318" s="7">
        <v>4.0</v>
      </c>
      <c r="E1318" s="7">
        <v>3.0</v>
      </c>
      <c r="F1318" s="7" t="s">
        <v>358</v>
      </c>
      <c r="G1318" s="7" t="s">
        <v>293</v>
      </c>
      <c r="H1318" s="7" t="s">
        <v>1382</v>
      </c>
      <c r="I1318" s="7" t="s">
        <v>27</v>
      </c>
    </row>
    <row r="1319">
      <c r="A1319" s="56" t="s">
        <v>362</v>
      </c>
      <c r="B1319" s="7" t="s">
        <v>485</v>
      </c>
      <c r="C1319" s="7">
        <v>4.0</v>
      </c>
      <c r="D1319" s="7">
        <v>4.0</v>
      </c>
      <c r="E1319" s="7">
        <v>3.0</v>
      </c>
      <c r="F1319" s="7" t="s">
        <v>24</v>
      </c>
      <c r="G1319" s="7" t="s">
        <v>293</v>
      </c>
      <c r="H1319" s="7" t="s">
        <v>301</v>
      </c>
      <c r="I1319" s="7" t="s">
        <v>175</v>
      </c>
    </row>
    <row r="1320">
      <c r="A1320" s="56" t="s">
        <v>351</v>
      </c>
      <c r="B1320" s="7" t="s">
        <v>1459</v>
      </c>
      <c r="C1320" s="7">
        <v>5.0</v>
      </c>
      <c r="D1320" s="7">
        <v>5.0</v>
      </c>
      <c r="E1320" s="7"/>
      <c r="F1320" s="7" t="s">
        <v>732</v>
      </c>
      <c r="G1320" s="7" t="s">
        <v>179</v>
      </c>
      <c r="H1320" s="7" t="s">
        <v>1460</v>
      </c>
      <c r="I1320" s="7" t="s">
        <v>27</v>
      </c>
    </row>
    <row r="1321">
      <c r="A1321" s="56" t="s">
        <v>362</v>
      </c>
      <c r="B1321" s="7" t="s">
        <v>395</v>
      </c>
      <c r="C1321" s="7">
        <v>4.0</v>
      </c>
      <c r="D1321" s="7">
        <v>2.0</v>
      </c>
      <c r="E1321" s="7"/>
      <c r="F1321" s="7" t="s">
        <v>358</v>
      </c>
      <c r="G1321" s="7" t="s">
        <v>293</v>
      </c>
      <c r="H1321" s="7" t="s">
        <v>1461</v>
      </c>
      <c r="I1321" s="7" t="s">
        <v>175</v>
      </c>
    </row>
    <row r="1322">
      <c r="A1322" s="56" t="s">
        <v>365</v>
      </c>
      <c r="B1322" s="7" t="s">
        <v>291</v>
      </c>
      <c r="C1322" s="7">
        <v>6.0</v>
      </c>
      <c r="D1322" s="7">
        <v>4.0</v>
      </c>
      <c r="E1322" s="7">
        <v>3.0</v>
      </c>
      <c r="F1322" s="7" t="s">
        <v>443</v>
      </c>
      <c r="G1322" s="7" t="s">
        <v>179</v>
      </c>
      <c r="H1322" s="7" t="s">
        <v>1462</v>
      </c>
    </row>
    <row r="1323">
      <c r="A1323" s="56" t="s">
        <v>522</v>
      </c>
      <c r="B1323" s="7" t="s">
        <v>477</v>
      </c>
      <c r="C1323" s="7">
        <v>3.0</v>
      </c>
      <c r="D1323" s="7">
        <v>2.0</v>
      </c>
      <c r="E1323" s="7">
        <v>3.0</v>
      </c>
      <c r="F1323" s="7" t="s">
        <v>36</v>
      </c>
      <c r="G1323" s="7" t="s">
        <v>293</v>
      </c>
      <c r="H1323" s="7" t="s">
        <v>1179</v>
      </c>
      <c r="I1323" s="7" t="s">
        <v>27</v>
      </c>
    </row>
    <row r="1324">
      <c r="A1324" s="56" t="s">
        <v>302</v>
      </c>
      <c r="B1324" s="7" t="s">
        <v>1040</v>
      </c>
      <c r="C1324" s="7">
        <v>5.0</v>
      </c>
      <c r="D1324" s="7">
        <v>5.0</v>
      </c>
      <c r="E1324" s="7">
        <v>3.0</v>
      </c>
      <c r="F1324" s="7" t="s">
        <v>352</v>
      </c>
      <c r="G1324" s="7" t="s">
        <v>179</v>
      </c>
      <c r="H1324" s="7" t="s">
        <v>429</v>
      </c>
      <c r="I1324" s="7" t="s">
        <v>27</v>
      </c>
    </row>
    <row r="1325">
      <c r="A1325" s="56" t="s">
        <v>436</v>
      </c>
      <c r="B1325" s="7" t="s">
        <v>1463</v>
      </c>
      <c r="C1325" s="7">
        <v>5.0</v>
      </c>
      <c r="D1325" s="7">
        <v>6.0</v>
      </c>
      <c r="E1325" s="7"/>
      <c r="F1325" s="7" t="s">
        <v>300</v>
      </c>
      <c r="G1325" s="7" t="s">
        <v>293</v>
      </c>
      <c r="H1325" s="7" t="s">
        <v>815</v>
      </c>
      <c r="I1325" s="7" t="s">
        <v>27</v>
      </c>
    </row>
    <row r="1326">
      <c r="A1326" s="56" t="s">
        <v>436</v>
      </c>
      <c r="B1326" s="7" t="s">
        <v>1464</v>
      </c>
      <c r="C1326" s="7">
        <v>4.0</v>
      </c>
      <c r="D1326" s="7">
        <v>5.0</v>
      </c>
      <c r="E1326" s="7"/>
      <c r="F1326" s="7" t="s">
        <v>300</v>
      </c>
      <c r="G1326" s="7" t="s">
        <v>293</v>
      </c>
      <c r="H1326" s="7" t="s">
        <v>813</v>
      </c>
      <c r="I1326" s="7" t="s">
        <v>27</v>
      </c>
    </row>
    <row r="1327">
      <c r="A1327" s="56" t="s">
        <v>436</v>
      </c>
      <c r="B1327" s="7" t="s">
        <v>1465</v>
      </c>
      <c r="C1327" s="7">
        <v>5.0</v>
      </c>
      <c r="D1327" s="7">
        <v>6.0</v>
      </c>
      <c r="E1327" s="7"/>
      <c r="F1327" s="7" t="s">
        <v>300</v>
      </c>
      <c r="G1327" s="7" t="s">
        <v>293</v>
      </c>
      <c r="H1327" s="7" t="s">
        <v>795</v>
      </c>
      <c r="I1327" s="7" t="s">
        <v>27</v>
      </c>
    </row>
    <row r="1328">
      <c r="A1328" s="56" t="s">
        <v>436</v>
      </c>
      <c r="B1328" s="7" t="s">
        <v>1466</v>
      </c>
      <c r="C1328" s="7">
        <v>5.0</v>
      </c>
      <c r="D1328" s="7">
        <v>6.0</v>
      </c>
      <c r="E1328" s="7">
        <v>2.0</v>
      </c>
      <c r="F1328" s="7" t="s">
        <v>300</v>
      </c>
      <c r="G1328" s="7" t="s">
        <v>293</v>
      </c>
      <c r="H1328" s="7" t="s">
        <v>827</v>
      </c>
      <c r="I1328" s="7" t="s">
        <v>27</v>
      </c>
    </row>
    <row r="1329">
      <c r="A1329" s="56" t="s">
        <v>365</v>
      </c>
      <c r="B1329" s="7" t="s">
        <v>1467</v>
      </c>
      <c r="C1329" s="7">
        <v>3.0</v>
      </c>
      <c r="D1329" s="7">
        <v>2.0</v>
      </c>
      <c r="E1329" s="7"/>
      <c r="F1329" s="7" t="s">
        <v>355</v>
      </c>
      <c r="G1329" s="7" t="s">
        <v>293</v>
      </c>
      <c r="H1329" s="7" t="s">
        <v>1395</v>
      </c>
      <c r="I1329" s="7" t="s">
        <v>27</v>
      </c>
    </row>
    <row r="1330">
      <c r="A1330" s="56" t="s">
        <v>336</v>
      </c>
      <c r="B1330" s="7" t="s">
        <v>1468</v>
      </c>
      <c r="C1330" s="7">
        <v>7.0</v>
      </c>
      <c r="D1330" s="7">
        <v>5.0</v>
      </c>
      <c r="E1330" s="7"/>
      <c r="F1330" s="7" t="s">
        <v>188</v>
      </c>
      <c r="G1330" s="7" t="s">
        <v>179</v>
      </c>
      <c r="H1330" s="7" t="s">
        <v>311</v>
      </c>
      <c r="I1330" s="7" t="s">
        <v>25</v>
      </c>
    </row>
    <row r="1331">
      <c r="A1331" s="56" t="s">
        <v>336</v>
      </c>
      <c r="B1331" s="7" t="s">
        <v>381</v>
      </c>
      <c r="C1331" s="7">
        <v>4.0</v>
      </c>
      <c r="D1331" s="7">
        <v>4.0</v>
      </c>
      <c r="E1331" s="7"/>
      <c r="F1331" s="7" t="s">
        <v>194</v>
      </c>
      <c r="G1331" s="7" t="s">
        <v>179</v>
      </c>
      <c r="H1331" s="7" t="s">
        <v>1245</v>
      </c>
      <c r="I1331" s="7" t="s">
        <v>25</v>
      </c>
    </row>
    <row r="1332">
      <c r="A1332" s="56" t="s">
        <v>365</v>
      </c>
      <c r="B1332" s="7" t="s">
        <v>1469</v>
      </c>
      <c r="C1332" s="7">
        <v>6.0</v>
      </c>
      <c r="D1332" s="7">
        <v>5.0</v>
      </c>
      <c r="E1332" s="7"/>
      <c r="F1332" s="7" t="s">
        <v>332</v>
      </c>
      <c r="G1332" s="7" t="s">
        <v>179</v>
      </c>
      <c r="H1332" s="7" t="s">
        <v>869</v>
      </c>
      <c r="I1332" s="7" t="s">
        <v>27</v>
      </c>
    </row>
    <row r="1333">
      <c r="A1333" s="56" t="s">
        <v>365</v>
      </c>
      <c r="B1333" s="7" t="s">
        <v>652</v>
      </c>
      <c r="C1333" s="7">
        <v>5.0</v>
      </c>
      <c r="D1333" s="7">
        <v>4.0</v>
      </c>
      <c r="E1333" s="7"/>
      <c r="F1333" s="7" t="s">
        <v>443</v>
      </c>
      <c r="G1333" s="7" t="s">
        <v>179</v>
      </c>
      <c r="H1333" s="7" t="s">
        <v>1335</v>
      </c>
      <c r="I1333" s="7" t="s">
        <v>27</v>
      </c>
    </row>
    <row r="1334">
      <c r="A1334" s="56" t="s">
        <v>365</v>
      </c>
      <c r="B1334" s="7" t="s">
        <v>312</v>
      </c>
      <c r="C1334" s="7">
        <v>6.0</v>
      </c>
      <c r="D1334" s="7">
        <v>5.0</v>
      </c>
      <c r="E1334" s="7"/>
      <c r="F1334" s="7" t="s">
        <v>188</v>
      </c>
      <c r="G1334" s="7" t="s">
        <v>179</v>
      </c>
      <c r="H1334" s="7" t="s">
        <v>1470</v>
      </c>
      <c r="I1334" s="7" t="s">
        <v>27</v>
      </c>
    </row>
    <row r="1335">
      <c r="A1335" s="56" t="s">
        <v>607</v>
      </c>
      <c r="B1335" s="7" t="s">
        <v>468</v>
      </c>
      <c r="C1335" s="7">
        <v>5.0</v>
      </c>
      <c r="D1335" s="7">
        <v>5.0</v>
      </c>
      <c r="E1335" s="7">
        <v>2.0</v>
      </c>
      <c r="F1335" s="7" t="s">
        <v>352</v>
      </c>
      <c r="G1335" s="7" t="s">
        <v>179</v>
      </c>
      <c r="H1335" s="7" t="s">
        <v>322</v>
      </c>
      <c r="I1335" s="7" t="s">
        <v>27</v>
      </c>
    </row>
    <row r="1336">
      <c r="A1336" s="56" t="s">
        <v>336</v>
      </c>
      <c r="B1336" s="7" t="s">
        <v>391</v>
      </c>
      <c r="C1336" s="7">
        <v>5.0</v>
      </c>
      <c r="D1336" s="7">
        <v>5.0</v>
      </c>
      <c r="E1336" s="7">
        <v>1.0</v>
      </c>
      <c r="F1336" s="7" t="s">
        <v>188</v>
      </c>
      <c r="G1336" s="7" t="s">
        <v>179</v>
      </c>
      <c r="H1336" s="7" t="s">
        <v>1471</v>
      </c>
      <c r="I1336" s="7" t="s">
        <v>25</v>
      </c>
    </row>
    <row r="1337">
      <c r="A1337" s="56" t="s">
        <v>821</v>
      </c>
      <c r="B1337" s="7" t="s">
        <v>320</v>
      </c>
      <c r="C1337" s="7">
        <v>6.0</v>
      </c>
      <c r="D1337" s="7">
        <v>4.0</v>
      </c>
      <c r="E1337" s="7">
        <v>1.0</v>
      </c>
      <c r="F1337" s="7" t="s">
        <v>443</v>
      </c>
      <c r="G1337" s="7" t="s">
        <v>179</v>
      </c>
      <c r="H1337" s="7" t="s">
        <v>1335</v>
      </c>
      <c r="I1337" s="7" t="s">
        <v>27</v>
      </c>
    </row>
    <row r="1338">
      <c r="A1338" s="56" t="s">
        <v>436</v>
      </c>
      <c r="C1338" s="7">
        <v>3.0</v>
      </c>
      <c r="D1338" s="7">
        <v>3.0</v>
      </c>
      <c r="E1338" s="7">
        <v>2.0</v>
      </c>
      <c r="F1338" s="7" t="s">
        <v>321</v>
      </c>
      <c r="G1338" s="7" t="s">
        <v>179</v>
      </c>
      <c r="H1338" s="7" t="s">
        <v>954</v>
      </c>
      <c r="I1338" s="7" t="s">
        <v>27</v>
      </c>
    </row>
    <row r="1339">
      <c r="A1339" s="56" t="s">
        <v>362</v>
      </c>
      <c r="B1339" s="7" t="s">
        <v>1322</v>
      </c>
      <c r="C1339" s="7">
        <v>4.0</v>
      </c>
      <c r="D1339" s="7">
        <v>3.0</v>
      </c>
      <c r="E1339" s="7">
        <v>1.0</v>
      </c>
      <c r="F1339" s="7" t="s">
        <v>355</v>
      </c>
      <c r="G1339" s="7" t="s">
        <v>293</v>
      </c>
      <c r="H1339" s="7" t="s">
        <v>1404</v>
      </c>
      <c r="I1339" s="7" t="s">
        <v>27</v>
      </c>
    </row>
    <row r="1340">
      <c r="A1340" s="56" t="s">
        <v>607</v>
      </c>
      <c r="B1340" s="7" t="s">
        <v>1472</v>
      </c>
      <c r="C1340" s="7">
        <v>2.0</v>
      </c>
      <c r="D1340" s="7">
        <v>2.0</v>
      </c>
      <c r="E1340" s="7">
        <v>2.0</v>
      </c>
      <c r="F1340" s="7" t="s">
        <v>321</v>
      </c>
      <c r="G1340" s="7" t="s">
        <v>179</v>
      </c>
      <c r="H1340" s="7" t="s">
        <v>1358</v>
      </c>
      <c r="I1340" s="7" t="s">
        <v>27</v>
      </c>
    </row>
    <row r="1341">
      <c r="A1341" s="56" t="s">
        <v>298</v>
      </c>
      <c r="B1341" s="7" t="s">
        <v>400</v>
      </c>
      <c r="C1341" s="7">
        <v>3.0</v>
      </c>
      <c r="D1341" s="7">
        <v>2.0</v>
      </c>
      <c r="E1341" s="7">
        <v>2.0</v>
      </c>
      <c r="F1341" s="7" t="s">
        <v>300</v>
      </c>
      <c r="G1341" s="7"/>
      <c r="I1341" s="7" t="s">
        <v>175</v>
      </c>
    </row>
    <row r="1342">
      <c r="A1342" s="56" t="s">
        <v>436</v>
      </c>
      <c r="B1342" s="7" t="s">
        <v>1342</v>
      </c>
      <c r="C1342" s="7">
        <v>3.0</v>
      </c>
      <c r="D1342" s="7">
        <v>3.0</v>
      </c>
      <c r="E1342" s="7">
        <v>3.0</v>
      </c>
      <c r="F1342" s="7" t="s">
        <v>321</v>
      </c>
      <c r="G1342" s="7" t="s">
        <v>179</v>
      </c>
      <c r="H1342" s="7" t="s">
        <v>954</v>
      </c>
      <c r="I1342" s="7" t="s">
        <v>27</v>
      </c>
    </row>
    <row r="1343">
      <c r="A1343" s="56" t="s">
        <v>303</v>
      </c>
      <c r="B1343" s="7" t="s">
        <v>464</v>
      </c>
      <c r="C1343" s="7">
        <v>3.0</v>
      </c>
      <c r="D1343" s="7">
        <v>2.0</v>
      </c>
      <c r="E1343" s="7"/>
      <c r="F1343" s="7" t="s">
        <v>36</v>
      </c>
      <c r="G1343" s="7" t="s">
        <v>293</v>
      </c>
      <c r="H1343" s="7" t="s">
        <v>1029</v>
      </c>
      <c r="I1343" s="7" t="s">
        <v>27</v>
      </c>
    </row>
    <row r="1344">
      <c r="A1344" s="56" t="s">
        <v>303</v>
      </c>
      <c r="B1344" s="7" t="s">
        <v>501</v>
      </c>
      <c r="C1344" s="7">
        <v>3.0</v>
      </c>
      <c r="D1344" s="7">
        <v>2.0</v>
      </c>
      <c r="E1344" s="7">
        <v>2.0</v>
      </c>
      <c r="F1344" s="7" t="s">
        <v>36</v>
      </c>
      <c r="G1344" s="7" t="s">
        <v>293</v>
      </c>
      <c r="H1344" s="7" t="s">
        <v>1029</v>
      </c>
      <c r="I1344" s="7" t="s">
        <v>27</v>
      </c>
    </row>
    <row r="1345">
      <c r="A1345" s="56" t="s">
        <v>303</v>
      </c>
      <c r="B1345" s="7" t="s">
        <v>1473</v>
      </c>
      <c r="C1345" s="7">
        <v>2.0</v>
      </c>
      <c r="D1345" s="7">
        <v>2.0</v>
      </c>
      <c r="E1345" s="7">
        <v>4.0</v>
      </c>
      <c r="F1345" s="7" t="s">
        <v>36</v>
      </c>
      <c r="G1345" s="7" t="s">
        <v>293</v>
      </c>
      <c r="H1345" s="7" t="s">
        <v>1200</v>
      </c>
      <c r="I1345" s="7" t="s">
        <v>27</v>
      </c>
    </row>
    <row r="1346">
      <c r="A1346" s="56" t="s">
        <v>303</v>
      </c>
      <c r="B1346" s="7" t="s">
        <v>1474</v>
      </c>
      <c r="C1346" s="7">
        <v>2.0</v>
      </c>
      <c r="D1346" s="7">
        <v>1.0</v>
      </c>
      <c r="E1346" s="7">
        <v>2.0</v>
      </c>
      <c r="F1346" s="7" t="s">
        <v>345</v>
      </c>
      <c r="G1346" s="7" t="s">
        <v>293</v>
      </c>
      <c r="H1346" s="7" t="s">
        <v>824</v>
      </c>
      <c r="I1346" s="7" t="s">
        <v>27</v>
      </c>
    </row>
    <row r="1347">
      <c r="A1347" s="56" t="s">
        <v>303</v>
      </c>
      <c r="B1347" s="7" t="s">
        <v>1475</v>
      </c>
      <c r="C1347" s="7">
        <v>5.0</v>
      </c>
      <c r="D1347" s="7">
        <v>5.0</v>
      </c>
      <c r="E1347" s="7">
        <v>2.0</v>
      </c>
      <c r="F1347" s="7" t="s">
        <v>563</v>
      </c>
      <c r="G1347" s="7" t="s">
        <v>293</v>
      </c>
      <c r="H1347" s="7" t="s">
        <v>1476</v>
      </c>
      <c r="I1347" s="7" t="s">
        <v>27</v>
      </c>
    </row>
    <row r="1348">
      <c r="A1348" s="56" t="s">
        <v>424</v>
      </c>
      <c r="B1348" s="7" t="s">
        <v>534</v>
      </c>
      <c r="C1348" s="7">
        <v>3.0</v>
      </c>
      <c r="D1348" s="7">
        <v>2.0</v>
      </c>
      <c r="E1348" s="7">
        <v>2.0</v>
      </c>
      <c r="F1348" s="7" t="s">
        <v>24</v>
      </c>
      <c r="G1348" s="7" t="s">
        <v>293</v>
      </c>
      <c r="H1348" s="7" t="s">
        <v>1076</v>
      </c>
      <c r="I1348" s="7" t="s">
        <v>25</v>
      </c>
    </row>
    <row r="1349">
      <c r="A1349" s="56" t="s">
        <v>351</v>
      </c>
      <c r="B1349" s="7" t="s">
        <v>843</v>
      </c>
      <c r="C1349" s="7">
        <v>3.0</v>
      </c>
      <c r="D1349" s="7">
        <v>2.0</v>
      </c>
      <c r="E1349" s="7">
        <v>2.0</v>
      </c>
      <c r="F1349" s="7" t="s">
        <v>345</v>
      </c>
      <c r="G1349" s="7" t="s">
        <v>293</v>
      </c>
      <c r="H1349" s="7" t="s">
        <v>998</v>
      </c>
      <c r="I1349" s="7" t="s">
        <v>27</v>
      </c>
    </row>
    <row r="1350">
      <c r="A1350" s="56" t="s">
        <v>302</v>
      </c>
      <c r="B1350" s="7" t="s">
        <v>1428</v>
      </c>
      <c r="C1350" s="7">
        <v>3.0</v>
      </c>
      <c r="D1350" s="7">
        <v>2.0</v>
      </c>
      <c r="E1350" s="7">
        <v>4.0</v>
      </c>
      <c r="F1350" s="7" t="s">
        <v>171</v>
      </c>
      <c r="G1350" s="7" t="s">
        <v>293</v>
      </c>
      <c r="H1350" s="7" t="s">
        <v>1477</v>
      </c>
      <c r="I1350" s="7" t="s">
        <v>27</v>
      </c>
    </row>
    <row r="1351">
      <c r="A1351" s="56" t="s">
        <v>351</v>
      </c>
      <c r="B1351" s="7" t="s">
        <v>366</v>
      </c>
      <c r="C1351" s="7">
        <v>3.0</v>
      </c>
      <c r="D1351" s="7">
        <v>2.0</v>
      </c>
      <c r="E1351" s="7">
        <v>1.0</v>
      </c>
      <c r="F1351" s="7" t="s">
        <v>300</v>
      </c>
      <c r="G1351" s="7" t="s">
        <v>293</v>
      </c>
      <c r="H1351" s="7" t="s">
        <v>1478</v>
      </c>
      <c r="I1351" s="7" t="s">
        <v>25</v>
      </c>
    </row>
    <row r="1352">
      <c r="A1352" s="56" t="s">
        <v>362</v>
      </c>
      <c r="B1352" s="7" t="s">
        <v>1479</v>
      </c>
      <c r="C1352" s="7">
        <v>5.0</v>
      </c>
      <c r="D1352" s="7">
        <v>4.0</v>
      </c>
      <c r="E1352" s="7"/>
      <c r="F1352" s="7" t="s">
        <v>355</v>
      </c>
      <c r="G1352" s="7" t="s">
        <v>293</v>
      </c>
      <c r="H1352" s="7" t="s">
        <v>976</v>
      </c>
      <c r="I1352" s="7" t="s">
        <v>27</v>
      </c>
    </row>
    <row r="1353">
      <c r="A1353" s="56" t="s">
        <v>415</v>
      </c>
      <c r="B1353" s="7" t="s">
        <v>1192</v>
      </c>
      <c r="C1353" s="7">
        <v>3.0</v>
      </c>
      <c r="D1353" s="7">
        <v>3.0</v>
      </c>
      <c r="E1353" s="7">
        <v>3.0</v>
      </c>
      <c r="F1353" s="7" t="s">
        <v>24</v>
      </c>
      <c r="G1353" s="7" t="s">
        <v>293</v>
      </c>
      <c r="H1353" s="7" t="s">
        <v>1177</v>
      </c>
      <c r="I1353" s="7" t="s">
        <v>175</v>
      </c>
    </row>
    <row r="1354">
      <c r="A1354" s="56" t="s">
        <v>415</v>
      </c>
      <c r="B1354" s="7" t="s">
        <v>477</v>
      </c>
      <c r="C1354" s="7">
        <v>2.0</v>
      </c>
      <c r="D1354" s="7">
        <v>2.0</v>
      </c>
      <c r="E1354" s="7">
        <v>2.0</v>
      </c>
      <c r="F1354" s="7" t="s">
        <v>24</v>
      </c>
      <c r="G1354" s="7" t="s">
        <v>293</v>
      </c>
      <c r="H1354" s="7" t="s">
        <v>1480</v>
      </c>
      <c r="I1354" s="7" t="s">
        <v>27</v>
      </c>
    </row>
    <row r="1355">
      <c r="A1355" s="56" t="s">
        <v>303</v>
      </c>
      <c r="B1355" s="7" t="s">
        <v>621</v>
      </c>
      <c r="C1355" s="7">
        <v>4.0</v>
      </c>
      <c r="D1355" s="7">
        <v>3.0</v>
      </c>
      <c r="E1355" s="7">
        <v>4.0</v>
      </c>
      <c r="F1355" s="7" t="s">
        <v>300</v>
      </c>
      <c r="G1355" s="7" t="s">
        <v>293</v>
      </c>
      <c r="H1355" s="7" t="s">
        <v>1481</v>
      </c>
      <c r="I1355" s="7" t="s">
        <v>175</v>
      </c>
    </row>
    <row r="1356">
      <c r="A1356" s="56" t="s">
        <v>290</v>
      </c>
      <c r="B1356" s="7" t="s">
        <v>532</v>
      </c>
      <c r="C1356" s="7">
        <v>5.0</v>
      </c>
      <c r="D1356" s="7">
        <v>6.0</v>
      </c>
      <c r="E1356" s="7">
        <v>1.0</v>
      </c>
      <c r="F1356" s="7" t="s">
        <v>300</v>
      </c>
      <c r="G1356" s="7" t="s">
        <v>293</v>
      </c>
      <c r="H1356" s="7" t="s">
        <v>1482</v>
      </c>
      <c r="I1356" s="7" t="s">
        <v>27</v>
      </c>
    </row>
    <row r="1357">
      <c r="A1357" s="56" t="s">
        <v>290</v>
      </c>
      <c r="B1357" s="7" t="s">
        <v>535</v>
      </c>
      <c r="C1357" s="7">
        <v>5.0</v>
      </c>
      <c r="D1357" s="7">
        <v>6.0</v>
      </c>
      <c r="E1357" s="7">
        <v>2.0</v>
      </c>
      <c r="F1357" s="7" t="s">
        <v>300</v>
      </c>
      <c r="G1357" s="7" t="s">
        <v>293</v>
      </c>
      <c r="H1357" s="7" t="s">
        <v>1482</v>
      </c>
      <c r="I1357" s="7" t="s">
        <v>27</v>
      </c>
    </row>
    <row r="1358">
      <c r="A1358" s="56" t="s">
        <v>336</v>
      </c>
      <c r="B1358" s="7" t="s">
        <v>1483</v>
      </c>
      <c r="C1358" s="7">
        <v>4.0</v>
      </c>
      <c r="D1358" s="7">
        <v>4.0</v>
      </c>
      <c r="E1358" s="7">
        <v>4.0</v>
      </c>
      <c r="F1358" s="7" t="s">
        <v>24</v>
      </c>
      <c r="G1358" s="7" t="s">
        <v>293</v>
      </c>
      <c r="H1358" s="7" t="s">
        <v>584</v>
      </c>
      <c r="I1358" s="7" t="s">
        <v>27</v>
      </c>
    </row>
    <row r="1359">
      <c r="A1359" s="56" t="s">
        <v>290</v>
      </c>
      <c r="B1359" s="7" t="s">
        <v>1484</v>
      </c>
      <c r="C1359" s="7">
        <v>2.0</v>
      </c>
      <c r="D1359" s="7">
        <v>2.0</v>
      </c>
      <c r="E1359" s="7">
        <v>3.0</v>
      </c>
      <c r="F1359" s="7" t="s">
        <v>300</v>
      </c>
      <c r="G1359" s="7" t="s">
        <v>293</v>
      </c>
      <c r="H1359" s="7" t="s">
        <v>1452</v>
      </c>
      <c r="I1359" s="7" t="s">
        <v>25</v>
      </c>
    </row>
    <row r="1360">
      <c r="A1360" s="56" t="s">
        <v>302</v>
      </c>
      <c r="B1360" s="7" t="s">
        <v>337</v>
      </c>
      <c r="C1360" s="7">
        <v>6.0</v>
      </c>
      <c r="D1360" s="7">
        <v>6.0</v>
      </c>
      <c r="E1360" s="7">
        <v>4.0</v>
      </c>
      <c r="F1360" s="7" t="s">
        <v>732</v>
      </c>
      <c r="G1360" s="7" t="s">
        <v>179</v>
      </c>
      <c r="H1360" s="7" t="s">
        <v>725</v>
      </c>
      <c r="I1360" s="7" t="s">
        <v>175</v>
      </c>
    </row>
    <row r="1361">
      <c r="A1361" s="56" t="s">
        <v>620</v>
      </c>
      <c r="B1361" s="7" t="s">
        <v>756</v>
      </c>
      <c r="C1361" s="7">
        <v>5.0</v>
      </c>
      <c r="D1361" s="7">
        <v>3.0</v>
      </c>
      <c r="E1361" s="7">
        <v>3.0</v>
      </c>
      <c r="F1361" s="7" t="s">
        <v>300</v>
      </c>
      <c r="G1361" s="7" t="s">
        <v>293</v>
      </c>
      <c r="H1361" s="7" t="s">
        <v>1132</v>
      </c>
      <c r="I1361" s="7" t="s">
        <v>27</v>
      </c>
    </row>
    <row r="1362">
      <c r="A1362" s="56" t="s">
        <v>1375</v>
      </c>
      <c r="B1362" s="7" t="s">
        <v>596</v>
      </c>
      <c r="C1362" s="7" t="s">
        <v>576</v>
      </c>
      <c r="D1362" s="7">
        <v>1.0</v>
      </c>
      <c r="E1362" s="7">
        <v>5.0</v>
      </c>
      <c r="F1362" s="7" t="s">
        <v>345</v>
      </c>
      <c r="G1362" s="7" t="s">
        <v>293</v>
      </c>
      <c r="H1362" s="7" t="s">
        <v>1485</v>
      </c>
      <c r="I1362" s="7" t="s">
        <v>25</v>
      </c>
    </row>
    <row r="1363">
      <c r="A1363" s="56" t="s">
        <v>336</v>
      </c>
      <c r="B1363" s="7" t="s">
        <v>650</v>
      </c>
      <c r="C1363" s="7">
        <v>7.0</v>
      </c>
      <c r="D1363" s="7">
        <v>7.0</v>
      </c>
      <c r="E1363" s="7">
        <v>4.0</v>
      </c>
      <c r="F1363" s="7" t="s">
        <v>627</v>
      </c>
      <c r="G1363" s="7" t="s">
        <v>293</v>
      </c>
      <c r="H1363" s="7" t="s">
        <v>1211</v>
      </c>
      <c r="I1363" s="7" t="s">
        <v>27</v>
      </c>
    </row>
    <row r="1364">
      <c r="A1364" s="56" t="s">
        <v>290</v>
      </c>
      <c r="B1364" s="7" t="s">
        <v>433</v>
      </c>
      <c r="C1364" s="7">
        <v>6.0</v>
      </c>
      <c r="D1364" s="7">
        <v>6.0</v>
      </c>
      <c r="E1364" s="7"/>
      <c r="F1364" s="7" t="s">
        <v>300</v>
      </c>
      <c r="G1364" s="7" t="s">
        <v>293</v>
      </c>
      <c r="H1364" s="7" t="s">
        <v>1391</v>
      </c>
      <c r="I1364" s="7" t="s">
        <v>27</v>
      </c>
    </row>
    <row r="1365">
      <c r="A1365" s="56" t="s">
        <v>336</v>
      </c>
      <c r="B1365" s="7" t="s">
        <v>433</v>
      </c>
      <c r="C1365" s="7">
        <v>6.0</v>
      </c>
      <c r="D1365" s="7">
        <v>6.0</v>
      </c>
      <c r="E1365" s="7">
        <v>6.0</v>
      </c>
      <c r="F1365" s="7" t="s">
        <v>300</v>
      </c>
      <c r="G1365" s="7" t="s">
        <v>293</v>
      </c>
      <c r="H1365" s="7" t="s">
        <v>1159</v>
      </c>
      <c r="I1365" s="7" t="s">
        <v>27</v>
      </c>
    </row>
    <row r="1366">
      <c r="A1366" s="56" t="s">
        <v>439</v>
      </c>
      <c r="B1366" s="7" t="s">
        <v>545</v>
      </c>
      <c r="C1366" s="7">
        <v>4.0</v>
      </c>
      <c r="D1366" s="7">
        <v>4.0</v>
      </c>
      <c r="E1366" s="7">
        <v>2.0</v>
      </c>
      <c r="F1366" s="7" t="s">
        <v>300</v>
      </c>
      <c r="G1366" s="7" t="s">
        <v>293</v>
      </c>
      <c r="H1366" s="7" t="s">
        <v>1486</v>
      </c>
      <c r="I1366" s="7" t="s">
        <v>27</v>
      </c>
    </row>
    <row r="1367">
      <c r="A1367" s="56" t="s">
        <v>439</v>
      </c>
      <c r="B1367" s="7" t="s">
        <v>695</v>
      </c>
      <c r="C1367" s="7">
        <v>4.0</v>
      </c>
      <c r="D1367" s="7">
        <v>5.0</v>
      </c>
      <c r="E1367" s="7">
        <v>3.0</v>
      </c>
      <c r="F1367" s="7" t="s">
        <v>300</v>
      </c>
      <c r="G1367" s="7" t="s">
        <v>293</v>
      </c>
      <c r="H1367" s="7" t="s">
        <v>1486</v>
      </c>
      <c r="I1367" s="7" t="s">
        <v>27</v>
      </c>
    </row>
    <row r="1368">
      <c r="A1368" s="56" t="s">
        <v>439</v>
      </c>
      <c r="B1368" s="7" t="s">
        <v>744</v>
      </c>
      <c r="C1368" s="7">
        <v>6.0</v>
      </c>
      <c r="D1368" s="7">
        <v>5.0</v>
      </c>
      <c r="E1368" s="7"/>
      <c r="F1368" s="7" t="s">
        <v>300</v>
      </c>
      <c r="G1368" s="7" t="s">
        <v>293</v>
      </c>
      <c r="H1368" s="7" t="s">
        <v>1487</v>
      </c>
      <c r="I1368" s="7" t="s">
        <v>27</v>
      </c>
    </row>
    <row r="1369">
      <c r="A1369" s="56" t="s">
        <v>336</v>
      </c>
      <c r="B1369" s="7" t="s">
        <v>386</v>
      </c>
      <c r="C1369" s="7">
        <v>6.0</v>
      </c>
      <c r="D1369" s="7">
        <v>6.0</v>
      </c>
      <c r="E1369" s="7">
        <v>2.0</v>
      </c>
      <c r="F1369" s="7" t="s">
        <v>300</v>
      </c>
      <c r="G1369" s="7" t="s">
        <v>293</v>
      </c>
      <c r="H1369" s="7" t="s">
        <v>376</v>
      </c>
      <c r="I1369" s="7" t="s">
        <v>27</v>
      </c>
    </row>
    <row r="1370">
      <c r="A1370" s="56" t="s">
        <v>290</v>
      </c>
      <c r="B1370" s="7" t="s">
        <v>1088</v>
      </c>
      <c r="C1370" s="7">
        <v>4.0</v>
      </c>
      <c r="D1370" s="7">
        <v>5.0</v>
      </c>
      <c r="E1370" s="7">
        <v>1.0</v>
      </c>
      <c r="F1370" s="7" t="s">
        <v>300</v>
      </c>
      <c r="G1370" s="7" t="s">
        <v>293</v>
      </c>
      <c r="H1370" s="7" t="s">
        <v>1488</v>
      </c>
      <c r="I1370" s="7" t="s">
        <v>25</v>
      </c>
    </row>
    <row r="1371">
      <c r="A1371" s="56" t="s">
        <v>336</v>
      </c>
      <c r="B1371" s="7" t="s">
        <v>363</v>
      </c>
      <c r="C1371" s="7">
        <v>6.0</v>
      </c>
      <c r="D1371" s="7">
        <v>6.0</v>
      </c>
      <c r="E1371" s="7"/>
      <c r="F1371" s="7" t="s">
        <v>300</v>
      </c>
      <c r="G1371" s="7" t="s">
        <v>293</v>
      </c>
      <c r="H1371" s="7" t="s">
        <v>1489</v>
      </c>
      <c r="I1371" s="7" t="s">
        <v>27</v>
      </c>
    </row>
    <row r="1372">
      <c r="A1372" s="56" t="s">
        <v>336</v>
      </c>
      <c r="B1372" s="7" t="s">
        <v>1216</v>
      </c>
      <c r="C1372" s="7">
        <v>5.0</v>
      </c>
      <c r="D1372" s="7">
        <v>6.0</v>
      </c>
      <c r="E1372" s="7">
        <v>2.0</v>
      </c>
      <c r="F1372" s="7" t="s">
        <v>300</v>
      </c>
      <c r="G1372" s="7" t="s">
        <v>293</v>
      </c>
      <c r="H1372" s="7" t="s">
        <v>1217</v>
      </c>
      <c r="I1372" s="7" t="s">
        <v>27</v>
      </c>
    </row>
    <row r="1373">
      <c r="A1373" s="56" t="s">
        <v>290</v>
      </c>
      <c r="B1373" s="7" t="s">
        <v>409</v>
      </c>
      <c r="C1373" s="7">
        <v>4.0</v>
      </c>
      <c r="D1373" s="7">
        <v>4.0</v>
      </c>
      <c r="E1373" s="7">
        <v>1.0</v>
      </c>
      <c r="F1373" s="7" t="s">
        <v>382</v>
      </c>
      <c r="G1373" s="7" t="s">
        <v>293</v>
      </c>
      <c r="H1373" s="7" t="s">
        <v>385</v>
      </c>
      <c r="I1373" s="7" t="s">
        <v>27</v>
      </c>
    </row>
    <row r="1374">
      <c r="A1374" s="56" t="s">
        <v>336</v>
      </c>
      <c r="B1374" s="7" t="s">
        <v>371</v>
      </c>
      <c r="C1374" s="7">
        <v>6.0</v>
      </c>
      <c r="D1374" s="7">
        <v>6.0</v>
      </c>
      <c r="E1374" s="7"/>
      <c r="F1374" s="7" t="s">
        <v>300</v>
      </c>
      <c r="G1374" s="7" t="s">
        <v>293</v>
      </c>
      <c r="H1374" s="7" t="s">
        <v>1001</v>
      </c>
      <c r="I1374" s="7" t="s">
        <v>27</v>
      </c>
    </row>
    <row r="1375">
      <c r="A1375" s="56" t="s">
        <v>290</v>
      </c>
      <c r="B1375" s="7" t="s">
        <v>312</v>
      </c>
      <c r="C1375" s="7">
        <v>2.0</v>
      </c>
      <c r="D1375" s="7">
        <v>2.0</v>
      </c>
      <c r="E1375" s="7">
        <v>2.0</v>
      </c>
      <c r="F1375" s="7" t="s">
        <v>36</v>
      </c>
      <c r="G1375" s="7" t="s">
        <v>293</v>
      </c>
      <c r="H1375" s="7" t="s">
        <v>592</v>
      </c>
      <c r="I1375" s="7" t="s">
        <v>27</v>
      </c>
    </row>
    <row r="1376">
      <c r="A1376" s="56" t="s">
        <v>290</v>
      </c>
      <c r="B1376" s="7" t="s">
        <v>391</v>
      </c>
      <c r="C1376" s="7">
        <v>6.0</v>
      </c>
      <c r="D1376" s="7">
        <v>6.0</v>
      </c>
      <c r="E1376" s="7">
        <v>1.0</v>
      </c>
      <c r="F1376" s="7" t="s">
        <v>300</v>
      </c>
      <c r="G1376" s="7" t="s">
        <v>293</v>
      </c>
      <c r="H1376" s="7" t="s">
        <v>1391</v>
      </c>
      <c r="I1376" s="7" t="s">
        <v>27</v>
      </c>
    </row>
    <row r="1377">
      <c r="A1377" s="56" t="s">
        <v>336</v>
      </c>
      <c r="B1377" s="7" t="s">
        <v>386</v>
      </c>
      <c r="C1377" s="7">
        <v>6.0</v>
      </c>
      <c r="D1377" s="7">
        <v>6.0</v>
      </c>
      <c r="E1377" s="7">
        <v>2.0</v>
      </c>
      <c r="F1377" s="7" t="s">
        <v>300</v>
      </c>
      <c r="G1377" s="7" t="s">
        <v>293</v>
      </c>
      <c r="H1377" s="7" t="s">
        <v>680</v>
      </c>
      <c r="I1377" s="7" t="s">
        <v>27</v>
      </c>
    </row>
    <row r="1378">
      <c r="A1378" s="56" t="s">
        <v>290</v>
      </c>
      <c r="B1378" s="7" t="s">
        <v>635</v>
      </c>
      <c r="C1378" s="7">
        <v>4.0</v>
      </c>
      <c r="D1378" s="7">
        <v>2.0</v>
      </c>
      <c r="E1378" s="7"/>
      <c r="F1378" s="7" t="s">
        <v>355</v>
      </c>
      <c r="G1378" s="7" t="s">
        <v>293</v>
      </c>
      <c r="H1378" s="7" t="s">
        <v>728</v>
      </c>
      <c r="I1378" s="7" t="s">
        <v>27</v>
      </c>
    </row>
    <row r="1379">
      <c r="A1379" s="56" t="s">
        <v>336</v>
      </c>
      <c r="B1379" s="7" t="s">
        <v>896</v>
      </c>
      <c r="C1379" s="7">
        <v>6.0</v>
      </c>
      <c r="D1379" s="7">
        <v>6.0</v>
      </c>
      <c r="E1379" s="7"/>
      <c r="F1379" s="7" t="s">
        <v>300</v>
      </c>
      <c r="G1379" s="7" t="s">
        <v>293</v>
      </c>
      <c r="H1379" s="7" t="s">
        <v>1490</v>
      </c>
      <c r="I1379" s="7" t="s">
        <v>27</v>
      </c>
    </row>
    <row r="1380">
      <c r="A1380" s="56" t="s">
        <v>336</v>
      </c>
      <c r="B1380" s="7" t="s">
        <v>483</v>
      </c>
      <c r="C1380" s="7">
        <v>5.0</v>
      </c>
      <c r="D1380" s="7">
        <v>6.0</v>
      </c>
      <c r="E1380" s="7"/>
      <c r="F1380" s="7" t="s">
        <v>300</v>
      </c>
      <c r="G1380" s="7" t="s">
        <v>293</v>
      </c>
      <c r="H1380" s="7" t="s">
        <v>861</v>
      </c>
      <c r="I1380" s="7" t="s">
        <v>27</v>
      </c>
    </row>
    <row r="1381">
      <c r="A1381" s="56" t="s">
        <v>303</v>
      </c>
      <c r="B1381" s="7" t="s">
        <v>560</v>
      </c>
      <c r="C1381" s="7">
        <v>6.0</v>
      </c>
      <c r="D1381" s="7">
        <v>6.0</v>
      </c>
      <c r="E1381" s="7">
        <v>2.0</v>
      </c>
      <c r="F1381" s="7" t="s">
        <v>38</v>
      </c>
      <c r="G1381" s="7" t="s">
        <v>179</v>
      </c>
      <c r="H1381" s="7" t="s">
        <v>1491</v>
      </c>
    </row>
    <row r="1382">
      <c r="A1382" s="56" t="s">
        <v>522</v>
      </c>
      <c r="B1382" s="7" t="s">
        <v>1492</v>
      </c>
      <c r="C1382" s="7">
        <v>3.0</v>
      </c>
      <c r="D1382" s="7">
        <v>2.0</v>
      </c>
      <c r="E1382" s="7"/>
      <c r="F1382" s="7" t="s">
        <v>36</v>
      </c>
      <c r="G1382" s="7" t="s">
        <v>293</v>
      </c>
      <c r="H1382" s="7" t="s">
        <v>1241</v>
      </c>
      <c r="I1382" s="7" t="s">
        <v>27</v>
      </c>
    </row>
    <row r="1383">
      <c r="A1383" s="56" t="s">
        <v>290</v>
      </c>
      <c r="B1383" s="7" t="s">
        <v>391</v>
      </c>
      <c r="C1383" s="7">
        <v>5.0</v>
      </c>
      <c r="D1383" s="7">
        <v>6.0</v>
      </c>
      <c r="E1383" s="7">
        <v>1.0</v>
      </c>
      <c r="F1383" s="7" t="s">
        <v>300</v>
      </c>
      <c r="G1383" s="7" t="s">
        <v>293</v>
      </c>
      <c r="H1383" s="7" t="s">
        <v>1391</v>
      </c>
      <c r="I1383" s="7" t="s">
        <v>27</v>
      </c>
    </row>
    <row r="1384">
      <c r="A1384" s="56" t="s">
        <v>290</v>
      </c>
      <c r="B1384" s="7" t="s">
        <v>391</v>
      </c>
      <c r="C1384" s="7">
        <v>5.0</v>
      </c>
      <c r="D1384" s="7">
        <v>6.0</v>
      </c>
      <c r="E1384" s="7"/>
      <c r="F1384" s="7" t="s">
        <v>300</v>
      </c>
      <c r="G1384" s="7" t="s">
        <v>293</v>
      </c>
      <c r="H1384" s="7" t="s">
        <v>1391</v>
      </c>
      <c r="I1384" s="7" t="s">
        <v>25</v>
      </c>
    </row>
    <row r="1385">
      <c r="A1385" s="56" t="s">
        <v>336</v>
      </c>
      <c r="B1385" s="7" t="s">
        <v>1493</v>
      </c>
      <c r="C1385" s="7">
        <v>5.0</v>
      </c>
      <c r="D1385" s="7">
        <v>5.0</v>
      </c>
      <c r="E1385" s="7">
        <v>1.0</v>
      </c>
      <c r="F1385" s="7" t="s">
        <v>300</v>
      </c>
      <c r="G1385" s="7" t="s">
        <v>293</v>
      </c>
      <c r="H1385" s="7" t="s">
        <v>1489</v>
      </c>
      <c r="I1385" s="7" t="s">
        <v>27</v>
      </c>
    </row>
    <row r="1386">
      <c r="A1386" s="56" t="s">
        <v>336</v>
      </c>
      <c r="B1386" s="7" t="s">
        <v>1494</v>
      </c>
      <c r="C1386" s="7">
        <v>5.0</v>
      </c>
      <c r="D1386" s="7">
        <v>5.0</v>
      </c>
      <c r="E1386" s="7">
        <v>2.0</v>
      </c>
      <c r="F1386" s="7" t="s">
        <v>24</v>
      </c>
      <c r="G1386" s="7" t="s">
        <v>293</v>
      </c>
      <c r="H1386" s="7" t="s">
        <v>680</v>
      </c>
    </row>
    <row r="1387">
      <c r="A1387" s="56" t="s">
        <v>336</v>
      </c>
      <c r="B1387" s="7" t="s">
        <v>339</v>
      </c>
      <c r="C1387" s="7">
        <v>5.0</v>
      </c>
      <c r="D1387" s="7">
        <v>5.0</v>
      </c>
      <c r="E1387" s="7">
        <v>2.0</v>
      </c>
      <c r="F1387" s="7" t="s">
        <v>300</v>
      </c>
      <c r="G1387" s="7" t="s">
        <v>293</v>
      </c>
      <c r="H1387" s="7" t="s">
        <v>340</v>
      </c>
      <c r="I1387" s="7" t="s">
        <v>25</v>
      </c>
    </row>
    <row r="1388">
      <c r="A1388" s="56" t="s">
        <v>336</v>
      </c>
      <c r="B1388" s="7" t="s">
        <v>1495</v>
      </c>
      <c r="C1388" s="7">
        <v>5.0</v>
      </c>
      <c r="D1388" s="7">
        <v>5.0</v>
      </c>
      <c r="E1388" s="7">
        <v>1.0</v>
      </c>
      <c r="F1388" s="7" t="s">
        <v>300</v>
      </c>
      <c r="G1388" s="7" t="s">
        <v>293</v>
      </c>
      <c r="H1388" s="7" t="s">
        <v>1151</v>
      </c>
      <c r="I1388" s="7" t="s">
        <v>27</v>
      </c>
    </row>
    <row r="1389">
      <c r="A1389" s="56" t="s">
        <v>365</v>
      </c>
      <c r="B1389" s="7" t="s">
        <v>393</v>
      </c>
      <c r="C1389" s="7">
        <v>6.0</v>
      </c>
      <c r="D1389" s="7">
        <v>4.0</v>
      </c>
      <c r="E1389" s="7">
        <v>4.0</v>
      </c>
      <c r="F1389" s="7" t="s">
        <v>461</v>
      </c>
      <c r="G1389" s="7" t="s">
        <v>179</v>
      </c>
      <c r="H1389" s="7" t="s">
        <v>1337</v>
      </c>
      <c r="I1389" s="7" t="s">
        <v>175</v>
      </c>
    </row>
    <row r="1390">
      <c r="A1390" s="56" t="s">
        <v>298</v>
      </c>
      <c r="B1390" s="7" t="s">
        <v>562</v>
      </c>
      <c r="C1390" s="7">
        <v>4.0</v>
      </c>
      <c r="D1390" s="7">
        <v>4.0</v>
      </c>
      <c r="E1390" s="7">
        <v>2.0</v>
      </c>
      <c r="F1390" s="7" t="s">
        <v>300</v>
      </c>
      <c r="G1390" s="7" t="s">
        <v>293</v>
      </c>
      <c r="H1390" s="7" t="s">
        <v>1496</v>
      </c>
      <c r="I1390" s="7" t="s">
        <v>27</v>
      </c>
    </row>
    <row r="1391">
      <c r="A1391" s="56" t="s">
        <v>298</v>
      </c>
      <c r="B1391" s="7" t="s">
        <v>342</v>
      </c>
      <c r="C1391" s="7">
        <v>4.0</v>
      </c>
      <c r="D1391" s="27"/>
      <c r="E1391" s="7">
        <v>1.0</v>
      </c>
      <c r="F1391" s="7" t="s">
        <v>300</v>
      </c>
      <c r="G1391" s="7" t="s">
        <v>293</v>
      </c>
      <c r="H1391" s="7" t="s">
        <v>1497</v>
      </c>
      <c r="I1391" s="7" t="s">
        <v>27</v>
      </c>
    </row>
    <row r="1392">
      <c r="A1392" s="56" t="s">
        <v>298</v>
      </c>
      <c r="B1392" s="7" t="s">
        <v>1498</v>
      </c>
      <c r="C1392" s="7">
        <v>5.0</v>
      </c>
      <c r="D1392" s="7">
        <v>5.0</v>
      </c>
      <c r="E1392" s="7"/>
      <c r="F1392" s="7" t="s">
        <v>300</v>
      </c>
      <c r="G1392" s="7" t="s">
        <v>293</v>
      </c>
      <c r="H1392" s="7" t="s">
        <v>1499</v>
      </c>
      <c r="I1392" s="7" t="s">
        <v>27</v>
      </c>
    </row>
    <row r="1393">
      <c r="A1393" s="56" t="s">
        <v>298</v>
      </c>
      <c r="B1393" s="7" t="s">
        <v>399</v>
      </c>
      <c r="C1393" s="7">
        <v>3.0</v>
      </c>
      <c r="D1393" s="7">
        <v>3.0</v>
      </c>
      <c r="E1393" s="7">
        <v>1.0</v>
      </c>
      <c r="F1393" s="7" t="s">
        <v>24</v>
      </c>
      <c r="G1393" s="7" t="s">
        <v>293</v>
      </c>
      <c r="H1393" s="7" t="s">
        <v>1500</v>
      </c>
      <c r="I1393" s="7" t="s">
        <v>27</v>
      </c>
    </row>
    <row r="1394">
      <c r="A1394" s="56" t="s">
        <v>298</v>
      </c>
      <c r="B1394" s="7" t="s">
        <v>291</v>
      </c>
      <c r="C1394" s="7">
        <v>5.0</v>
      </c>
      <c r="D1394" s="7">
        <v>4.0</v>
      </c>
      <c r="E1394" s="7">
        <v>1.0</v>
      </c>
      <c r="F1394" s="7" t="s">
        <v>300</v>
      </c>
      <c r="G1394" s="7" t="s">
        <v>293</v>
      </c>
      <c r="H1394" s="7" t="s">
        <v>1501</v>
      </c>
      <c r="I1394" s="7" t="s">
        <v>27</v>
      </c>
    </row>
    <row r="1395">
      <c r="A1395" s="56" t="s">
        <v>298</v>
      </c>
      <c r="B1395" s="7" t="s">
        <v>1126</v>
      </c>
      <c r="C1395" s="7">
        <v>4.0</v>
      </c>
      <c r="D1395" s="7">
        <v>4.0</v>
      </c>
      <c r="E1395" s="7">
        <v>2.0</v>
      </c>
      <c r="F1395" s="7" t="s">
        <v>24</v>
      </c>
      <c r="G1395" s="7" t="s">
        <v>293</v>
      </c>
      <c r="H1395" s="7" t="s">
        <v>1496</v>
      </c>
      <c r="I1395" s="7" t="s">
        <v>25</v>
      </c>
    </row>
    <row r="1396">
      <c r="A1396" s="56" t="s">
        <v>408</v>
      </c>
      <c r="B1396" s="7" t="s">
        <v>515</v>
      </c>
      <c r="C1396" s="7">
        <v>5.0</v>
      </c>
      <c r="D1396" s="7">
        <v>4.0</v>
      </c>
      <c r="E1396" s="7">
        <v>1.0</v>
      </c>
      <c r="F1396" s="7" t="s">
        <v>181</v>
      </c>
      <c r="G1396" s="7" t="s">
        <v>179</v>
      </c>
      <c r="H1396" s="7" t="s">
        <v>1502</v>
      </c>
      <c r="I1396" s="7" t="s">
        <v>27</v>
      </c>
    </row>
    <row r="1397">
      <c r="A1397" s="56" t="s">
        <v>522</v>
      </c>
      <c r="B1397" s="7" t="s">
        <v>1503</v>
      </c>
      <c r="C1397" s="7">
        <v>3.0</v>
      </c>
      <c r="D1397" s="7">
        <v>2.0</v>
      </c>
      <c r="E1397" s="7">
        <v>2.0</v>
      </c>
      <c r="F1397" s="7" t="s">
        <v>345</v>
      </c>
      <c r="G1397" s="7" t="s">
        <v>293</v>
      </c>
      <c r="H1397" s="7" t="s">
        <v>1179</v>
      </c>
      <c r="I1397" s="7" t="s">
        <v>175</v>
      </c>
    </row>
    <row r="1398">
      <c r="A1398" s="56" t="s">
        <v>424</v>
      </c>
      <c r="B1398" s="7" t="s">
        <v>746</v>
      </c>
      <c r="C1398" s="7">
        <v>2.0</v>
      </c>
      <c r="D1398" s="7">
        <v>2.0</v>
      </c>
      <c r="E1398" s="7">
        <v>2.0</v>
      </c>
      <c r="F1398" s="7" t="s">
        <v>36</v>
      </c>
      <c r="G1398" s="7" t="s">
        <v>293</v>
      </c>
      <c r="H1398" s="7" t="s">
        <v>493</v>
      </c>
      <c r="I1398" s="7" t="s">
        <v>25</v>
      </c>
    </row>
    <row r="1399">
      <c r="A1399" s="56" t="s">
        <v>424</v>
      </c>
      <c r="B1399" s="7" t="s">
        <v>1504</v>
      </c>
      <c r="C1399" s="7">
        <v>4.0</v>
      </c>
      <c r="D1399" s="7">
        <v>4.0</v>
      </c>
      <c r="E1399" s="7">
        <v>2.0</v>
      </c>
      <c r="F1399" s="7" t="s">
        <v>36</v>
      </c>
      <c r="G1399" s="7" t="s">
        <v>293</v>
      </c>
      <c r="H1399" s="7" t="s">
        <v>1505</v>
      </c>
      <c r="I1399" s="7" t="s">
        <v>25</v>
      </c>
    </row>
    <row r="1400">
      <c r="A1400" s="56" t="s">
        <v>424</v>
      </c>
      <c r="B1400" s="7" t="s">
        <v>1475</v>
      </c>
      <c r="C1400" s="7">
        <v>3.0</v>
      </c>
      <c r="D1400" s="7">
        <v>3.0</v>
      </c>
      <c r="E1400" s="7">
        <v>1.0</v>
      </c>
      <c r="F1400" s="7" t="s">
        <v>36</v>
      </c>
      <c r="G1400" s="7" t="s">
        <v>293</v>
      </c>
      <c r="H1400" s="7" t="s">
        <v>555</v>
      </c>
      <c r="I1400" s="7" t="s">
        <v>25</v>
      </c>
    </row>
    <row r="1401">
      <c r="A1401" s="56" t="s">
        <v>336</v>
      </c>
      <c r="B1401" s="7" t="s">
        <v>578</v>
      </c>
      <c r="C1401" s="7">
        <v>3.0</v>
      </c>
      <c r="D1401" s="7">
        <v>2.0</v>
      </c>
      <c r="E1401" s="7">
        <v>1.0</v>
      </c>
      <c r="F1401" s="7" t="s">
        <v>24</v>
      </c>
      <c r="G1401" s="7" t="s">
        <v>293</v>
      </c>
      <c r="H1401" s="7" t="s">
        <v>396</v>
      </c>
      <c r="I1401" s="7" t="s">
        <v>27</v>
      </c>
    </row>
    <row r="1402">
      <c r="A1402" s="56" t="s">
        <v>303</v>
      </c>
      <c r="B1402" s="7" t="s">
        <v>501</v>
      </c>
      <c r="C1402" s="7">
        <v>3.0</v>
      </c>
      <c r="D1402" s="7">
        <v>2.0</v>
      </c>
      <c r="E1402" s="7">
        <v>1.0</v>
      </c>
      <c r="F1402" s="7" t="s">
        <v>345</v>
      </c>
      <c r="G1402" s="7" t="s">
        <v>179</v>
      </c>
      <c r="H1402" s="7" t="s">
        <v>1337</v>
      </c>
      <c r="I1402" s="7" t="s">
        <v>27</v>
      </c>
    </row>
    <row r="1403">
      <c r="A1403" s="56" t="s">
        <v>677</v>
      </c>
      <c r="B1403" s="7" t="s">
        <v>1506</v>
      </c>
      <c r="C1403" s="7">
        <v>6.0</v>
      </c>
      <c r="D1403" s="7">
        <v>7.0</v>
      </c>
      <c r="E1403" s="7">
        <v>1.0</v>
      </c>
      <c r="F1403" s="7" t="s">
        <v>326</v>
      </c>
      <c r="G1403" s="7" t="s">
        <v>179</v>
      </c>
      <c r="H1403" s="7" t="s">
        <v>1507</v>
      </c>
      <c r="I1403" s="7" t="s">
        <v>27</v>
      </c>
    </row>
    <row r="1404">
      <c r="A1404" s="56" t="s">
        <v>430</v>
      </c>
      <c r="B1404" s="7" t="s">
        <v>291</v>
      </c>
      <c r="C1404" s="7">
        <v>3.0</v>
      </c>
      <c r="D1404" s="7">
        <v>3.0</v>
      </c>
      <c r="E1404" s="7"/>
      <c r="F1404" s="7" t="s">
        <v>1027</v>
      </c>
      <c r="G1404" s="7" t="s">
        <v>293</v>
      </c>
      <c r="H1404" s="7" t="s">
        <v>1508</v>
      </c>
    </row>
    <row r="1405">
      <c r="A1405" s="56" t="s">
        <v>298</v>
      </c>
      <c r="B1405" s="7" t="s">
        <v>505</v>
      </c>
      <c r="C1405" s="7">
        <v>4.0</v>
      </c>
      <c r="D1405" s="7">
        <v>5.0</v>
      </c>
      <c r="E1405" s="7">
        <v>1.0</v>
      </c>
      <c r="F1405" s="7" t="s">
        <v>355</v>
      </c>
      <c r="G1405" s="7" t="s">
        <v>293</v>
      </c>
      <c r="H1405" s="7" t="s">
        <v>301</v>
      </c>
      <c r="I1405" s="7" t="s">
        <v>27</v>
      </c>
    </row>
    <row r="1406">
      <c r="A1406" s="56" t="s">
        <v>330</v>
      </c>
      <c r="B1406" s="7" t="s">
        <v>647</v>
      </c>
      <c r="C1406" s="7">
        <v>5.0</v>
      </c>
      <c r="D1406" s="7">
        <v>5.0</v>
      </c>
      <c r="E1406" s="7">
        <v>1.0</v>
      </c>
      <c r="F1406" s="7" t="s">
        <v>300</v>
      </c>
      <c r="G1406" s="7" t="s">
        <v>293</v>
      </c>
      <c r="H1406" s="7" t="s">
        <v>649</v>
      </c>
      <c r="I1406" s="7" t="s">
        <v>25</v>
      </c>
    </row>
    <row r="1407">
      <c r="A1407" s="56" t="s">
        <v>298</v>
      </c>
      <c r="B1407" s="7" t="s">
        <v>534</v>
      </c>
      <c r="C1407" s="7">
        <v>5.0</v>
      </c>
      <c r="D1407" s="7">
        <v>6.0</v>
      </c>
      <c r="E1407" s="7">
        <v>1.0</v>
      </c>
      <c r="F1407" s="7" t="s">
        <v>355</v>
      </c>
      <c r="G1407" s="7" t="s">
        <v>293</v>
      </c>
      <c r="H1407" s="7" t="s">
        <v>649</v>
      </c>
      <c r="I1407" s="7" t="s">
        <v>27</v>
      </c>
    </row>
    <row r="1408">
      <c r="A1408" s="56" t="s">
        <v>336</v>
      </c>
      <c r="B1408" s="7" t="s">
        <v>418</v>
      </c>
      <c r="C1408" s="7">
        <v>5.0</v>
      </c>
      <c r="D1408" s="7">
        <v>4.0</v>
      </c>
      <c r="E1408" s="7"/>
      <c r="F1408" s="7" t="s">
        <v>24</v>
      </c>
      <c r="G1408" s="7" t="s">
        <v>293</v>
      </c>
      <c r="H1408" s="7" t="s">
        <v>338</v>
      </c>
      <c r="I1408" s="7" t="s">
        <v>27</v>
      </c>
    </row>
    <row r="1409">
      <c r="A1409" s="56" t="s">
        <v>303</v>
      </c>
      <c r="B1409" s="7" t="s">
        <v>993</v>
      </c>
      <c r="C1409" s="7">
        <v>3.0</v>
      </c>
      <c r="D1409" s="7">
        <v>3.0</v>
      </c>
      <c r="E1409" s="7">
        <v>2.0</v>
      </c>
      <c r="F1409" s="7" t="s">
        <v>24</v>
      </c>
      <c r="G1409" s="7" t="s">
        <v>293</v>
      </c>
      <c r="H1409" s="7" t="s">
        <v>1373</v>
      </c>
      <c r="I1409" s="7" t="s">
        <v>175</v>
      </c>
    </row>
    <row r="1410">
      <c r="A1410" s="56" t="s">
        <v>290</v>
      </c>
      <c r="B1410" s="7" t="s">
        <v>839</v>
      </c>
      <c r="C1410" s="7">
        <v>2.0</v>
      </c>
      <c r="D1410" s="7">
        <v>1.0</v>
      </c>
      <c r="E1410" s="7">
        <v>2.0</v>
      </c>
      <c r="F1410" s="7" t="s">
        <v>382</v>
      </c>
      <c r="G1410" s="7" t="s">
        <v>293</v>
      </c>
      <c r="H1410" s="7" t="s">
        <v>1509</v>
      </c>
      <c r="I1410" s="7" t="s">
        <v>25</v>
      </c>
    </row>
    <row r="1411">
      <c r="A1411" s="56" t="s">
        <v>290</v>
      </c>
      <c r="B1411" s="7" t="s">
        <v>1510</v>
      </c>
      <c r="C1411" s="7">
        <v>5.0</v>
      </c>
      <c r="D1411" s="7">
        <v>5.0</v>
      </c>
      <c r="E1411" s="7"/>
      <c r="F1411" s="7" t="s">
        <v>24</v>
      </c>
      <c r="G1411" s="7" t="s">
        <v>293</v>
      </c>
      <c r="H1411" s="7" t="s">
        <v>1511</v>
      </c>
      <c r="I1411" s="7" t="s">
        <v>27</v>
      </c>
    </row>
    <row r="1412">
      <c r="A1412" s="56" t="s">
        <v>430</v>
      </c>
      <c r="B1412" s="7" t="s">
        <v>1512</v>
      </c>
      <c r="C1412" s="7">
        <v>3.0</v>
      </c>
      <c r="D1412" s="7">
        <v>1.0</v>
      </c>
      <c r="E1412" s="7"/>
      <c r="F1412" s="7" t="s">
        <v>171</v>
      </c>
      <c r="G1412" s="7"/>
    </row>
    <row r="1413">
      <c r="A1413" s="56" t="s">
        <v>430</v>
      </c>
      <c r="B1413" s="7" t="s">
        <v>1513</v>
      </c>
      <c r="C1413" s="7">
        <v>2.0</v>
      </c>
      <c r="D1413" s="7">
        <v>1.0</v>
      </c>
      <c r="E1413" s="7">
        <v>2.0</v>
      </c>
      <c r="F1413" s="7" t="s">
        <v>171</v>
      </c>
      <c r="G1413" s="7" t="s">
        <v>293</v>
      </c>
      <c r="H1413" s="7" t="s">
        <v>1186</v>
      </c>
    </row>
    <row r="1414">
      <c r="A1414" s="56" t="s">
        <v>351</v>
      </c>
      <c r="B1414" s="7" t="s">
        <v>1514</v>
      </c>
      <c r="C1414" s="7">
        <v>3.0</v>
      </c>
      <c r="D1414" s="7">
        <v>2.0</v>
      </c>
      <c r="E1414" s="7"/>
      <c r="F1414" s="7" t="s">
        <v>345</v>
      </c>
      <c r="G1414" s="7" t="s">
        <v>293</v>
      </c>
      <c r="H1414" s="7" t="s">
        <v>498</v>
      </c>
      <c r="I1414" s="7" t="s">
        <v>25</v>
      </c>
    </row>
    <row r="1415">
      <c r="A1415" s="56" t="s">
        <v>677</v>
      </c>
      <c r="B1415" s="7" t="s">
        <v>573</v>
      </c>
      <c r="C1415" s="7">
        <v>6.0</v>
      </c>
      <c r="D1415" s="7">
        <v>6.0</v>
      </c>
      <c r="E1415" s="7">
        <v>1.0</v>
      </c>
      <c r="F1415" s="7" t="s">
        <v>326</v>
      </c>
      <c r="G1415" s="7" t="s">
        <v>179</v>
      </c>
      <c r="H1415" s="7" t="s">
        <v>1515</v>
      </c>
      <c r="I1415" s="7" t="s">
        <v>27</v>
      </c>
    </row>
    <row r="1416">
      <c r="A1416" s="56" t="s">
        <v>298</v>
      </c>
      <c r="B1416" s="7" t="s">
        <v>299</v>
      </c>
      <c r="C1416" s="7">
        <v>4.0</v>
      </c>
      <c r="D1416" s="7">
        <v>5.0</v>
      </c>
      <c r="E1416" s="7">
        <v>1.0</v>
      </c>
      <c r="F1416" s="7" t="s">
        <v>355</v>
      </c>
      <c r="G1416" s="7" t="s">
        <v>293</v>
      </c>
      <c r="H1416" s="7" t="s">
        <v>506</v>
      </c>
      <c r="I1416" s="7" t="s">
        <v>27</v>
      </c>
    </row>
    <row r="1417">
      <c r="A1417" s="56" t="s">
        <v>295</v>
      </c>
      <c r="B1417" s="7" t="s">
        <v>381</v>
      </c>
      <c r="C1417" s="7">
        <v>5.0</v>
      </c>
      <c r="D1417" s="7">
        <v>5.0</v>
      </c>
      <c r="E1417" s="7">
        <v>1.0</v>
      </c>
      <c r="F1417" s="7" t="s">
        <v>971</v>
      </c>
      <c r="G1417" s="7" t="s">
        <v>179</v>
      </c>
      <c r="H1417" s="7" t="s">
        <v>869</v>
      </c>
    </row>
    <row r="1418">
      <c r="A1418" s="56" t="s">
        <v>330</v>
      </c>
      <c r="B1418" s="7" t="s">
        <v>344</v>
      </c>
      <c r="C1418" s="7">
        <v>4.0</v>
      </c>
      <c r="D1418" s="7">
        <v>4.0</v>
      </c>
      <c r="E1418" s="7">
        <v>1.0</v>
      </c>
      <c r="F1418" s="7" t="s">
        <v>24</v>
      </c>
      <c r="G1418" s="7" t="s">
        <v>293</v>
      </c>
      <c r="H1418" s="7" t="s">
        <v>1323</v>
      </c>
      <c r="I1418" s="7" t="s">
        <v>25</v>
      </c>
    </row>
    <row r="1419">
      <c r="A1419" s="56" t="s">
        <v>306</v>
      </c>
      <c r="B1419" s="7" t="s">
        <v>515</v>
      </c>
      <c r="C1419" s="7">
        <v>4.0</v>
      </c>
      <c r="D1419" s="7">
        <v>3.0</v>
      </c>
      <c r="E1419" s="7"/>
      <c r="F1419" s="7" t="s">
        <v>321</v>
      </c>
      <c r="G1419" s="7" t="s">
        <v>179</v>
      </c>
      <c r="H1419" s="7" t="s">
        <v>429</v>
      </c>
      <c r="I1419" s="7" t="s">
        <v>27</v>
      </c>
    </row>
    <row r="1420">
      <c r="A1420" s="56" t="s">
        <v>295</v>
      </c>
      <c r="B1420" s="7" t="s">
        <v>790</v>
      </c>
      <c r="C1420" s="7">
        <v>6.0</v>
      </c>
      <c r="D1420" s="7">
        <v>7.0</v>
      </c>
      <c r="E1420" s="7">
        <v>2.0</v>
      </c>
      <c r="F1420" s="7" t="s">
        <v>192</v>
      </c>
      <c r="G1420" s="7" t="s">
        <v>179</v>
      </c>
      <c r="H1420" s="7" t="s">
        <v>1516</v>
      </c>
    </row>
    <row r="1421">
      <c r="A1421" s="56" t="s">
        <v>306</v>
      </c>
      <c r="B1421" s="7" t="s">
        <v>323</v>
      </c>
      <c r="C1421" s="7">
        <v>4.0</v>
      </c>
      <c r="D1421" s="7">
        <v>3.0</v>
      </c>
      <c r="E1421" s="7">
        <v>2.0</v>
      </c>
      <c r="F1421" s="7" t="s">
        <v>181</v>
      </c>
      <c r="G1421" s="7" t="s">
        <v>179</v>
      </c>
      <c r="H1421" s="7" t="s">
        <v>322</v>
      </c>
      <c r="I1421" s="7" t="s">
        <v>27</v>
      </c>
    </row>
    <row r="1422">
      <c r="A1422" s="56" t="s">
        <v>306</v>
      </c>
      <c r="B1422" s="7" t="s">
        <v>532</v>
      </c>
      <c r="C1422" s="7">
        <v>5.0</v>
      </c>
      <c r="D1422" s="7">
        <v>3.0</v>
      </c>
      <c r="E1422" s="7">
        <v>1.0</v>
      </c>
      <c r="F1422" s="7" t="s">
        <v>313</v>
      </c>
      <c r="G1422" s="7" t="s">
        <v>179</v>
      </c>
      <c r="H1422" s="7" t="s">
        <v>1336</v>
      </c>
      <c r="I1422" s="7" t="s">
        <v>25</v>
      </c>
    </row>
    <row r="1423">
      <c r="A1423" s="56" t="s">
        <v>295</v>
      </c>
      <c r="B1423" s="7" t="s">
        <v>660</v>
      </c>
      <c r="C1423" s="7">
        <v>4.0</v>
      </c>
      <c r="D1423" s="7">
        <v>3.0</v>
      </c>
      <c r="E1423" s="7"/>
      <c r="F1423" s="7" t="s">
        <v>321</v>
      </c>
      <c r="G1423" s="7" t="s">
        <v>179</v>
      </c>
      <c r="H1423" s="7" t="s">
        <v>322</v>
      </c>
      <c r="I1423" s="7" t="s">
        <v>27</v>
      </c>
    </row>
    <row r="1424">
      <c r="A1424" s="56" t="s">
        <v>362</v>
      </c>
      <c r="B1424" s="7" t="s">
        <v>535</v>
      </c>
      <c r="C1424" s="7">
        <v>7.0</v>
      </c>
      <c r="D1424" s="7">
        <v>7.0</v>
      </c>
      <c r="E1424" s="7">
        <v>4.0</v>
      </c>
      <c r="F1424" s="7" t="s">
        <v>192</v>
      </c>
      <c r="G1424" s="7" t="s">
        <v>179</v>
      </c>
      <c r="H1424" s="7" t="s">
        <v>1517</v>
      </c>
      <c r="I1424" s="7" t="s">
        <v>25</v>
      </c>
    </row>
    <row r="1425">
      <c r="A1425" s="56" t="s">
        <v>330</v>
      </c>
      <c r="B1425" s="7" t="s">
        <v>775</v>
      </c>
      <c r="C1425" s="7">
        <v>6.0</v>
      </c>
      <c r="D1425" s="7">
        <v>6.0</v>
      </c>
      <c r="E1425" s="7"/>
      <c r="F1425" s="7" t="s">
        <v>188</v>
      </c>
      <c r="G1425" s="7" t="s">
        <v>179</v>
      </c>
      <c r="H1425" s="7" t="s">
        <v>1518</v>
      </c>
      <c r="I1425" s="7" t="s">
        <v>27</v>
      </c>
    </row>
    <row r="1426">
      <c r="A1426" s="56" t="s">
        <v>1519</v>
      </c>
      <c r="B1426" s="7" t="s">
        <v>1520</v>
      </c>
      <c r="D1426" s="27"/>
      <c r="E1426" s="7">
        <v>3.0</v>
      </c>
      <c r="F1426" s="7" t="s">
        <v>905</v>
      </c>
      <c r="G1426" s="7" t="s">
        <v>179</v>
      </c>
      <c r="H1426" s="7" t="s">
        <v>1521</v>
      </c>
    </row>
    <row r="1427">
      <c r="A1427" s="56" t="s">
        <v>436</v>
      </c>
      <c r="B1427" s="7" t="s">
        <v>855</v>
      </c>
      <c r="C1427" s="7">
        <v>8.0</v>
      </c>
      <c r="D1427" s="7">
        <v>7.0</v>
      </c>
      <c r="E1427" s="7">
        <v>1.0</v>
      </c>
      <c r="F1427" s="7" t="s">
        <v>192</v>
      </c>
      <c r="G1427" s="7" t="s">
        <v>179</v>
      </c>
      <c r="H1427" s="7" t="s">
        <v>931</v>
      </c>
      <c r="I1427" s="7" t="s">
        <v>27</v>
      </c>
    </row>
    <row r="1428">
      <c r="A1428" s="56" t="s">
        <v>303</v>
      </c>
      <c r="B1428" s="7" t="s">
        <v>993</v>
      </c>
      <c r="C1428" s="7">
        <v>3.0</v>
      </c>
      <c r="D1428" s="7">
        <v>3.0</v>
      </c>
      <c r="E1428" s="7">
        <v>1.0</v>
      </c>
      <c r="F1428" s="7" t="s">
        <v>300</v>
      </c>
      <c r="G1428" s="7" t="s">
        <v>293</v>
      </c>
      <c r="H1428" s="7" t="s">
        <v>1373</v>
      </c>
      <c r="I1428" s="7" t="s">
        <v>27</v>
      </c>
    </row>
    <row r="1429">
      <c r="A1429" s="56" t="s">
        <v>336</v>
      </c>
      <c r="B1429" s="7" t="s">
        <v>716</v>
      </c>
      <c r="C1429" s="7">
        <v>5.0</v>
      </c>
      <c r="D1429" s="7">
        <v>7.0</v>
      </c>
      <c r="E1429" s="7"/>
      <c r="F1429" s="7" t="s">
        <v>300</v>
      </c>
      <c r="G1429" s="7" t="s">
        <v>293</v>
      </c>
      <c r="H1429" s="7" t="s">
        <v>1159</v>
      </c>
      <c r="I1429" s="7" t="s">
        <v>27</v>
      </c>
    </row>
    <row r="1430">
      <c r="A1430" s="56" t="s">
        <v>290</v>
      </c>
      <c r="B1430" s="7" t="s">
        <v>781</v>
      </c>
      <c r="C1430" s="7" t="s">
        <v>576</v>
      </c>
      <c r="D1430" s="7">
        <v>1.0</v>
      </c>
      <c r="E1430" s="7">
        <v>4.0</v>
      </c>
      <c r="F1430" s="7" t="s">
        <v>36</v>
      </c>
      <c r="G1430" s="7" t="s">
        <v>293</v>
      </c>
      <c r="H1430" s="7" t="s">
        <v>1204</v>
      </c>
      <c r="I1430" s="7" t="s">
        <v>25</v>
      </c>
    </row>
    <row r="1431">
      <c r="A1431" s="56" t="s">
        <v>351</v>
      </c>
      <c r="B1431" s="7" t="s">
        <v>804</v>
      </c>
      <c r="C1431" s="7">
        <v>3.0</v>
      </c>
      <c r="D1431" s="7">
        <v>2.0</v>
      </c>
      <c r="E1431" s="7"/>
      <c r="F1431" s="7" t="s">
        <v>382</v>
      </c>
      <c r="G1431" s="7" t="s">
        <v>293</v>
      </c>
      <c r="H1431" s="7" t="s">
        <v>998</v>
      </c>
      <c r="I1431" s="7" t="s">
        <v>27</v>
      </c>
    </row>
    <row r="1432">
      <c r="A1432" s="56" t="s">
        <v>351</v>
      </c>
      <c r="B1432" s="7" t="s">
        <v>1522</v>
      </c>
      <c r="C1432" s="7">
        <v>1.0</v>
      </c>
      <c r="D1432" s="7">
        <v>1.0</v>
      </c>
      <c r="E1432" s="7"/>
      <c r="F1432" s="7" t="s">
        <v>382</v>
      </c>
      <c r="G1432" s="7" t="s">
        <v>293</v>
      </c>
      <c r="H1432" s="7" t="s">
        <v>1477</v>
      </c>
      <c r="I1432" s="7" t="s">
        <v>27</v>
      </c>
    </row>
    <row r="1433">
      <c r="A1433" s="56" t="s">
        <v>430</v>
      </c>
      <c r="B1433" s="7" t="s">
        <v>755</v>
      </c>
      <c r="C1433" s="7">
        <v>3.0</v>
      </c>
      <c r="D1433" s="7">
        <v>2.0</v>
      </c>
      <c r="E1433" s="7">
        <v>6.0</v>
      </c>
      <c r="F1433" s="7" t="s">
        <v>36</v>
      </c>
      <c r="G1433" s="7" t="s">
        <v>293</v>
      </c>
      <c r="H1433" s="7" t="s">
        <v>1523</v>
      </c>
    </row>
    <row r="1434">
      <c r="A1434" s="56" t="s">
        <v>430</v>
      </c>
      <c r="B1434" s="7" t="s">
        <v>603</v>
      </c>
      <c r="C1434" s="7">
        <v>2.0</v>
      </c>
      <c r="D1434" s="7">
        <v>2.0</v>
      </c>
      <c r="E1434" s="7">
        <v>1.0</v>
      </c>
      <c r="F1434" s="7" t="s">
        <v>36</v>
      </c>
      <c r="G1434" s="7" t="s">
        <v>293</v>
      </c>
      <c r="H1434" s="7" t="s">
        <v>1453</v>
      </c>
    </row>
    <row r="1435">
      <c r="A1435" s="56" t="s">
        <v>430</v>
      </c>
      <c r="B1435" s="7" t="s">
        <v>450</v>
      </c>
      <c r="C1435" s="7">
        <v>5.0</v>
      </c>
      <c r="D1435" s="7">
        <v>2.0</v>
      </c>
      <c r="E1435" s="7">
        <v>2.0</v>
      </c>
      <c r="F1435" s="7" t="s">
        <v>905</v>
      </c>
      <c r="G1435" s="7" t="s">
        <v>179</v>
      </c>
      <c r="H1435" s="7" t="s">
        <v>1524</v>
      </c>
    </row>
    <row r="1436">
      <c r="A1436" s="56" t="s">
        <v>290</v>
      </c>
      <c r="B1436" s="7" t="s">
        <v>722</v>
      </c>
      <c r="C1436" s="7">
        <v>4.0</v>
      </c>
      <c r="D1436" s="27"/>
      <c r="E1436" s="7">
        <v>1.0</v>
      </c>
      <c r="F1436" s="7" t="s">
        <v>36</v>
      </c>
      <c r="G1436" s="7" t="s">
        <v>293</v>
      </c>
      <c r="H1436" s="7" t="s">
        <v>1525</v>
      </c>
    </row>
    <row r="1437">
      <c r="A1437" s="56" t="s">
        <v>290</v>
      </c>
      <c r="B1437" s="7" t="s">
        <v>779</v>
      </c>
      <c r="C1437" s="7">
        <v>4.0</v>
      </c>
      <c r="D1437" s="7">
        <v>3.0</v>
      </c>
      <c r="E1437" s="7">
        <v>5.0</v>
      </c>
      <c r="F1437" s="7" t="s">
        <v>36</v>
      </c>
      <c r="G1437" s="7" t="s">
        <v>293</v>
      </c>
      <c r="H1437" s="7" t="s">
        <v>1526</v>
      </c>
      <c r="I1437" s="7" t="s">
        <v>27</v>
      </c>
    </row>
    <row r="1438">
      <c r="A1438" s="56" t="s">
        <v>365</v>
      </c>
      <c r="B1438" s="7" t="s">
        <v>995</v>
      </c>
      <c r="C1438" s="7">
        <v>3.0</v>
      </c>
      <c r="D1438" s="7">
        <v>3.0</v>
      </c>
      <c r="E1438" s="7">
        <v>2.0</v>
      </c>
      <c r="F1438" s="7" t="s">
        <v>461</v>
      </c>
      <c r="G1438" s="7" t="s">
        <v>179</v>
      </c>
      <c r="H1438" s="7" t="s">
        <v>1527</v>
      </c>
      <c r="I1438" s="7" t="s">
        <v>27</v>
      </c>
    </row>
    <row r="1439">
      <c r="A1439" s="56" t="s">
        <v>303</v>
      </c>
      <c r="B1439" s="7" t="s">
        <v>580</v>
      </c>
      <c r="C1439" s="7">
        <v>4.0</v>
      </c>
      <c r="D1439" s="7">
        <v>3.0</v>
      </c>
      <c r="E1439" s="7">
        <v>1.0</v>
      </c>
      <c r="F1439" s="7" t="s">
        <v>24</v>
      </c>
      <c r="G1439" s="7" t="s">
        <v>293</v>
      </c>
      <c r="H1439" s="7" t="s">
        <v>1528</v>
      </c>
    </row>
    <row r="1440">
      <c r="A1440" s="56" t="s">
        <v>927</v>
      </c>
      <c r="B1440" s="7" t="s">
        <v>291</v>
      </c>
      <c r="C1440" s="7">
        <v>4.0</v>
      </c>
      <c r="D1440" s="7">
        <v>4.0</v>
      </c>
      <c r="E1440" s="7"/>
      <c r="F1440" s="7" t="s">
        <v>1529</v>
      </c>
      <c r="G1440" s="7" t="s">
        <v>293</v>
      </c>
      <c r="H1440" s="7" t="s">
        <v>773</v>
      </c>
      <c r="I1440" s="7" t="s">
        <v>27</v>
      </c>
    </row>
    <row r="1441">
      <c r="A1441" s="56" t="s">
        <v>336</v>
      </c>
      <c r="B1441" s="7" t="s">
        <v>492</v>
      </c>
      <c r="C1441" s="7">
        <v>4.0</v>
      </c>
      <c r="D1441" s="7">
        <v>3.0</v>
      </c>
      <c r="E1441" s="7">
        <v>1.0</v>
      </c>
      <c r="F1441" s="7" t="s">
        <v>24</v>
      </c>
      <c r="G1441" s="7" t="s">
        <v>293</v>
      </c>
      <c r="H1441" s="7" t="s">
        <v>803</v>
      </c>
      <c r="I1441" s="7" t="s">
        <v>25</v>
      </c>
    </row>
    <row r="1442">
      <c r="A1442" s="56" t="s">
        <v>341</v>
      </c>
      <c r="B1442" s="7" t="s">
        <v>1194</v>
      </c>
      <c r="C1442" s="7">
        <v>7.0</v>
      </c>
      <c r="D1442" s="7">
        <v>7.0</v>
      </c>
      <c r="E1442" s="7"/>
      <c r="F1442" s="7" t="s">
        <v>194</v>
      </c>
      <c r="G1442" s="7" t="s">
        <v>179</v>
      </c>
      <c r="H1442" s="7" t="s">
        <v>557</v>
      </c>
      <c r="I1442" s="7" t="s">
        <v>27</v>
      </c>
    </row>
    <row r="1443">
      <c r="A1443" s="56" t="s">
        <v>341</v>
      </c>
      <c r="B1443" s="7" t="s">
        <v>580</v>
      </c>
      <c r="C1443" s="7">
        <v>3.0</v>
      </c>
      <c r="D1443" s="7">
        <v>3.0</v>
      </c>
      <c r="E1443" s="7"/>
      <c r="F1443" s="7" t="s">
        <v>355</v>
      </c>
      <c r="G1443" s="7" t="s">
        <v>293</v>
      </c>
      <c r="H1443" s="7" t="s">
        <v>1076</v>
      </c>
      <c r="I1443" s="7" t="s">
        <v>25</v>
      </c>
    </row>
    <row r="1444">
      <c r="A1444" s="56" t="s">
        <v>341</v>
      </c>
      <c r="B1444" s="7" t="s">
        <v>722</v>
      </c>
      <c r="C1444" s="7">
        <v>4.0</v>
      </c>
      <c r="D1444" s="7">
        <v>5.0</v>
      </c>
      <c r="E1444" s="7"/>
      <c r="F1444" s="7" t="s">
        <v>352</v>
      </c>
      <c r="G1444" s="7" t="s">
        <v>293</v>
      </c>
      <c r="H1444" s="7" t="s">
        <v>1248</v>
      </c>
      <c r="I1444" s="7" t="s">
        <v>27</v>
      </c>
    </row>
    <row r="1445">
      <c r="A1445" s="56" t="s">
        <v>336</v>
      </c>
      <c r="B1445" s="7" t="s">
        <v>804</v>
      </c>
      <c r="C1445" s="7">
        <v>1.0</v>
      </c>
      <c r="D1445" s="7">
        <v>1.0</v>
      </c>
      <c r="E1445" s="7"/>
      <c r="F1445" s="7" t="s">
        <v>382</v>
      </c>
      <c r="G1445" s="7" t="s">
        <v>293</v>
      </c>
      <c r="H1445" s="7" t="s">
        <v>920</v>
      </c>
      <c r="I1445" s="7" t="s">
        <v>25</v>
      </c>
    </row>
    <row r="1446">
      <c r="A1446" s="56" t="s">
        <v>821</v>
      </c>
      <c r="B1446" s="7" t="s">
        <v>328</v>
      </c>
      <c r="C1446" s="7">
        <v>6.0</v>
      </c>
      <c r="D1446" s="7">
        <v>5.0</v>
      </c>
      <c r="E1446" s="7">
        <v>1.0</v>
      </c>
      <c r="F1446" s="7" t="s">
        <v>188</v>
      </c>
      <c r="G1446" s="7" t="s">
        <v>179</v>
      </c>
      <c r="H1446" s="7" t="s">
        <v>651</v>
      </c>
      <c r="I1446" s="7" t="s">
        <v>27</v>
      </c>
    </row>
    <row r="1447">
      <c r="A1447" s="56" t="s">
        <v>336</v>
      </c>
      <c r="B1447" s="7" t="s">
        <v>1530</v>
      </c>
      <c r="C1447" s="7">
        <v>1.0</v>
      </c>
      <c r="D1447" s="7">
        <v>1.0</v>
      </c>
      <c r="E1447" s="7">
        <v>3.0</v>
      </c>
      <c r="F1447" s="7" t="s">
        <v>345</v>
      </c>
      <c r="G1447" s="7" t="s">
        <v>293</v>
      </c>
      <c r="H1447" s="7" t="s">
        <v>1531</v>
      </c>
      <c r="I1447" s="7" t="s">
        <v>25</v>
      </c>
    </row>
    <row r="1448">
      <c r="A1448" s="56" t="s">
        <v>620</v>
      </c>
      <c r="B1448" s="7" t="s">
        <v>867</v>
      </c>
      <c r="C1448" s="7">
        <v>3.0</v>
      </c>
      <c r="D1448" s="7">
        <v>2.0</v>
      </c>
      <c r="E1448" s="7">
        <v>2.0</v>
      </c>
      <c r="F1448" s="7" t="s">
        <v>300</v>
      </c>
      <c r="G1448" s="7" t="s">
        <v>293</v>
      </c>
      <c r="H1448" s="7" t="s">
        <v>1184</v>
      </c>
      <c r="I1448" s="7" t="s">
        <v>175</v>
      </c>
    </row>
    <row r="1449">
      <c r="A1449" s="56" t="s">
        <v>620</v>
      </c>
      <c r="B1449" s="7" t="s">
        <v>562</v>
      </c>
      <c r="C1449" s="7">
        <v>4.0</v>
      </c>
      <c r="D1449" s="7">
        <v>4.0</v>
      </c>
      <c r="E1449" s="7">
        <v>2.0</v>
      </c>
      <c r="F1449" s="7" t="s">
        <v>300</v>
      </c>
      <c r="G1449" s="7" t="s">
        <v>293</v>
      </c>
      <c r="H1449" s="7" t="s">
        <v>1382</v>
      </c>
      <c r="I1449" s="7" t="s">
        <v>175</v>
      </c>
    </row>
    <row r="1450">
      <c r="A1450" s="56" t="s">
        <v>415</v>
      </c>
      <c r="B1450" s="7" t="s">
        <v>1192</v>
      </c>
      <c r="C1450" s="7">
        <v>2.0</v>
      </c>
      <c r="D1450" s="7">
        <v>2.0</v>
      </c>
      <c r="E1450" s="7">
        <v>2.0</v>
      </c>
      <c r="F1450" s="7" t="s">
        <v>355</v>
      </c>
      <c r="G1450" s="7" t="s">
        <v>293</v>
      </c>
      <c r="H1450" s="7" t="s">
        <v>1532</v>
      </c>
      <c r="I1450" s="7" t="s">
        <v>27</v>
      </c>
    </row>
    <row r="1451">
      <c r="A1451" s="56" t="s">
        <v>415</v>
      </c>
      <c r="B1451" s="7" t="s">
        <v>1045</v>
      </c>
      <c r="C1451" s="7">
        <v>6.0</v>
      </c>
      <c r="D1451" s="7">
        <v>6.0</v>
      </c>
      <c r="E1451" s="7">
        <v>2.0</v>
      </c>
      <c r="F1451" s="7" t="s">
        <v>300</v>
      </c>
      <c r="G1451" s="7" t="s">
        <v>293</v>
      </c>
      <c r="H1451" s="7" t="s">
        <v>1533</v>
      </c>
      <c r="I1451" s="7" t="s">
        <v>175</v>
      </c>
    </row>
    <row r="1452">
      <c r="A1452" s="56" t="s">
        <v>415</v>
      </c>
      <c r="B1452" s="7" t="s">
        <v>839</v>
      </c>
      <c r="C1452" s="7">
        <v>4.0</v>
      </c>
      <c r="D1452" s="7">
        <v>4.0</v>
      </c>
      <c r="E1452" s="7">
        <v>2.0</v>
      </c>
      <c r="F1452" s="7" t="s">
        <v>300</v>
      </c>
      <c r="G1452" s="7" t="s">
        <v>293</v>
      </c>
      <c r="H1452" s="7" t="s">
        <v>631</v>
      </c>
      <c r="I1452" s="7" t="s">
        <v>27</v>
      </c>
    </row>
    <row r="1453">
      <c r="A1453" s="56" t="s">
        <v>415</v>
      </c>
      <c r="B1453" s="7" t="s">
        <v>621</v>
      </c>
      <c r="C1453" s="7">
        <v>3.0</v>
      </c>
      <c r="D1453" s="7">
        <v>3.0</v>
      </c>
      <c r="E1453" s="7">
        <v>3.0</v>
      </c>
      <c r="F1453" s="7" t="s">
        <v>355</v>
      </c>
      <c r="G1453" s="7" t="s">
        <v>293</v>
      </c>
      <c r="H1453" s="7" t="s">
        <v>1177</v>
      </c>
      <c r="I1453" s="7" t="s">
        <v>175</v>
      </c>
    </row>
    <row r="1454">
      <c r="A1454" s="56" t="s">
        <v>362</v>
      </c>
      <c r="B1454" s="7" t="s">
        <v>1530</v>
      </c>
      <c r="C1454" s="7">
        <v>2.0</v>
      </c>
      <c r="D1454" s="7">
        <v>2.0</v>
      </c>
      <c r="E1454" s="7">
        <v>2.0</v>
      </c>
      <c r="F1454" s="7" t="s">
        <v>355</v>
      </c>
      <c r="G1454" s="7" t="s">
        <v>293</v>
      </c>
      <c r="H1454" s="7" t="s">
        <v>1534</v>
      </c>
      <c r="I1454" s="7" t="s">
        <v>175</v>
      </c>
    </row>
    <row r="1455">
      <c r="A1455" s="56" t="s">
        <v>302</v>
      </c>
      <c r="B1455" s="7" t="s">
        <v>1535</v>
      </c>
      <c r="C1455" s="7">
        <v>1.0</v>
      </c>
      <c r="D1455" s="7">
        <v>2.0</v>
      </c>
      <c r="E1455" s="7">
        <v>2.0</v>
      </c>
      <c r="F1455" s="7" t="s">
        <v>405</v>
      </c>
      <c r="G1455" s="7" t="s">
        <v>293</v>
      </c>
      <c r="H1455" s="7" t="s">
        <v>914</v>
      </c>
      <c r="I1455" s="7" t="s">
        <v>27</v>
      </c>
    </row>
    <row r="1456">
      <c r="A1456" s="56" t="s">
        <v>415</v>
      </c>
      <c r="B1456" s="7" t="s">
        <v>1536</v>
      </c>
      <c r="C1456" s="7">
        <v>4.0</v>
      </c>
      <c r="D1456" s="7">
        <v>4.0</v>
      </c>
      <c r="E1456" s="7">
        <v>2.0</v>
      </c>
      <c r="F1456" s="7" t="s">
        <v>300</v>
      </c>
      <c r="G1456" s="7" t="s">
        <v>293</v>
      </c>
      <c r="H1456" s="7" t="s">
        <v>595</v>
      </c>
      <c r="I1456" s="7" t="s">
        <v>27</v>
      </c>
    </row>
    <row r="1457">
      <c r="A1457" s="56" t="s">
        <v>415</v>
      </c>
      <c r="B1457" s="7" t="s">
        <v>499</v>
      </c>
      <c r="C1457" s="7">
        <v>5.0</v>
      </c>
      <c r="D1457" s="7">
        <v>5.0</v>
      </c>
      <c r="E1457" s="7">
        <v>3.0</v>
      </c>
      <c r="F1457" s="7" t="s">
        <v>355</v>
      </c>
      <c r="G1457" s="7" t="s">
        <v>293</v>
      </c>
      <c r="H1457" s="7" t="s">
        <v>1537</v>
      </c>
      <c r="I1457" s="7" t="s">
        <v>175</v>
      </c>
    </row>
    <row r="1458">
      <c r="A1458" s="56" t="s">
        <v>415</v>
      </c>
      <c r="B1458" s="7" t="s">
        <v>1178</v>
      </c>
      <c r="C1458" s="7">
        <v>3.0</v>
      </c>
      <c r="D1458" s="7">
        <v>3.0</v>
      </c>
      <c r="E1458" s="7">
        <v>3.0</v>
      </c>
      <c r="F1458" s="7" t="s">
        <v>355</v>
      </c>
      <c r="G1458" s="7" t="s">
        <v>293</v>
      </c>
      <c r="H1458" s="7" t="s">
        <v>1538</v>
      </c>
      <c r="I1458" s="7" t="s">
        <v>175</v>
      </c>
    </row>
    <row r="1459">
      <c r="A1459" s="56" t="s">
        <v>415</v>
      </c>
      <c r="B1459" s="7" t="s">
        <v>393</v>
      </c>
      <c r="C1459" s="7">
        <v>4.0</v>
      </c>
      <c r="D1459" s="7">
        <v>5.0</v>
      </c>
      <c r="E1459" s="7">
        <v>3.0</v>
      </c>
      <c r="F1459" s="7" t="s">
        <v>300</v>
      </c>
      <c r="G1459" s="7" t="s">
        <v>293</v>
      </c>
      <c r="H1459" s="7" t="s">
        <v>1455</v>
      </c>
      <c r="I1459" s="7" t="s">
        <v>175</v>
      </c>
    </row>
    <row r="1460">
      <c r="A1460" s="56" t="s">
        <v>303</v>
      </c>
      <c r="B1460" s="7" t="s">
        <v>580</v>
      </c>
      <c r="C1460" s="7">
        <v>5.0</v>
      </c>
      <c r="D1460" s="7">
        <v>4.0</v>
      </c>
      <c r="E1460" s="7">
        <v>3.0</v>
      </c>
      <c r="F1460" s="7" t="s">
        <v>352</v>
      </c>
      <c r="G1460" s="7"/>
    </row>
    <row r="1461">
      <c r="A1461" s="56" t="s">
        <v>302</v>
      </c>
      <c r="B1461" s="7" t="s">
        <v>1539</v>
      </c>
      <c r="C1461" s="7">
        <v>2.0</v>
      </c>
      <c r="D1461" s="7">
        <v>2.0</v>
      </c>
      <c r="E1461" s="7">
        <v>1.0</v>
      </c>
      <c r="F1461" s="7" t="s">
        <v>36</v>
      </c>
      <c r="G1461" s="7"/>
    </row>
    <row r="1462">
      <c r="A1462" s="56" t="s">
        <v>430</v>
      </c>
      <c r="B1462" s="7" t="s">
        <v>993</v>
      </c>
      <c r="C1462" s="7">
        <v>3.0</v>
      </c>
      <c r="D1462" s="7">
        <v>2.0</v>
      </c>
      <c r="E1462" s="7">
        <v>2.0</v>
      </c>
      <c r="F1462" s="7" t="s">
        <v>24</v>
      </c>
      <c r="G1462" s="7" t="s">
        <v>293</v>
      </c>
      <c r="H1462" s="7" t="s">
        <v>451</v>
      </c>
      <c r="I1462" s="7" t="s">
        <v>27</v>
      </c>
    </row>
    <row r="1463">
      <c r="A1463" s="56" t="s">
        <v>430</v>
      </c>
      <c r="B1463" s="7" t="s">
        <v>1180</v>
      </c>
      <c r="C1463" s="7">
        <v>4.0</v>
      </c>
      <c r="D1463" s="7">
        <v>2.0</v>
      </c>
      <c r="E1463" s="7">
        <v>4.0</v>
      </c>
      <c r="F1463" s="7" t="s">
        <v>24</v>
      </c>
      <c r="G1463" s="7" t="s">
        <v>293</v>
      </c>
      <c r="H1463" s="7" t="s">
        <v>1288</v>
      </c>
      <c r="I1463" s="7" t="s">
        <v>175</v>
      </c>
    </row>
    <row r="1464">
      <c r="A1464" s="56" t="s">
        <v>415</v>
      </c>
      <c r="B1464" s="7" t="s">
        <v>1540</v>
      </c>
      <c r="C1464" s="7">
        <v>4.0</v>
      </c>
      <c r="D1464" s="7">
        <v>4.0</v>
      </c>
      <c r="E1464" s="7">
        <v>4.0</v>
      </c>
      <c r="F1464" s="7" t="s">
        <v>24</v>
      </c>
      <c r="G1464" s="7" t="s">
        <v>293</v>
      </c>
      <c r="H1464" s="7" t="s">
        <v>595</v>
      </c>
      <c r="I1464" s="7" t="s">
        <v>25</v>
      </c>
    </row>
    <row r="1465">
      <c r="A1465" s="56" t="s">
        <v>290</v>
      </c>
      <c r="B1465" s="7" t="s">
        <v>647</v>
      </c>
      <c r="C1465" s="7">
        <v>2.0</v>
      </c>
      <c r="D1465" s="7">
        <v>1.0</v>
      </c>
      <c r="E1465" s="7">
        <v>2.0</v>
      </c>
      <c r="F1465" s="7" t="s">
        <v>345</v>
      </c>
      <c r="G1465" s="7" t="s">
        <v>179</v>
      </c>
      <c r="H1465" s="7" t="s">
        <v>789</v>
      </c>
      <c r="I1465" s="7" t="s">
        <v>27</v>
      </c>
    </row>
    <row r="1466">
      <c r="A1466" s="56" t="s">
        <v>415</v>
      </c>
      <c r="B1466" s="7" t="s">
        <v>1192</v>
      </c>
      <c r="C1466" s="7">
        <v>3.0</v>
      </c>
      <c r="D1466" s="7">
        <v>3.0</v>
      </c>
      <c r="E1466" s="7">
        <v>6.0</v>
      </c>
      <c r="F1466" s="7" t="s">
        <v>24</v>
      </c>
      <c r="G1466" s="7" t="s">
        <v>293</v>
      </c>
      <c r="H1466" s="7" t="s">
        <v>1177</v>
      </c>
      <c r="I1466" s="7" t="s">
        <v>25</v>
      </c>
    </row>
    <row r="1467">
      <c r="A1467" s="56" t="s">
        <v>415</v>
      </c>
      <c r="B1467" s="7" t="s">
        <v>621</v>
      </c>
      <c r="C1467" s="7">
        <v>2.0</v>
      </c>
      <c r="D1467" s="7">
        <v>2.0</v>
      </c>
      <c r="E1467" s="7">
        <v>2.0</v>
      </c>
      <c r="F1467" s="7" t="s">
        <v>24</v>
      </c>
      <c r="G1467" s="7" t="s">
        <v>293</v>
      </c>
      <c r="H1467" s="7" t="s">
        <v>1541</v>
      </c>
      <c r="I1467" s="7" t="s">
        <v>27</v>
      </c>
    </row>
    <row r="1468">
      <c r="A1468" s="56" t="s">
        <v>302</v>
      </c>
      <c r="B1468" s="7" t="s">
        <v>483</v>
      </c>
      <c r="C1468" s="7">
        <v>5.0</v>
      </c>
      <c r="D1468" s="7">
        <v>5.0</v>
      </c>
      <c r="E1468" s="7">
        <v>2.0</v>
      </c>
      <c r="F1468" s="7" t="s">
        <v>326</v>
      </c>
      <c r="G1468" s="7" t="s">
        <v>179</v>
      </c>
      <c r="H1468" s="7" t="s">
        <v>1542</v>
      </c>
      <c r="I1468" s="7" t="s">
        <v>27</v>
      </c>
    </row>
    <row r="1469">
      <c r="A1469" s="56" t="s">
        <v>302</v>
      </c>
      <c r="B1469" s="7" t="s">
        <v>1543</v>
      </c>
      <c r="C1469" s="7">
        <v>3.0</v>
      </c>
      <c r="D1469" s="7">
        <v>2.0</v>
      </c>
      <c r="E1469" s="7">
        <v>3.0</v>
      </c>
      <c r="F1469" s="7" t="s">
        <v>739</v>
      </c>
      <c r="G1469" s="7" t="s">
        <v>293</v>
      </c>
      <c r="H1469" s="7" t="s">
        <v>1544</v>
      </c>
      <c r="I1469" s="7" t="s">
        <v>27</v>
      </c>
    </row>
    <row r="1470">
      <c r="A1470" s="56" t="s">
        <v>302</v>
      </c>
      <c r="B1470" s="7" t="s">
        <v>368</v>
      </c>
      <c r="C1470" s="7">
        <v>3.0</v>
      </c>
      <c r="D1470" s="7">
        <v>2.0</v>
      </c>
      <c r="E1470" s="7">
        <v>4.0</v>
      </c>
      <c r="F1470" s="7" t="s">
        <v>24</v>
      </c>
      <c r="G1470" s="7" t="s">
        <v>293</v>
      </c>
      <c r="H1470" s="7" t="s">
        <v>960</v>
      </c>
      <c r="I1470" s="7" t="s">
        <v>25</v>
      </c>
    </row>
    <row r="1471">
      <c r="A1471" s="56" t="s">
        <v>302</v>
      </c>
      <c r="B1471" s="7" t="s">
        <v>937</v>
      </c>
      <c r="C1471" s="7">
        <v>3.0</v>
      </c>
      <c r="D1471" s="7">
        <v>2.0</v>
      </c>
      <c r="E1471" s="7">
        <v>2.0</v>
      </c>
      <c r="F1471" s="7" t="s">
        <v>24</v>
      </c>
      <c r="G1471" s="7" t="s">
        <v>293</v>
      </c>
      <c r="H1471" s="7" t="s">
        <v>1545</v>
      </c>
      <c r="I1471" s="7" t="s">
        <v>27</v>
      </c>
    </row>
    <row r="1472">
      <c r="A1472" s="56" t="s">
        <v>303</v>
      </c>
      <c r="B1472" s="7" t="s">
        <v>1332</v>
      </c>
      <c r="C1472" s="7">
        <v>4.0</v>
      </c>
      <c r="D1472" s="7">
        <v>3.0</v>
      </c>
      <c r="E1472" s="7">
        <v>2.0</v>
      </c>
      <c r="F1472" s="7" t="s">
        <v>181</v>
      </c>
      <c r="G1472" s="7" t="s">
        <v>179</v>
      </c>
      <c r="H1472" s="7" t="s">
        <v>537</v>
      </c>
      <c r="I1472" s="7" t="s">
        <v>27</v>
      </c>
    </row>
    <row r="1473">
      <c r="A1473" s="56" t="s">
        <v>430</v>
      </c>
      <c r="B1473" s="7" t="s">
        <v>995</v>
      </c>
      <c r="C1473" s="7">
        <v>3.0</v>
      </c>
      <c r="D1473" s="7">
        <v>2.0</v>
      </c>
      <c r="E1473" s="7">
        <v>2.0</v>
      </c>
      <c r="F1473" s="7" t="s">
        <v>382</v>
      </c>
      <c r="G1473" s="7" t="s">
        <v>293</v>
      </c>
      <c r="H1473" s="7" t="s">
        <v>1523</v>
      </c>
      <c r="I1473" s="7" t="s">
        <v>25</v>
      </c>
    </row>
    <row r="1474">
      <c r="A1474" s="56" t="s">
        <v>351</v>
      </c>
      <c r="B1474" s="7" t="s">
        <v>1546</v>
      </c>
      <c r="C1474" s="7">
        <v>2.0</v>
      </c>
      <c r="D1474" s="7">
        <v>2.0</v>
      </c>
      <c r="E1474" s="7"/>
      <c r="F1474" s="7" t="s">
        <v>345</v>
      </c>
      <c r="G1474" s="7" t="s">
        <v>293</v>
      </c>
      <c r="H1474" s="7" t="s">
        <v>998</v>
      </c>
      <c r="I1474" s="7" t="s">
        <v>27</v>
      </c>
    </row>
    <row r="1475">
      <c r="A1475" s="56" t="s">
        <v>403</v>
      </c>
      <c r="B1475" s="7" t="s">
        <v>1547</v>
      </c>
      <c r="C1475" s="7" t="s">
        <v>576</v>
      </c>
      <c r="D1475" s="7">
        <v>1.0</v>
      </c>
      <c r="E1475" s="7">
        <v>3.0</v>
      </c>
      <c r="F1475" s="7" t="s">
        <v>345</v>
      </c>
      <c r="G1475" s="7" t="s">
        <v>293</v>
      </c>
      <c r="H1475" s="7" t="s">
        <v>1548</v>
      </c>
      <c r="I1475" s="7" t="s">
        <v>25</v>
      </c>
    </row>
    <row r="1476">
      <c r="A1476" s="56" t="s">
        <v>1308</v>
      </c>
      <c r="B1476" s="7" t="s">
        <v>291</v>
      </c>
      <c r="C1476" s="7">
        <v>3.0</v>
      </c>
      <c r="D1476" s="7">
        <v>2.0</v>
      </c>
      <c r="E1476" s="7">
        <v>2.0</v>
      </c>
      <c r="F1476" s="7" t="s">
        <v>300</v>
      </c>
      <c r="G1476" s="7" t="s">
        <v>293</v>
      </c>
      <c r="H1476" s="7" t="s">
        <v>712</v>
      </c>
      <c r="I1476" s="7" t="s">
        <v>25</v>
      </c>
    </row>
    <row r="1477">
      <c r="A1477" s="56" t="s">
        <v>302</v>
      </c>
      <c r="B1477" s="7" t="s">
        <v>945</v>
      </c>
      <c r="C1477" s="7">
        <v>2.0</v>
      </c>
      <c r="D1477" s="7">
        <v>2.0</v>
      </c>
      <c r="E1477" s="7"/>
      <c r="F1477" s="7" t="s">
        <v>24</v>
      </c>
      <c r="G1477" s="7" t="s">
        <v>293</v>
      </c>
      <c r="H1477" s="7" t="s">
        <v>1549</v>
      </c>
      <c r="I1477" s="7" t="s">
        <v>27</v>
      </c>
    </row>
    <row r="1478">
      <c r="A1478" s="56" t="s">
        <v>290</v>
      </c>
      <c r="B1478" s="7" t="s">
        <v>1550</v>
      </c>
      <c r="C1478" s="7" t="s">
        <v>576</v>
      </c>
      <c r="D1478" s="7">
        <v>1.0</v>
      </c>
      <c r="E1478" s="7">
        <v>2.0</v>
      </c>
      <c r="F1478" s="7" t="s">
        <v>36</v>
      </c>
      <c r="G1478" s="7" t="s">
        <v>293</v>
      </c>
      <c r="H1478" s="7" t="s">
        <v>1204</v>
      </c>
      <c r="I1478" s="7" t="s">
        <v>25</v>
      </c>
    </row>
    <row r="1479">
      <c r="A1479" s="56" t="s">
        <v>439</v>
      </c>
      <c r="B1479" s="7" t="s">
        <v>1551</v>
      </c>
      <c r="C1479" s="7">
        <v>1.0</v>
      </c>
      <c r="D1479" s="7">
        <v>1.0</v>
      </c>
      <c r="E1479" s="7">
        <v>2.0</v>
      </c>
      <c r="F1479" s="7" t="s">
        <v>36</v>
      </c>
      <c r="G1479" s="7" t="s">
        <v>293</v>
      </c>
      <c r="H1479" s="7" t="s">
        <v>1331</v>
      </c>
      <c r="I1479" s="7" t="s">
        <v>25</v>
      </c>
    </row>
    <row r="1480">
      <c r="A1480" s="56" t="s">
        <v>290</v>
      </c>
      <c r="B1480" s="7" t="s">
        <v>501</v>
      </c>
      <c r="C1480" s="7">
        <v>2.0</v>
      </c>
      <c r="D1480" s="7">
        <v>1.0</v>
      </c>
      <c r="E1480" s="7"/>
      <c r="F1480" s="7" t="s">
        <v>382</v>
      </c>
      <c r="G1480" s="7" t="s">
        <v>293</v>
      </c>
      <c r="H1480" s="7" t="s">
        <v>1552</v>
      </c>
      <c r="I1480" s="7" t="s">
        <v>27</v>
      </c>
    </row>
    <row r="1481">
      <c r="A1481" s="56" t="s">
        <v>306</v>
      </c>
      <c r="B1481" s="7" t="s">
        <v>1553</v>
      </c>
      <c r="C1481" s="7">
        <v>3.0</v>
      </c>
      <c r="D1481" s="7">
        <v>2.0</v>
      </c>
      <c r="E1481" s="7">
        <v>1.0</v>
      </c>
      <c r="F1481" s="7" t="s">
        <v>382</v>
      </c>
      <c r="G1481" s="7" t="s">
        <v>293</v>
      </c>
      <c r="H1481" s="7" t="s">
        <v>451</v>
      </c>
      <c r="I1481" s="7" t="s">
        <v>25</v>
      </c>
    </row>
    <row r="1482">
      <c r="A1482" s="56" t="s">
        <v>306</v>
      </c>
      <c r="B1482" s="7" t="s">
        <v>1295</v>
      </c>
      <c r="C1482" s="7">
        <v>2.0</v>
      </c>
      <c r="D1482" s="7">
        <v>2.0</v>
      </c>
      <c r="E1482" s="7">
        <v>3.0</v>
      </c>
      <c r="F1482" s="7" t="s">
        <v>382</v>
      </c>
      <c r="G1482" s="7" t="s">
        <v>293</v>
      </c>
      <c r="H1482" s="7" t="s">
        <v>1554</v>
      </c>
      <c r="I1482" s="7" t="s">
        <v>25</v>
      </c>
    </row>
    <row r="1483">
      <c r="A1483" s="56" t="s">
        <v>290</v>
      </c>
      <c r="B1483" s="7" t="s">
        <v>580</v>
      </c>
      <c r="C1483" s="7">
        <v>2.0</v>
      </c>
      <c r="D1483" s="7">
        <v>2.0</v>
      </c>
      <c r="E1483" s="7">
        <v>2.0</v>
      </c>
      <c r="F1483" s="7" t="s">
        <v>24</v>
      </c>
      <c r="G1483" s="7" t="s">
        <v>293</v>
      </c>
      <c r="H1483" s="7" t="s">
        <v>1555</v>
      </c>
    </row>
    <row r="1484">
      <c r="A1484" s="56" t="s">
        <v>620</v>
      </c>
      <c r="B1484" s="7" t="s">
        <v>1383</v>
      </c>
      <c r="C1484" s="7">
        <v>3.0</v>
      </c>
      <c r="D1484" s="7">
        <v>2.0</v>
      </c>
      <c r="E1484" s="7">
        <v>2.0</v>
      </c>
      <c r="F1484" s="7" t="s">
        <v>24</v>
      </c>
      <c r="G1484" s="7" t="s">
        <v>293</v>
      </c>
      <c r="H1484" s="7" t="s">
        <v>1384</v>
      </c>
    </row>
    <row r="1485">
      <c r="A1485" s="56" t="s">
        <v>430</v>
      </c>
      <c r="B1485" s="7" t="s">
        <v>788</v>
      </c>
      <c r="C1485" s="7">
        <v>3.0</v>
      </c>
      <c r="D1485" s="7">
        <v>2.0</v>
      </c>
      <c r="E1485" s="7"/>
      <c r="F1485" s="7" t="s">
        <v>36</v>
      </c>
      <c r="G1485" s="7" t="s">
        <v>293</v>
      </c>
      <c r="H1485" s="7" t="s">
        <v>1556</v>
      </c>
    </row>
    <row r="1486">
      <c r="A1486" s="56" t="s">
        <v>351</v>
      </c>
      <c r="B1486" s="7" t="s">
        <v>926</v>
      </c>
      <c r="C1486" s="7">
        <v>2.0</v>
      </c>
      <c r="D1486" s="7">
        <v>2.0</v>
      </c>
      <c r="E1486" s="7"/>
      <c r="F1486" s="7" t="s">
        <v>36</v>
      </c>
      <c r="G1486" s="7" t="s">
        <v>293</v>
      </c>
      <c r="H1486" s="7" t="s">
        <v>498</v>
      </c>
      <c r="I1486" s="7" t="s">
        <v>25</v>
      </c>
    </row>
    <row r="1487">
      <c r="A1487" s="56" t="s">
        <v>408</v>
      </c>
      <c r="B1487" s="7" t="s">
        <v>452</v>
      </c>
      <c r="C1487" s="7">
        <v>4.0</v>
      </c>
      <c r="D1487" s="7">
        <v>4.0</v>
      </c>
      <c r="E1487" s="7"/>
      <c r="F1487" s="7" t="s">
        <v>180</v>
      </c>
      <c r="G1487" s="7" t="s">
        <v>293</v>
      </c>
      <c r="H1487" s="7" t="s">
        <v>661</v>
      </c>
      <c r="I1487" s="7" t="s">
        <v>27</v>
      </c>
    </row>
    <row r="1488">
      <c r="A1488" s="56" t="s">
        <v>620</v>
      </c>
      <c r="B1488" s="7" t="s">
        <v>1075</v>
      </c>
      <c r="C1488" s="7">
        <v>4.0</v>
      </c>
      <c r="D1488" s="7">
        <v>4.0</v>
      </c>
      <c r="E1488" s="7"/>
      <c r="F1488" s="7" t="s">
        <v>24</v>
      </c>
      <c r="G1488" s="7" t="s">
        <v>293</v>
      </c>
      <c r="H1488" s="7" t="s">
        <v>1557</v>
      </c>
    </row>
    <row r="1489">
      <c r="A1489" s="56" t="s">
        <v>408</v>
      </c>
      <c r="B1489" s="7" t="s">
        <v>560</v>
      </c>
      <c r="C1489" s="7">
        <v>5.0</v>
      </c>
      <c r="D1489" s="7">
        <v>5.0</v>
      </c>
      <c r="E1489" s="7"/>
      <c r="F1489" s="7" t="s">
        <v>38</v>
      </c>
      <c r="G1489" s="7" t="s">
        <v>179</v>
      </c>
      <c r="H1489" s="7" t="s">
        <v>1419</v>
      </c>
    </row>
    <row r="1490">
      <c r="A1490" s="56" t="s">
        <v>620</v>
      </c>
      <c r="B1490" s="7" t="s">
        <v>291</v>
      </c>
      <c r="C1490" s="7">
        <v>4.0</v>
      </c>
      <c r="D1490" s="7">
        <v>4.0</v>
      </c>
      <c r="E1490" s="7"/>
      <c r="F1490" s="7" t="s">
        <v>24</v>
      </c>
      <c r="G1490" s="7" t="s">
        <v>293</v>
      </c>
      <c r="H1490" s="7" t="s">
        <v>1558</v>
      </c>
      <c r="I1490" s="7" t="s">
        <v>175</v>
      </c>
    </row>
    <row r="1491">
      <c r="A1491" s="56" t="s">
        <v>522</v>
      </c>
      <c r="B1491" s="7" t="s">
        <v>752</v>
      </c>
      <c r="C1491" s="7">
        <v>3.0</v>
      </c>
      <c r="D1491" s="7">
        <v>2.0</v>
      </c>
      <c r="E1491" s="7"/>
      <c r="F1491" s="7" t="s">
        <v>36</v>
      </c>
      <c r="G1491" s="7" t="s">
        <v>293</v>
      </c>
      <c r="H1491" s="7" t="s">
        <v>1179</v>
      </c>
      <c r="I1491" s="7" t="s">
        <v>27</v>
      </c>
    </row>
    <row r="1492">
      <c r="A1492" s="56" t="s">
        <v>522</v>
      </c>
      <c r="B1492" s="7" t="s">
        <v>1193</v>
      </c>
      <c r="C1492" s="7">
        <v>2.0</v>
      </c>
      <c r="D1492" s="7">
        <v>2.0</v>
      </c>
      <c r="E1492" s="7"/>
      <c r="F1492" s="7" t="s">
        <v>36</v>
      </c>
      <c r="G1492" s="7" t="s">
        <v>293</v>
      </c>
      <c r="H1492" s="7" t="s">
        <v>1418</v>
      </c>
      <c r="I1492" s="7" t="s">
        <v>27</v>
      </c>
    </row>
    <row r="1493">
      <c r="A1493" s="56" t="s">
        <v>430</v>
      </c>
      <c r="B1493" s="7" t="s">
        <v>846</v>
      </c>
      <c r="C1493" s="7">
        <v>4.0</v>
      </c>
      <c r="D1493" s="7">
        <v>2.0</v>
      </c>
      <c r="E1493" s="7">
        <v>4.0</v>
      </c>
      <c r="F1493" s="7" t="s">
        <v>36</v>
      </c>
      <c r="G1493" s="7" t="s">
        <v>293</v>
      </c>
      <c r="H1493" s="7" t="s">
        <v>847</v>
      </c>
    </row>
    <row r="1494">
      <c r="A1494" s="56" t="s">
        <v>330</v>
      </c>
      <c r="B1494" s="7" t="s">
        <v>682</v>
      </c>
      <c r="C1494" s="7">
        <v>6.0</v>
      </c>
      <c r="D1494" s="7">
        <v>6.0</v>
      </c>
      <c r="E1494" s="7"/>
      <c r="F1494" s="7" t="s">
        <v>192</v>
      </c>
      <c r="G1494" s="7" t="s">
        <v>179</v>
      </c>
      <c r="H1494" s="7" t="s">
        <v>683</v>
      </c>
      <c r="I1494" s="7" t="s">
        <v>25</v>
      </c>
    </row>
    <row r="1495">
      <c r="A1495" s="56" t="s">
        <v>295</v>
      </c>
      <c r="B1495" s="7" t="s">
        <v>1031</v>
      </c>
      <c r="C1495" s="7">
        <v>8.0</v>
      </c>
      <c r="D1495" s="7">
        <v>11.0</v>
      </c>
      <c r="E1495" s="7"/>
      <c r="F1495" s="7" t="s">
        <v>192</v>
      </c>
      <c r="G1495" s="7" t="s">
        <v>179</v>
      </c>
      <c r="H1495" s="7" t="s">
        <v>1559</v>
      </c>
    </row>
    <row r="1496">
      <c r="A1496" s="56" t="s">
        <v>436</v>
      </c>
      <c r="B1496" s="7" t="s">
        <v>855</v>
      </c>
      <c r="C1496" s="7">
        <v>7.0</v>
      </c>
      <c r="D1496" s="7">
        <v>7.0</v>
      </c>
      <c r="E1496" s="7"/>
      <c r="F1496" s="7" t="s">
        <v>192</v>
      </c>
      <c r="G1496" s="7" t="s">
        <v>179</v>
      </c>
      <c r="H1496" s="7" t="s">
        <v>327</v>
      </c>
      <c r="I1496" s="7" t="s">
        <v>27</v>
      </c>
    </row>
    <row r="1497">
      <c r="A1497" s="56" t="s">
        <v>330</v>
      </c>
      <c r="B1497" s="7" t="s">
        <v>682</v>
      </c>
      <c r="C1497" s="7">
        <v>8.0</v>
      </c>
      <c r="D1497" s="7">
        <v>9.0</v>
      </c>
      <c r="E1497" s="7">
        <v>2.0</v>
      </c>
      <c r="F1497" s="7" t="s">
        <v>332</v>
      </c>
      <c r="G1497" s="7" t="s">
        <v>179</v>
      </c>
      <c r="H1497" s="7" t="s">
        <v>833</v>
      </c>
      <c r="I1497" s="7" t="s">
        <v>27</v>
      </c>
    </row>
    <row r="1498">
      <c r="A1498" s="56" t="s">
        <v>415</v>
      </c>
      <c r="B1498" s="7" t="s">
        <v>501</v>
      </c>
      <c r="C1498" s="7">
        <v>4.0</v>
      </c>
      <c r="D1498" s="7">
        <v>3.0</v>
      </c>
      <c r="E1498" s="7">
        <v>4.0</v>
      </c>
      <c r="F1498" s="7" t="s">
        <v>24</v>
      </c>
      <c r="G1498" s="7" t="s">
        <v>293</v>
      </c>
      <c r="H1498" s="7" t="s">
        <v>868</v>
      </c>
      <c r="I1498" s="7" t="s">
        <v>175</v>
      </c>
    </row>
    <row r="1499">
      <c r="A1499" s="56" t="s">
        <v>290</v>
      </c>
      <c r="B1499" s="7" t="s">
        <v>722</v>
      </c>
      <c r="C1499" s="7">
        <v>4.0</v>
      </c>
      <c r="D1499" s="7">
        <v>4.0</v>
      </c>
      <c r="E1499" s="7">
        <v>3.0</v>
      </c>
      <c r="F1499" s="7" t="s">
        <v>36</v>
      </c>
      <c r="G1499" s="7" t="s">
        <v>293</v>
      </c>
      <c r="H1499" s="7" t="s">
        <v>1560</v>
      </c>
      <c r="I1499" s="7" t="s">
        <v>25</v>
      </c>
    </row>
    <row r="1500">
      <c r="A1500" s="56" t="s">
        <v>302</v>
      </c>
      <c r="B1500" s="7" t="s">
        <v>1329</v>
      </c>
      <c r="C1500" s="7">
        <v>3.0</v>
      </c>
      <c r="D1500" s="7">
        <v>2.0</v>
      </c>
      <c r="E1500" s="7">
        <v>2.0</v>
      </c>
      <c r="F1500" s="7" t="s">
        <v>36</v>
      </c>
      <c r="G1500" s="7" t="s">
        <v>293</v>
      </c>
      <c r="H1500" s="7" t="s">
        <v>1532</v>
      </c>
      <c r="I1500" s="7" t="s">
        <v>27</v>
      </c>
    </row>
    <row r="1501">
      <c r="A1501" s="56" t="s">
        <v>302</v>
      </c>
      <c r="B1501" s="7" t="s">
        <v>722</v>
      </c>
      <c r="C1501" s="7">
        <v>6.0</v>
      </c>
      <c r="D1501" s="7">
        <v>4.0</v>
      </c>
      <c r="E1501" s="7">
        <v>2.0</v>
      </c>
      <c r="F1501" s="7" t="s">
        <v>192</v>
      </c>
      <c r="G1501" s="7" t="s">
        <v>179</v>
      </c>
      <c r="H1501" s="7" t="s">
        <v>327</v>
      </c>
    </row>
    <row r="1502">
      <c r="A1502" s="56" t="s">
        <v>362</v>
      </c>
      <c r="B1502" s="7" t="s">
        <v>459</v>
      </c>
      <c r="C1502" s="7">
        <v>3.0</v>
      </c>
      <c r="D1502" s="7">
        <v>2.0</v>
      </c>
      <c r="E1502" s="7">
        <v>2.0</v>
      </c>
      <c r="F1502" s="7" t="s">
        <v>382</v>
      </c>
      <c r="G1502" s="7" t="s">
        <v>179</v>
      </c>
      <c r="H1502" s="7" t="s">
        <v>1561</v>
      </c>
      <c r="I1502" s="7" t="s">
        <v>27</v>
      </c>
    </row>
    <row r="1503">
      <c r="A1503" s="56" t="s">
        <v>447</v>
      </c>
      <c r="B1503" s="7" t="s">
        <v>1192</v>
      </c>
      <c r="C1503" s="7">
        <v>2.0</v>
      </c>
      <c r="D1503" s="7">
        <v>2.0</v>
      </c>
      <c r="E1503" s="7">
        <v>3.0</v>
      </c>
      <c r="F1503" s="7" t="s">
        <v>382</v>
      </c>
      <c r="G1503" s="7" t="s">
        <v>179</v>
      </c>
      <c r="H1503" s="7" t="s">
        <v>1386</v>
      </c>
      <c r="I1503" s="7" t="s">
        <v>25</v>
      </c>
    </row>
    <row r="1504">
      <c r="A1504" s="56" t="s">
        <v>290</v>
      </c>
      <c r="B1504" s="7" t="s">
        <v>395</v>
      </c>
      <c r="C1504" s="7">
        <v>2.0</v>
      </c>
      <c r="D1504" s="7">
        <v>2.0</v>
      </c>
      <c r="E1504" s="7">
        <v>2.0</v>
      </c>
      <c r="F1504" s="7" t="s">
        <v>634</v>
      </c>
      <c r="G1504" s="7" t="s">
        <v>293</v>
      </c>
      <c r="H1504" s="7" t="s">
        <v>1562</v>
      </c>
      <c r="I1504" s="7" t="s">
        <v>25</v>
      </c>
    </row>
    <row r="1505">
      <c r="A1505" s="56" t="s">
        <v>290</v>
      </c>
      <c r="B1505" s="7" t="s">
        <v>388</v>
      </c>
      <c r="C1505" s="7">
        <v>3.0</v>
      </c>
      <c r="D1505" s="7">
        <v>2.0</v>
      </c>
      <c r="E1505" s="7">
        <v>2.0</v>
      </c>
      <c r="F1505" s="7" t="s">
        <v>382</v>
      </c>
      <c r="G1505" s="7" t="s">
        <v>293</v>
      </c>
      <c r="H1505" s="7" t="s">
        <v>361</v>
      </c>
      <c r="I1505" s="7" t="s">
        <v>27</v>
      </c>
    </row>
    <row r="1506">
      <c r="A1506" s="56" t="s">
        <v>290</v>
      </c>
      <c r="B1506" s="7" t="s">
        <v>418</v>
      </c>
      <c r="C1506" s="7">
        <v>3.0</v>
      </c>
      <c r="D1506" s="7">
        <v>1.0</v>
      </c>
      <c r="E1506" s="7">
        <v>2.0</v>
      </c>
      <c r="F1506" s="7" t="s">
        <v>382</v>
      </c>
      <c r="G1506" s="7" t="s">
        <v>293</v>
      </c>
      <c r="H1506" s="7" t="s">
        <v>643</v>
      </c>
      <c r="I1506" s="7" t="s">
        <v>25</v>
      </c>
    </row>
    <row r="1507">
      <c r="A1507" s="56" t="s">
        <v>290</v>
      </c>
      <c r="B1507" s="7" t="s">
        <v>1563</v>
      </c>
      <c r="C1507" s="7">
        <v>3.0</v>
      </c>
      <c r="D1507" s="7">
        <v>2.0</v>
      </c>
      <c r="E1507" s="7">
        <v>2.0</v>
      </c>
      <c r="F1507" s="7" t="s">
        <v>36</v>
      </c>
      <c r="G1507" s="7" t="s">
        <v>293</v>
      </c>
      <c r="H1507" s="7" t="s">
        <v>888</v>
      </c>
      <c r="I1507" s="7" t="s">
        <v>27</v>
      </c>
    </row>
    <row r="1508">
      <c r="A1508" s="56" t="s">
        <v>290</v>
      </c>
      <c r="B1508" s="7" t="s">
        <v>393</v>
      </c>
      <c r="C1508" s="7">
        <v>2.0</v>
      </c>
      <c r="D1508" s="7">
        <v>1.0</v>
      </c>
      <c r="E1508" s="7">
        <v>2.0</v>
      </c>
      <c r="F1508" s="7" t="s">
        <v>345</v>
      </c>
      <c r="G1508" s="7" t="s">
        <v>293</v>
      </c>
      <c r="H1508" s="7" t="s">
        <v>1174</v>
      </c>
      <c r="I1508" s="7" t="s">
        <v>25</v>
      </c>
    </row>
    <row r="1509">
      <c r="A1509" s="56" t="s">
        <v>290</v>
      </c>
      <c r="B1509" s="7" t="s">
        <v>656</v>
      </c>
      <c r="C1509" s="7">
        <v>2.0</v>
      </c>
      <c r="D1509" s="7">
        <v>1.0</v>
      </c>
      <c r="E1509" s="7">
        <v>1.0</v>
      </c>
      <c r="F1509" s="7" t="s">
        <v>345</v>
      </c>
      <c r="G1509" s="7" t="s">
        <v>293</v>
      </c>
      <c r="H1509" s="7" t="s">
        <v>1564</v>
      </c>
      <c r="I1509" s="7" t="s">
        <v>25</v>
      </c>
    </row>
    <row r="1510">
      <c r="A1510" s="56" t="s">
        <v>290</v>
      </c>
      <c r="B1510" s="7" t="s">
        <v>342</v>
      </c>
      <c r="C1510" s="7">
        <v>3.0</v>
      </c>
      <c r="D1510" s="7">
        <v>2.0</v>
      </c>
      <c r="E1510" s="7">
        <v>1.0</v>
      </c>
      <c r="F1510" s="7" t="s">
        <v>355</v>
      </c>
      <c r="G1510" s="7" t="s">
        <v>293</v>
      </c>
      <c r="H1510" s="7" t="s">
        <v>338</v>
      </c>
      <c r="I1510" s="7" t="s">
        <v>27</v>
      </c>
    </row>
    <row r="1511">
      <c r="A1511" s="56" t="s">
        <v>336</v>
      </c>
      <c r="B1511" s="7" t="s">
        <v>660</v>
      </c>
      <c r="C1511" s="7">
        <v>4.0</v>
      </c>
      <c r="D1511" s="7">
        <v>3.0</v>
      </c>
      <c r="E1511" s="7">
        <v>2.0</v>
      </c>
      <c r="F1511" s="7" t="s">
        <v>300</v>
      </c>
      <c r="G1511" s="7" t="s">
        <v>293</v>
      </c>
      <c r="H1511" s="7" t="s">
        <v>803</v>
      </c>
      <c r="I1511" s="7" t="s">
        <v>27</v>
      </c>
    </row>
    <row r="1512">
      <c r="A1512" s="56" t="s">
        <v>430</v>
      </c>
      <c r="B1512" s="7" t="s">
        <v>1565</v>
      </c>
      <c r="C1512" s="7">
        <v>4.0</v>
      </c>
      <c r="D1512" s="7">
        <v>3.0</v>
      </c>
      <c r="E1512" s="7">
        <v>1.0</v>
      </c>
      <c r="F1512" s="7" t="s">
        <v>24</v>
      </c>
      <c r="G1512" s="7" t="s">
        <v>293</v>
      </c>
      <c r="H1512" s="7" t="s">
        <v>796</v>
      </c>
      <c r="I1512" s="7" t="s">
        <v>27</v>
      </c>
    </row>
    <row r="1513">
      <c r="A1513" s="56" t="s">
        <v>620</v>
      </c>
      <c r="B1513" s="7" t="s">
        <v>989</v>
      </c>
      <c r="C1513" s="7">
        <v>5.0</v>
      </c>
      <c r="D1513" s="7">
        <v>3.0</v>
      </c>
      <c r="E1513" s="7">
        <v>2.0</v>
      </c>
      <c r="F1513" s="7" t="s">
        <v>300</v>
      </c>
      <c r="G1513" s="7" t="s">
        <v>179</v>
      </c>
      <c r="H1513" s="7" t="s">
        <v>1566</v>
      </c>
      <c r="I1513" s="7" t="s">
        <v>27</v>
      </c>
    </row>
    <row r="1514">
      <c r="A1514" s="56" t="s">
        <v>430</v>
      </c>
      <c r="B1514" s="7" t="s">
        <v>400</v>
      </c>
      <c r="C1514" s="7">
        <v>3.0</v>
      </c>
      <c r="D1514" s="7">
        <v>3.0</v>
      </c>
      <c r="E1514" s="7">
        <v>2.0</v>
      </c>
      <c r="F1514" s="7" t="s">
        <v>24</v>
      </c>
      <c r="G1514" s="7" t="s">
        <v>293</v>
      </c>
      <c r="H1514" s="7" t="s">
        <v>1567</v>
      </c>
      <c r="I1514" s="7" t="s">
        <v>27</v>
      </c>
    </row>
    <row r="1515">
      <c r="A1515" s="56" t="s">
        <v>620</v>
      </c>
      <c r="B1515" s="7" t="s">
        <v>867</v>
      </c>
      <c r="C1515" s="7">
        <v>3.0</v>
      </c>
      <c r="D1515" s="7">
        <v>2.0</v>
      </c>
      <c r="E1515" s="7">
        <v>2.0</v>
      </c>
      <c r="F1515" s="7" t="s">
        <v>355</v>
      </c>
      <c r="G1515" s="7" t="s">
        <v>179</v>
      </c>
      <c r="H1515" s="7" t="s">
        <v>1568</v>
      </c>
      <c r="I1515" s="7" t="s">
        <v>175</v>
      </c>
    </row>
    <row r="1516">
      <c r="A1516" s="56" t="s">
        <v>430</v>
      </c>
      <c r="B1516" s="7" t="s">
        <v>450</v>
      </c>
      <c r="C1516" s="7">
        <v>4.0</v>
      </c>
      <c r="D1516" s="7">
        <v>3.0</v>
      </c>
      <c r="E1516" s="7"/>
      <c r="F1516" s="7" t="s">
        <v>321</v>
      </c>
      <c r="G1516" s="7" t="s">
        <v>179</v>
      </c>
      <c r="H1516" s="7" t="s">
        <v>322</v>
      </c>
      <c r="I1516" s="7" t="s">
        <v>27</v>
      </c>
    </row>
    <row r="1517">
      <c r="A1517" s="56" t="s">
        <v>430</v>
      </c>
      <c r="B1517" s="7" t="s">
        <v>879</v>
      </c>
      <c r="C1517" s="7">
        <v>4.0</v>
      </c>
      <c r="D1517" s="7">
        <v>4.0</v>
      </c>
      <c r="E1517" s="7">
        <v>2.0</v>
      </c>
      <c r="F1517" s="7" t="s">
        <v>24</v>
      </c>
      <c r="G1517" s="7" t="s">
        <v>293</v>
      </c>
      <c r="H1517" s="7" t="s">
        <v>1569</v>
      </c>
      <c r="I1517" s="7" t="s">
        <v>27</v>
      </c>
    </row>
    <row r="1518">
      <c r="A1518" s="56" t="s">
        <v>607</v>
      </c>
      <c r="B1518" s="7" t="s">
        <v>567</v>
      </c>
      <c r="C1518" s="7">
        <v>4.0</v>
      </c>
      <c r="D1518" s="7">
        <v>3.0</v>
      </c>
      <c r="E1518" s="7">
        <v>2.0</v>
      </c>
      <c r="F1518" s="7" t="s">
        <v>24</v>
      </c>
      <c r="G1518" s="7" t="s">
        <v>293</v>
      </c>
      <c r="H1518" s="7" t="s">
        <v>1570</v>
      </c>
      <c r="I1518" s="7" t="s">
        <v>25</v>
      </c>
    </row>
    <row r="1519">
      <c r="A1519" s="56" t="s">
        <v>620</v>
      </c>
      <c r="B1519" s="7" t="s">
        <v>485</v>
      </c>
      <c r="C1519" s="7">
        <v>4.0</v>
      </c>
      <c r="D1519" s="7">
        <v>4.0</v>
      </c>
      <c r="E1519" s="7">
        <v>2.0</v>
      </c>
      <c r="F1519" s="7" t="s">
        <v>300</v>
      </c>
      <c r="G1519" s="7" t="s">
        <v>179</v>
      </c>
      <c r="H1519" s="7" t="s">
        <v>1571</v>
      </c>
      <c r="I1519" s="7" t="s">
        <v>175</v>
      </c>
    </row>
    <row r="1520">
      <c r="A1520" s="56" t="s">
        <v>430</v>
      </c>
      <c r="B1520" s="7" t="s">
        <v>968</v>
      </c>
      <c r="C1520" s="7">
        <v>4.0</v>
      </c>
      <c r="D1520" s="7">
        <v>3.0</v>
      </c>
      <c r="E1520" s="7">
        <v>1.0</v>
      </c>
      <c r="F1520" s="7" t="s">
        <v>24</v>
      </c>
      <c r="G1520" s="7" t="s">
        <v>293</v>
      </c>
      <c r="H1520" s="7" t="s">
        <v>1572</v>
      </c>
      <c r="I1520" s="7" t="s">
        <v>27</v>
      </c>
    </row>
    <row r="1521">
      <c r="A1521" s="56" t="s">
        <v>430</v>
      </c>
      <c r="B1521" s="7" t="s">
        <v>1573</v>
      </c>
      <c r="C1521" s="7">
        <v>6.0</v>
      </c>
      <c r="D1521" s="7">
        <v>5.0</v>
      </c>
      <c r="E1521" s="7">
        <v>2.0</v>
      </c>
      <c r="F1521" s="7" t="s">
        <v>627</v>
      </c>
      <c r="G1521" s="7" t="s">
        <v>293</v>
      </c>
      <c r="H1521" s="7" t="s">
        <v>1574</v>
      </c>
      <c r="I1521" s="7" t="s">
        <v>175</v>
      </c>
    </row>
    <row r="1522">
      <c r="A1522" s="56" t="s">
        <v>430</v>
      </c>
      <c r="B1522" s="7" t="s">
        <v>1575</v>
      </c>
      <c r="C1522" s="7">
        <v>5.0</v>
      </c>
      <c r="D1522" s="7">
        <v>5.0</v>
      </c>
      <c r="E1522" s="7">
        <v>2.0</v>
      </c>
      <c r="F1522" s="7" t="s">
        <v>300</v>
      </c>
      <c r="G1522" s="7" t="s">
        <v>293</v>
      </c>
      <c r="H1522" s="7" t="s">
        <v>1576</v>
      </c>
    </row>
    <row r="1523">
      <c r="A1523" s="56" t="s">
        <v>336</v>
      </c>
      <c r="B1523" s="7" t="s">
        <v>1068</v>
      </c>
      <c r="C1523" s="7">
        <v>4.0</v>
      </c>
      <c r="D1523" s="7">
        <v>4.0</v>
      </c>
      <c r="E1523" s="7">
        <v>2.0</v>
      </c>
      <c r="F1523" s="7" t="s">
        <v>300</v>
      </c>
      <c r="G1523" s="7" t="s">
        <v>293</v>
      </c>
      <c r="H1523" s="7" t="s">
        <v>1069</v>
      </c>
      <c r="I1523" s="7" t="s">
        <v>27</v>
      </c>
    </row>
    <row r="1524">
      <c r="A1524" s="56" t="s">
        <v>341</v>
      </c>
      <c r="B1524" s="7" t="s">
        <v>1577</v>
      </c>
      <c r="C1524" s="7">
        <v>4.0</v>
      </c>
      <c r="D1524" s="7">
        <v>4.0</v>
      </c>
      <c r="E1524" s="7">
        <v>3.0</v>
      </c>
      <c r="F1524" s="7" t="s">
        <v>181</v>
      </c>
      <c r="G1524" s="7" t="s">
        <v>293</v>
      </c>
      <c r="H1524" s="7" t="s">
        <v>559</v>
      </c>
      <c r="I1524" s="7" t="s">
        <v>27</v>
      </c>
    </row>
    <row r="1525">
      <c r="A1525" s="56" t="s">
        <v>403</v>
      </c>
      <c r="B1525" s="7" t="s">
        <v>1178</v>
      </c>
      <c r="C1525" s="7">
        <v>1.0</v>
      </c>
      <c r="D1525" s="7">
        <v>1.0</v>
      </c>
      <c r="E1525" s="7">
        <v>1.0</v>
      </c>
      <c r="F1525" s="7" t="s">
        <v>36</v>
      </c>
      <c r="G1525" s="7" t="s">
        <v>293</v>
      </c>
      <c r="H1525" s="7" t="s">
        <v>1562</v>
      </c>
      <c r="I1525" s="7" t="s">
        <v>25</v>
      </c>
    </row>
    <row r="1526">
      <c r="A1526" s="56" t="s">
        <v>365</v>
      </c>
      <c r="B1526" s="7" t="s">
        <v>471</v>
      </c>
      <c r="C1526" s="7">
        <v>6.0</v>
      </c>
      <c r="D1526" s="7">
        <v>6.0</v>
      </c>
      <c r="E1526" s="7">
        <v>1.0</v>
      </c>
      <c r="F1526" s="7" t="s">
        <v>182</v>
      </c>
      <c r="G1526" s="7" t="s">
        <v>179</v>
      </c>
      <c r="H1526" s="7" t="s">
        <v>1337</v>
      </c>
      <c r="I1526" s="7" t="s">
        <v>27</v>
      </c>
    </row>
    <row r="1527">
      <c r="A1527" s="56" t="s">
        <v>365</v>
      </c>
      <c r="B1527" s="7" t="s">
        <v>668</v>
      </c>
      <c r="C1527" s="7">
        <v>3.0</v>
      </c>
      <c r="D1527" s="7">
        <v>2.0</v>
      </c>
      <c r="E1527" s="7">
        <v>2.0</v>
      </c>
      <c r="F1527" s="7" t="s">
        <v>1578</v>
      </c>
      <c r="G1527" s="7" t="s">
        <v>179</v>
      </c>
      <c r="H1527" s="7" t="s">
        <v>1579</v>
      </c>
      <c r="I1527" s="7" t="s">
        <v>27</v>
      </c>
    </row>
    <row r="1528">
      <c r="A1528" s="56" t="s">
        <v>927</v>
      </c>
      <c r="B1528" s="7" t="s">
        <v>1075</v>
      </c>
      <c r="C1528" s="7">
        <v>6.0</v>
      </c>
      <c r="D1528" s="7">
        <v>4.0</v>
      </c>
      <c r="E1528" s="7">
        <v>2.0</v>
      </c>
      <c r="F1528" s="7" t="s">
        <v>461</v>
      </c>
      <c r="G1528" s="7" t="s">
        <v>179</v>
      </c>
      <c r="H1528" s="7" t="s">
        <v>537</v>
      </c>
      <c r="I1528" s="7" t="s">
        <v>25</v>
      </c>
    </row>
    <row r="1529">
      <c r="A1529" s="56" t="s">
        <v>341</v>
      </c>
      <c r="B1529" s="7" t="s">
        <v>1580</v>
      </c>
      <c r="C1529" s="7">
        <v>3.0</v>
      </c>
      <c r="D1529" s="7">
        <v>2.0</v>
      </c>
      <c r="E1529" s="7">
        <v>2.0</v>
      </c>
      <c r="F1529" s="7" t="s">
        <v>24</v>
      </c>
      <c r="G1529" s="7" t="s">
        <v>293</v>
      </c>
      <c r="H1529" s="7" t="s">
        <v>1581</v>
      </c>
      <c r="I1529" s="7" t="s">
        <v>27</v>
      </c>
    </row>
    <row r="1530">
      <c r="A1530" s="56" t="s">
        <v>341</v>
      </c>
      <c r="B1530" s="7" t="s">
        <v>670</v>
      </c>
      <c r="C1530" s="7">
        <v>8.0</v>
      </c>
      <c r="D1530" s="7">
        <v>9.0</v>
      </c>
      <c r="E1530" s="7">
        <v>2.0</v>
      </c>
      <c r="F1530" s="7" t="s">
        <v>194</v>
      </c>
      <c r="G1530" s="7" t="s">
        <v>293</v>
      </c>
      <c r="H1530" s="7" t="s">
        <v>553</v>
      </c>
      <c r="I1530" s="7" t="s">
        <v>27</v>
      </c>
    </row>
    <row r="1531">
      <c r="A1531" s="56" t="s">
        <v>430</v>
      </c>
      <c r="B1531" s="7" t="s">
        <v>1582</v>
      </c>
      <c r="C1531" s="7">
        <v>4.0</v>
      </c>
      <c r="D1531" s="7">
        <v>2.0</v>
      </c>
      <c r="E1531" s="7">
        <v>1.0</v>
      </c>
      <c r="F1531" s="7" t="s">
        <v>24</v>
      </c>
      <c r="G1531" s="7" t="s">
        <v>293</v>
      </c>
      <c r="H1531" s="7" t="s">
        <v>994</v>
      </c>
    </row>
    <row r="1532">
      <c r="A1532" s="56" t="s">
        <v>341</v>
      </c>
      <c r="B1532" s="7" t="s">
        <v>1583</v>
      </c>
      <c r="C1532" s="7">
        <v>2.0</v>
      </c>
      <c r="D1532" s="7">
        <v>2.0</v>
      </c>
      <c r="E1532" s="7">
        <v>5.0</v>
      </c>
      <c r="F1532" s="7" t="s">
        <v>300</v>
      </c>
      <c r="G1532" s="7" t="s">
        <v>293</v>
      </c>
      <c r="H1532" s="7" t="s">
        <v>737</v>
      </c>
      <c r="I1532" s="7" t="s">
        <v>27</v>
      </c>
    </row>
    <row r="1533">
      <c r="A1533" s="56" t="s">
        <v>341</v>
      </c>
      <c r="B1533" s="7" t="s">
        <v>853</v>
      </c>
      <c r="C1533" s="7">
        <v>3.0</v>
      </c>
      <c r="D1533" s="7">
        <v>3.0</v>
      </c>
      <c r="E1533" s="7">
        <v>3.0</v>
      </c>
      <c r="F1533" s="7" t="s">
        <v>181</v>
      </c>
      <c r="G1533" s="7" t="s">
        <v>179</v>
      </c>
      <c r="H1533" s="7" t="s">
        <v>537</v>
      </c>
      <c r="I1533" s="7" t="s">
        <v>27</v>
      </c>
    </row>
    <row r="1534">
      <c r="A1534" s="56" t="s">
        <v>341</v>
      </c>
      <c r="B1534" s="7" t="s">
        <v>371</v>
      </c>
      <c r="C1534" s="7">
        <v>7.0</v>
      </c>
      <c r="D1534" s="7">
        <v>6.0</v>
      </c>
      <c r="E1534" s="7">
        <v>2.0</v>
      </c>
      <c r="F1534" s="7" t="s">
        <v>352</v>
      </c>
      <c r="G1534" s="7" t="s">
        <v>179</v>
      </c>
      <c r="H1534" s="7" t="s">
        <v>322</v>
      </c>
      <c r="I1534" s="7" t="s">
        <v>27</v>
      </c>
    </row>
    <row r="1535">
      <c r="A1535" s="56" t="s">
        <v>302</v>
      </c>
      <c r="B1535" s="7" t="s">
        <v>816</v>
      </c>
      <c r="C1535" s="7">
        <v>4.0</v>
      </c>
      <c r="D1535" s="7">
        <v>3.0</v>
      </c>
      <c r="E1535" s="7">
        <v>2.0</v>
      </c>
      <c r="F1535" s="7" t="s">
        <v>345</v>
      </c>
      <c r="G1535" s="7" t="s">
        <v>293</v>
      </c>
      <c r="H1535" s="7" t="s">
        <v>1584</v>
      </c>
      <c r="I1535" s="7" t="s">
        <v>27</v>
      </c>
    </row>
    <row r="1536">
      <c r="A1536" s="56" t="s">
        <v>341</v>
      </c>
      <c r="B1536" s="7" t="s">
        <v>1585</v>
      </c>
      <c r="C1536" s="7">
        <v>2.0</v>
      </c>
      <c r="D1536" s="7">
        <v>2.0</v>
      </c>
      <c r="E1536" s="7">
        <v>2.0</v>
      </c>
      <c r="F1536" s="7" t="s">
        <v>355</v>
      </c>
      <c r="G1536" s="7" t="s">
        <v>293</v>
      </c>
      <c r="H1536" s="7" t="s">
        <v>572</v>
      </c>
      <c r="I1536" s="7" t="s">
        <v>27</v>
      </c>
    </row>
    <row r="1537">
      <c r="A1537" s="56" t="s">
        <v>341</v>
      </c>
      <c r="B1537" s="7" t="s">
        <v>452</v>
      </c>
      <c r="C1537" s="7">
        <v>4.0</v>
      </c>
      <c r="D1537" s="7">
        <v>3.0</v>
      </c>
      <c r="E1537" s="7">
        <v>1.0</v>
      </c>
      <c r="F1537" s="7" t="s">
        <v>182</v>
      </c>
      <c r="G1537" s="7" t="s">
        <v>293</v>
      </c>
      <c r="H1537" s="7" t="s">
        <v>709</v>
      </c>
      <c r="I1537" s="7" t="s">
        <v>27</v>
      </c>
    </row>
    <row r="1538">
      <c r="A1538" s="56" t="s">
        <v>927</v>
      </c>
      <c r="B1538" s="7" t="s">
        <v>580</v>
      </c>
      <c r="C1538" s="7">
        <v>4.0</v>
      </c>
      <c r="D1538" s="7">
        <v>4.0</v>
      </c>
      <c r="E1538" s="7"/>
      <c r="F1538" s="7" t="s">
        <v>739</v>
      </c>
      <c r="G1538" s="7" t="s">
        <v>179</v>
      </c>
      <c r="H1538" s="7" t="s">
        <v>1223</v>
      </c>
      <c r="I1538" s="7" t="s">
        <v>27</v>
      </c>
    </row>
    <row r="1539">
      <c r="A1539" s="56" t="s">
        <v>362</v>
      </c>
      <c r="B1539" s="7" t="s">
        <v>1435</v>
      </c>
      <c r="C1539" s="7">
        <v>5.0</v>
      </c>
      <c r="D1539" s="7">
        <v>4.0</v>
      </c>
      <c r="E1539" s="7">
        <v>1.0</v>
      </c>
      <c r="F1539" s="7" t="s">
        <v>355</v>
      </c>
      <c r="G1539" s="7" t="s">
        <v>293</v>
      </c>
      <c r="H1539" s="7" t="s">
        <v>976</v>
      </c>
      <c r="I1539" s="7" t="s">
        <v>25</v>
      </c>
    </row>
    <row r="1540">
      <c r="A1540" s="56" t="s">
        <v>341</v>
      </c>
      <c r="B1540" s="7" t="s">
        <v>347</v>
      </c>
      <c r="C1540" s="7">
        <v>5.0</v>
      </c>
      <c r="D1540" s="7">
        <v>4.0</v>
      </c>
      <c r="E1540" s="7">
        <v>1.0</v>
      </c>
      <c r="F1540" s="7" t="s">
        <v>739</v>
      </c>
      <c r="G1540" s="7" t="s">
        <v>179</v>
      </c>
      <c r="H1540" s="7" t="s">
        <v>1223</v>
      </c>
      <c r="I1540" s="7" t="s">
        <v>27</v>
      </c>
    </row>
    <row r="1541">
      <c r="A1541" s="56" t="s">
        <v>362</v>
      </c>
      <c r="B1541" s="7" t="s">
        <v>1143</v>
      </c>
      <c r="C1541" s="7">
        <v>3.0</v>
      </c>
      <c r="D1541" s="7">
        <v>2.0</v>
      </c>
      <c r="E1541" s="7">
        <v>2.0</v>
      </c>
      <c r="F1541" s="7" t="s">
        <v>355</v>
      </c>
      <c r="G1541" s="7" t="s">
        <v>293</v>
      </c>
      <c r="H1541" s="7" t="s">
        <v>1586</v>
      </c>
      <c r="I1541" s="7" t="s">
        <v>175</v>
      </c>
    </row>
    <row r="1542">
      <c r="A1542" s="56" t="s">
        <v>306</v>
      </c>
      <c r="B1542" s="7" t="s">
        <v>605</v>
      </c>
      <c r="C1542" s="7">
        <v>4.0</v>
      </c>
      <c r="D1542" s="7">
        <v>3.0</v>
      </c>
      <c r="E1542" s="7">
        <v>2.0</v>
      </c>
      <c r="F1542" s="7" t="s">
        <v>321</v>
      </c>
      <c r="G1542" s="7" t="s">
        <v>179</v>
      </c>
      <c r="H1542" s="7" t="s">
        <v>324</v>
      </c>
      <c r="I1542" s="7" t="s">
        <v>25</v>
      </c>
    </row>
    <row r="1543">
      <c r="A1543" s="56" t="s">
        <v>341</v>
      </c>
      <c r="B1543" s="7" t="s">
        <v>947</v>
      </c>
      <c r="C1543" s="7">
        <v>4.0</v>
      </c>
      <c r="D1543" s="7">
        <v>4.0</v>
      </c>
      <c r="E1543" s="7">
        <v>2.0</v>
      </c>
      <c r="F1543" s="7" t="s">
        <v>321</v>
      </c>
      <c r="G1543" s="7" t="s">
        <v>179</v>
      </c>
      <c r="H1543" s="7" t="s">
        <v>353</v>
      </c>
      <c r="I1543" s="7" t="s">
        <v>27</v>
      </c>
    </row>
    <row r="1544">
      <c r="A1544" s="56" t="s">
        <v>302</v>
      </c>
      <c r="B1544" s="7" t="s">
        <v>1587</v>
      </c>
      <c r="C1544" s="7">
        <v>4.0</v>
      </c>
      <c r="D1544" s="7">
        <v>4.0</v>
      </c>
      <c r="E1544" s="7">
        <v>2.0</v>
      </c>
      <c r="F1544" s="7" t="s">
        <v>182</v>
      </c>
      <c r="G1544" s="7" t="s">
        <v>293</v>
      </c>
      <c r="H1544" s="7" t="s">
        <v>1588</v>
      </c>
    </row>
    <row r="1545">
      <c r="A1545" s="56" t="s">
        <v>298</v>
      </c>
      <c r="B1545" s="7" t="s">
        <v>1589</v>
      </c>
      <c r="C1545" s="7">
        <v>3.0</v>
      </c>
      <c r="D1545" s="7">
        <v>2.0</v>
      </c>
      <c r="E1545" s="7">
        <v>2.0</v>
      </c>
      <c r="F1545" s="7" t="s">
        <v>24</v>
      </c>
      <c r="G1545" s="7" t="s">
        <v>293</v>
      </c>
      <c r="H1545" s="7" t="s">
        <v>969</v>
      </c>
      <c r="I1545" s="7" t="s">
        <v>27</v>
      </c>
    </row>
    <row r="1546">
      <c r="A1546" s="56" t="s">
        <v>365</v>
      </c>
      <c r="B1546" s="7" t="s">
        <v>459</v>
      </c>
      <c r="C1546" s="7">
        <v>4.0</v>
      </c>
      <c r="D1546" s="7">
        <v>2.0</v>
      </c>
      <c r="E1546" s="7">
        <v>1.0</v>
      </c>
      <c r="F1546" s="7" t="s">
        <v>382</v>
      </c>
      <c r="G1546" s="7" t="s">
        <v>293</v>
      </c>
      <c r="H1546" s="7" t="s">
        <v>572</v>
      </c>
      <c r="I1546" s="7" t="s">
        <v>27</v>
      </c>
    </row>
    <row r="1547">
      <c r="A1547" s="56" t="s">
        <v>298</v>
      </c>
      <c r="B1547" s="7" t="s">
        <v>431</v>
      </c>
      <c r="C1547" s="7">
        <v>3.0</v>
      </c>
      <c r="D1547" s="7">
        <v>2.0</v>
      </c>
      <c r="E1547" s="7">
        <v>1.0</v>
      </c>
      <c r="F1547" s="7" t="s">
        <v>36</v>
      </c>
      <c r="G1547" s="7" t="s">
        <v>293</v>
      </c>
      <c r="H1547" s="7" t="s">
        <v>1590</v>
      </c>
      <c r="I1547" s="7" t="s">
        <v>27</v>
      </c>
    </row>
    <row r="1548">
      <c r="A1548" s="56" t="s">
        <v>298</v>
      </c>
      <c r="B1548" s="7" t="s">
        <v>1591</v>
      </c>
      <c r="C1548" s="7">
        <v>3.0</v>
      </c>
      <c r="D1548" s="7">
        <v>2.0</v>
      </c>
      <c r="E1548" s="7">
        <v>2.0</v>
      </c>
      <c r="F1548" s="7" t="s">
        <v>36</v>
      </c>
      <c r="G1548" s="7" t="s">
        <v>293</v>
      </c>
      <c r="H1548" s="7" t="s">
        <v>1592</v>
      </c>
    </row>
    <row r="1549">
      <c r="A1549" s="56" t="s">
        <v>436</v>
      </c>
      <c r="B1549" s="7" t="s">
        <v>296</v>
      </c>
      <c r="C1549" s="7">
        <v>6.0</v>
      </c>
      <c r="D1549" s="7">
        <v>6.0</v>
      </c>
      <c r="E1549" s="7">
        <v>2.0</v>
      </c>
      <c r="F1549" s="7" t="s">
        <v>192</v>
      </c>
      <c r="G1549" s="7" t="s">
        <v>179</v>
      </c>
      <c r="H1549" s="7" t="s">
        <v>1593</v>
      </c>
      <c r="I1549" s="7" t="s">
        <v>27</v>
      </c>
    </row>
    <row r="1550">
      <c r="A1550" s="56" t="s">
        <v>436</v>
      </c>
      <c r="B1550" s="7" t="s">
        <v>1314</v>
      </c>
      <c r="D1550" s="27"/>
      <c r="E1550" s="7">
        <v>2.0</v>
      </c>
      <c r="F1550" s="7" t="s">
        <v>326</v>
      </c>
      <c r="G1550" s="7" t="s">
        <v>179</v>
      </c>
      <c r="H1550" s="7" t="s">
        <v>1594</v>
      </c>
      <c r="I1550" s="7" t="s">
        <v>175</v>
      </c>
    </row>
    <row r="1551">
      <c r="A1551" s="56" t="s">
        <v>436</v>
      </c>
      <c r="B1551" s="7" t="s">
        <v>1314</v>
      </c>
      <c r="C1551" s="7">
        <v>6.0</v>
      </c>
      <c r="D1551" s="7">
        <v>4.0</v>
      </c>
      <c r="E1551" s="7">
        <v>1.0</v>
      </c>
      <c r="F1551" s="7" t="s">
        <v>326</v>
      </c>
      <c r="G1551" s="7" t="s">
        <v>179</v>
      </c>
      <c r="H1551" s="7" t="s">
        <v>1595</v>
      </c>
      <c r="I1551" s="7" t="s">
        <v>27</v>
      </c>
    </row>
    <row r="1552">
      <c r="A1552" s="56" t="s">
        <v>436</v>
      </c>
      <c r="B1552" s="7" t="s">
        <v>1017</v>
      </c>
      <c r="C1552" s="7">
        <v>7.0</v>
      </c>
      <c r="D1552" s="7">
        <v>4.0</v>
      </c>
      <c r="E1552" s="7">
        <v>2.0</v>
      </c>
      <c r="F1552" s="7" t="s">
        <v>192</v>
      </c>
      <c r="G1552" s="7" t="s">
        <v>179</v>
      </c>
      <c r="H1552" s="7" t="s">
        <v>1596</v>
      </c>
      <c r="I1552" s="7" t="s">
        <v>27</v>
      </c>
    </row>
    <row r="1553">
      <c r="A1553" s="56" t="s">
        <v>436</v>
      </c>
      <c r="B1553" s="7" t="s">
        <v>1120</v>
      </c>
      <c r="C1553" s="7">
        <v>7.0</v>
      </c>
      <c r="D1553" s="7">
        <v>5.0</v>
      </c>
      <c r="E1553" s="7">
        <v>4.0</v>
      </c>
      <c r="F1553" s="7" t="s">
        <v>192</v>
      </c>
      <c r="G1553" s="7" t="s">
        <v>179</v>
      </c>
      <c r="H1553" s="7" t="s">
        <v>519</v>
      </c>
      <c r="I1553" s="7" t="s">
        <v>27</v>
      </c>
    </row>
    <row r="1554">
      <c r="A1554" s="56" t="s">
        <v>295</v>
      </c>
      <c r="B1554" s="7" t="s">
        <v>836</v>
      </c>
      <c r="C1554" s="7">
        <v>6.0</v>
      </c>
      <c r="D1554" s="7">
        <v>6.0</v>
      </c>
      <c r="E1554" s="7">
        <v>2.0</v>
      </c>
      <c r="F1554" s="7" t="s">
        <v>192</v>
      </c>
      <c r="G1554" s="7" t="s">
        <v>179</v>
      </c>
      <c r="H1554" s="7" t="s">
        <v>833</v>
      </c>
      <c r="I1554" s="7" t="s">
        <v>27</v>
      </c>
    </row>
    <row r="1555">
      <c r="A1555" s="56" t="s">
        <v>436</v>
      </c>
      <c r="B1555" s="7" t="s">
        <v>1597</v>
      </c>
      <c r="C1555" s="7">
        <v>5.0</v>
      </c>
      <c r="D1555" s="7">
        <v>4.0</v>
      </c>
      <c r="E1555" s="7">
        <v>4.0</v>
      </c>
      <c r="F1555" s="7" t="s">
        <v>24</v>
      </c>
      <c r="G1555" s="7" t="s">
        <v>293</v>
      </c>
      <c r="H1555" s="7" t="s">
        <v>1598</v>
      </c>
      <c r="I1555" s="7" t="s">
        <v>27</v>
      </c>
    </row>
    <row r="1556">
      <c r="A1556" s="56" t="s">
        <v>436</v>
      </c>
      <c r="B1556" s="7" t="s">
        <v>1599</v>
      </c>
      <c r="C1556" s="7">
        <v>5.0</v>
      </c>
      <c r="D1556" s="7">
        <v>5.0</v>
      </c>
      <c r="E1556" s="7">
        <v>3.0</v>
      </c>
      <c r="F1556" s="7" t="s">
        <v>24</v>
      </c>
      <c r="G1556" s="7" t="s">
        <v>293</v>
      </c>
      <c r="H1556" s="7" t="s">
        <v>815</v>
      </c>
      <c r="I1556" s="7" t="s">
        <v>27</v>
      </c>
    </row>
    <row r="1557">
      <c r="A1557" s="56" t="s">
        <v>436</v>
      </c>
      <c r="B1557" s="7" t="s">
        <v>1600</v>
      </c>
      <c r="C1557" s="7">
        <v>4.0</v>
      </c>
      <c r="D1557" s="7">
        <v>5.0</v>
      </c>
      <c r="E1557" s="7">
        <v>1.0</v>
      </c>
      <c r="F1557" s="7" t="s">
        <v>24</v>
      </c>
      <c r="G1557" s="7" t="s">
        <v>293</v>
      </c>
      <c r="H1557" s="7" t="s">
        <v>813</v>
      </c>
      <c r="I1557" s="7" t="s">
        <v>27</v>
      </c>
    </row>
    <row r="1558">
      <c r="A1558" s="56" t="s">
        <v>436</v>
      </c>
      <c r="B1558" s="7" t="s">
        <v>1601</v>
      </c>
      <c r="C1558" s="7">
        <v>5.0</v>
      </c>
      <c r="D1558" s="7">
        <v>6.0</v>
      </c>
      <c r="E1558" s="7">
        <v>3.0</v>
      </c>
      <c r="F1558" s="7" t="s">
        <v>24</v>
      </c>
      <c r="G1558" s="7" t="s">
        <v>293</v>
      </c>
      <c r="H1558" s="7" t="s">
        <v>795</v>
      </c>
      <c r="I1558" s="7" t="s">
        <v>27</v>
      </c>
    </row>
    <row r="1559">
      <c r="A1559" s="56" t="s">
        <v>436</v>
      </c>
      <c r="B1559" s="7" t="s">
        <v>1602</v>
      </c>
      <c r="C1559" s="7">
        <v>6.0</v>
      </c>
      <c r="D1559" s="7">
        <v>7.0</v>
      </c>
      <c r="E1559" s="7">
        <v>2.0</v>
      </c>
      <c r="F1559" s="7" t="s">
        <v>24</v>
      </c>
      <c r="G1559" s="7" t="s">
        <v>293</v>
      </c>
      <c r="H1559" s="7" t="s">
        <v>791</v>
      </c>
      <c r="I1559" s="7" t="s">
        <v>27</v>
      </c>
    </row>
    <row r="1560">
      <c r="A1560" s="56" t="s">
        <v>681</v>
      </c>
      <c r="B1560" s="7" t="s">
        <v>381</v>
      </c>
      <c r="C1560" s="7">
        <v>6.0</v>
      </c>
      <c r="D1560" s="7">
        <v>6.0</v>
      </c>
      <c r="E1560" s="7">
        <v>2.0</v>
      </c>
      <c r="F1560" s="7" t="s">
        <v>188</v>
      </c>
      <c r="G1560" s="7" t="s">
        <v>179</v>
      </c>
      <c r="H1560" s="7" t="s">
        <v>594</v>
      </c>
      <c r="I1560" s="7" t="s">
        <v>25</v>
      </c>
    </row>
    <row r="1561">
      <c r="A1561" s="56" t="s">
        <v>303</v>
      </c>
      <c r="B1561" s="7" t="s">
        <v>501</v>
      </c>
      <c r="C1561" s="7">
        <v>3.0</v>
      </c>
      <c r="D1561" s="7">
        <v>2.0</v>
      </c>
      <c r="E1561" s="7">
        <v>2.0</v>
      </c>
      <c r="F1561" s="7" t="s">
        <v>36</v>
      </c>
      <c r="G1561" s="7" t="s">
        <v>293</v>
      </c>
      <c r="H1561" s="7" t="s">
        <v>1029</v>
      </c>
      <c r="I1561" s="7" t="s">
        <v>27</v>
      </c>
    </row>
    <row r="1562">
      <c r="A1562" s="56" t="s">
        <v>303</v>
      </c>
      <c r="B1562" s="7" t="s">
        <v>391</v>
      </c>
      <c r="C1562" s="7">
        <v>6.0</v>
      </c>
      <c r="D1562" s="7">
        <v>6.0</v>
      </c>
      <c r="E1562" s="7">
        <v>3.0</v>
      </c>
      <c r="F1562" s="7" t="s">
        <v>24</v>
      </c>
      <c r="G1562" s="7" t="s">
        <v>293</v>
      </c>
      <c r="H1562" s="7" t="s">
        <v>1603</v>
      </c>
    </row>
    <row r="1563">
      <c r="A1563" s="56" t="s">
        <v>303</v>
      </c>
      <c r="B1563" s="7" t="s">
        <v>310</v>
      </c>
      <c r="C1563" s="7">
        <v>4.0</v>
      </c>
      <c r="D1563" s="7">
        <v>4.0</v>
      </c>
      <c r="E1563" s="7">
        <v>1.0</v>
      </c>
      <c r="F1563" s="7" t="s">
        <v>300</v>
      </c>
      <c r="G1563" s="7" t="s">
        <v>293</v>
      </c>
      <c r="H1563" s="7" t="s">
        <v>1604</v>
      </c>
    </row>
    <row r="1564">
      <c r="A1564" s="56" t="s">
        <v>341</v>
      </c>
      <c r="B1564" s="7" t="s">
        <v>535</v>
      </c>
      <c r="C1564" s="7">
        <v>4.0</v>
      </c>
      <c r="D1564" s="7">
        <v>3.0</v>
      </c>
      <c r="E1564" s="7">
        <v>3.0</v>
      </c>
      <c r="F1564" s="7" t="s">
        <v>536</v>
      </c>
      <c r="G1564" s="7" t="s">
        <v>293</v>
      </c>
      <c r="H1564" s="7" t="s">
        <v>548</v>
      </c>
      <c r="I1564" s="7" t="s">
        <v>27</v>
      </c>
    </row>
    <row r="1565">
      <c r="A1565" s="56" t="s">
        <v>341</v>
      </c>
      <c r="B1565" s="7" t="s">
        <v>562</v>
      </c>
      <c r="C1565" s="7">
        <v>3.0</v>
      </c>
      <c r="D1565" s="7">
        <v>3.0</v>
      </c>
      <c r="E1565" s="7">
        <v>2.0</v>
      </c>
      <c r="F1565" s="7" t="s">
        <v>355</v>
      </c>
      <c r="G1565" s="7" t="s">
        <v>293</v>
      </c>
      <c r="H1565" s="7" t="s">
        <v>735</v>
      </c>
      <c r="I1565" s="7" t="s">
        <v>25</v>
      </c>
    </row>
    <row r="1566">
      <c r="A1566" s="56" t="s">
        <v>341</v>
      </c>
      <c r="B1566" s="7" t="s">
        <v>562</v>
      </c>
      <c r="C1566" s="7">
        <v>2.0</v>
      </c>
      <c r="D1566" s="7">
        <v>1.0</v>
      </c>
      <c r="E1566" s="7">
        <v>3.0</v>
      </c>
      <c r="F1566" s="7" t="s">
        <v>355</v>
      </c>
      <c r="G1566" s="7" t="s">
        <v>293</v>
      </c>
      <c r="H1566" s="7" t="s">
        <v>1272</v>
      </c>
      <c r="I1566" s="7" t="s">
        <v>27</v>
      </c>
    </row>
    <row r="1567">
      <c r="A1567" s="56" t="s">
        <v>341</v>
      </c>
      <c r="B1567" s="7" t="s">
        <v>716</v>
      </c>
      <c r="C1567" s="7">
        <v>4.0</v>
      </c>
      <c r="D1567" s="7">
        <v>4.0</v>
      </c>
      <c r="E1567" s="7">
        <v>3.0</v>
      </c>
      <c r="F1567" s="7" t="s">
        <v>38</v>
      </c>
      <c r="G1567" s="7" t="s">
        <v>293</v>
      </c>
      <c r="H1567" s="7" t="s">
        <v>484</v>
      </c>
      <c r="I1567" s="7" t="s">
        <v>175</v>
      </c>
    </row>
    <row r="1568">
      <c r="A1568" s="56" t="s">
        <v>341</v>
      </c>
      <c r="B1568" s="7" t="s">
        <v>558</v>
      </c>
      <c r="C1568" s="7">
        <v>4.0</v>
      </c>
      <c r="D1568" s="7">
        <v>4.0</v>
      </c>
      <c r="E1568" s="7">
        <v>3.0</v>
      </c>
      <c r="F1568" s="7" t="s">
        <v>181</v>
      </c>
      <c r="G1568" s="7" t="s">
        <v>293</v>
      </c>
      <c r="H1568" s="7" t="s">
        <v>1605</v>
      </c>
      <c r="I1568" s="7" t="s">
        <v>27</v>
      </c>
    </row>
    <row r="1569">
      <c r="A1569" s="56" t="s">
        <v>341</v>
      </c>
      <c r="B1569" s="7" t="s">
        <v>534</v>
      </c>
      <c r="C1569" s="7">
        <v>4.0</v>
      </c>
      <c r="D1569" s="7">
        <v>3.0</v>
      </c>
      <c r="E1569" s="7">
        <v>3.0</v>
      </c>
      <c r="F1569" s="7" t="s">
        <v>24</v>
      </c>
      <c r="G1569" s="7" t="s">
        <v>293</v>
      </c>
      <c r="H1569" s="7" t="s">
        <v>569</v>
      </c>
      <c r="I1569" s="7" t="s">
        <v>25</v>
      </c>
    </row>
    <row r="1570">
      <c r="A1570" s="56" t="s">
        <v>341</v>
      </c>
      <c r="B1570" s="7" t="s">
        <v>1051</v>
      </c>
      <c r="D1570" s="27"/>
      <c r="E1570" s="7">
        <v>1.0</v>
      </c>
      <c r="F1570" s="7" t="s">
        <v>1606</v>
      </c>
      <c r="G1570" s="7" t="s">
        <v>293</v>
      </c>
      <c r="H1570" s="7" t="s">
        <v>1119</v>
      </c>
      <c r="I1570" s="7" t="s">
        <v>27</v>
      </c>
    </row>
    <row r="1571">
      <c r="A1571" s="56" t="s">
        <v>607</v>
      </c>
      <c r="B1571" s="7" t="s">
        <v>562</v>
      </c>
      <c r="C1571" s="7">
        <v>4.0</v>
      </c>
      <c r="D1571" s="7">
        <v>4.0</v>
      </c>
      <c r="E1571" s="7">
        <v>2.0</v>
      </c>
      <c r="F1571" s="7" t="s">
        <v>24</v>
      </c>
      <c r="G1571" s="7" t="s">
        <v>293</v>
      </c>
      <c r="H1571" s="7" t="s">
        <v>1607</v>
      </c>
      <c r="I1571" s="7" t="s">
        <v>27</v>
      </c>
    </row>
    <row r="1572">
      <c r="A1572" s="56" t="s">
        <v>607</v>
      </c>
      <c r="B1572" s="7" t="s">
        <v>567</v>
      </c>
      <c r="C1572" s="7">
        <v>3.0</v>
      </c>
      <c r="D1572" s="7">
        <v>2.0</v>
      </c>
      <c r="E1572" s="7"/>
      <c r="F1572" s="7" t="s">
        <v>24</v>
      </c>
      <c r="G1572" s="7" t="s">
        <v>293</v>
      </c>
      <c r="H1572" s="7" t="s">
        <v>1608</v>
      </c>
      <c r="I1572" s="7" t="s">
        <v>27</v>
      </c>
    </row>
    <row r="1573">
      <c r="A1573" s="56" t="s">
        <v>362</v>
      </c>
      <c r="B1573" s="7" t="s">
        <v>1193</v>
      </c>
      <c r="C1573" s="7">
        <v>1.0</v>
      </c>
      <c r="D1573" s="7">
        <v>2.0</v>
      </c>
      <c r="E1573" s="7"/>
      <c r="F1573" s="7" t="s">
        <v>36</v>
      </c>
      <c r="G1573" s="7" t="s">
        <v>293</v>
      </c>
      <c r="H1573" s="7" t="s">
        <v>1020</v>
      </c>
      <c r="I1573" s="7" t="s">
        <v>27</v>
      </c>
    </row>
    <row r="1574">
      <c r="A1574" s="56" t="s">
        <v>336</v>
      </c>
      <c r="B1574" s="7" t="s">
        <v>1530</v>
      </c>
      <c r="C1574" s="7">
        <v>1.0</v>
      </c>
      <c r="D1574" s="7">
        <v>1.0</v>
      </c>
      <c r="E1574" s="7"/>
      <c r="F1574" s="7" t="s">
        <v>345</v>
      </c>
      <c r="G1574" s="7" t="s">
        <v>293</v>
      </c>
      <c r="H1574" s="7" t="s">
        <v>1081</v>
      </c>
      <c r="I1574" s="7" t="s">
        <v>25</v>
      </c>
    </row>
    <row r="1575">
      <c r="A1575" s="56" t="s">
        <v>336</v>
      </c>
      <c r="B1575" s="7" t="s">
        <v>652</v>
      </c>
      <c r="C1575" s="7">
        <v>4.0</v>
      </c>
      <c r="D1575" s="7">
        <v>3.0</v>
      </c>
      <c r="E1575" s="7"/>
      <c r="F1575" s="7" t="s">
        <v>24</v>
      </c>
      <c r="G1575" s="7" t="s">
        <v>293</v>
      </c>
      <c r="H1575" s="7" t="s">
        <v>653</v>
      </c>
      <c r="I1575" s="7" t="s">
        <v>27</v>
      </c>
    </row>
    <row r="1576">
      <c r="A1576" s="56" t="s">
        <v>336</v>
      </c>
      <c r="B1576" s="7" t="s">
        <v>583</v>
      </c>
      <c r="C1576" s="7">
        <v>2.0</v>
      </c>
      <c r="D1576" s="7">
        <v>2.0</v>
      </c>
      <c r="E1576" s="7">
        <v>2.0</v>
      </c>
      <c r="F1576" s="7" t="s">
        <v>382</v>
      </c>
      <c r="G1576" s="7" t="s">
        <v>293</v>
      </c>
      <c r="H1576" s="7" t="s">
        <v>1189</v>
      </c>
      <c r="I1576" s="7" t="s">
        <v>25</v>
      </c>
    </row>
    <row r="1577">
      <c r="A1577" s="56" t="s">
        <v>430</v>
      </c>
      <c r="B1577" s="7" t="s">
        <v>995</v>
      </c>
      <c r="C1577" s="7">
        <v>3.0</v>
      </c>
      <c r="D1577" s="7">
        <v>2.0</v>
      </c>
      <c r="E1577" s="7">
        <v>2.0</v>
      </c>
      <c r="F1577" s="7" t="s">
        <v>345</v>
      </c>
      <c r="G1577" s="7" t="s">
        <v>293</v>
      </c>
      <c r="H1577" s="7" t="s">
        <v>1523</v>
      </c>
      <c r="I1577" s="7" t="s">
        <v>25</v>
      </c>
    </row>
    <row r="1578">
      <c r="A1578" s="56" t="s">
        <v>430</v>
      </c>
      <c r="B1578" s="7" t="s">
        <v>995</v>
      </c>
      <c r="C1578" s="7">
        <v>3.0</v>
      </c>
      <c r="D1578" s="7">
        <v>2.0</v>
      </c>
      <c r="E1578" s="7">
        <v>2.0</v>
      </c>
      <c r="F1578" s="7" t="s">
        <v>345</v>
      </c>
      <c r="G1578" s="7" t="s">
        <v>293</v>
      </c>
      <c r="H1578" s="7" t="s">
        <v>1523</v>
      </c>
      <c r="I1578" s="7" t="s">
        <v>25</v>
      </c>
    </row>
    <row r="1579">
      <c r="A1579" s="56" t="s">
        <v>362</v>
      </c>
      <c r="B1579" s="7" t="s">
        <v>843</v>
      </c>
      <c r="C1579" s="7">
        <v>2.0</v>
      </c>
      <c r="D1579" s="7">
        <v>2.0</v>
      </c>
      <c r="E1579" s="7">
        <v>2.0</v>
      </c>
      <c r="F1579" s="7" t="s">
        <v>36</v>
      </c>
      <c r="G1579" s="7" t="s">
        <v>293</v>
      </c>
      <c r="H1579" s="7" t="s">
        <v>1609</v>
      </c>
      <c r="I1579" s="7" t="s">
        <v>27</v>
      </c>
    </row>
    <row r="1580">
      <c r="A1580" s="56" t="s">
        <v>430</v>
      </c>
      <c r="B1580" s="7" t="s">
        <v>433</v>
      </c>
      <c r="C1580" s="7">
        <v>7.0</v>
      </c>
      <c r="D1580" s="7">
        <v>7.0</v>
      </c>
      <c r="E1580" s="7">
        <v>1.0</v>
      </c>
      <c r="F1580" s="7" t="s">
        <v>332</v>
      </c>
      <c r="G1580" s="7" t="s">
        <v>179</v>
      </c>
      <c r="H1580" s="7" t="s">
        <v>869</v>
      </c>
      <c r="I1580" s="7" t="s">
        <v>27</v>
      </c>
    </row>
    <row r="1581">
      <c r="A1581" s="56" t="s">
        <v>290</v>
      </c>
      <c r="B1581" s="7" t="s">
        <v>1610</v>
      </c>
      <c r="C1581" s="7">
        <v>4.0</v>
      </c>
      <c r="D1581" s="7">
        <v>5.0</v>
      </c>
      <c r="E1581" s="7">
        <v>2.0</v>
      </c>
      <c r="F1581" s="7" t="s">
        <v>300</v>
      </c>
      <c r="G1581" s="7" t="s">
        <v>293</v>
      </c>
      <c r="H1581" s="7" t="s">
        <v>1611</v>
      </c>
      <c r="I1581" s="7" t="s">
        <v>27</v>
      </c>
    </row>
    <row r="1582">
      <c r="A1582" s="56" t="s">
        <v>290</v>
      </c>
      <c r="B1582" s="7" t="s">
        <v>1612</v>
      </c>
      <c r="C1582" s="7">
        <v>4.0</v>
      </c>
      <c r="D1582" s="7">
        <v>5.0</v>
      </c>
      <c r="E1582" s="7">
        <v>1.0</v>
      </c>
      <c r="F1582" s="7" t="s">
        <v>300</v>
      </c>
      <c r="G1582" s="7" t="s">
        <v>293</v>
      </c>
      <c r="H1582" s="7" t="s">
        <v>1611</v>
      </c>
      <c r="I1582" s="7" t="s">
        <v>27</v>
      </c>
    </row>
    <row r="1583">
      <c r="A1583" s="56" t="s">
        <v>290</v>
      </c>
      <c r="B1583" s="7" t="s">
        <v>1613</v>
      </c>
      <c r="C1583" s="7">
        <v>5.0</v>
      </c>
      <c r="D1583" s="7">
        <v>6.0</v>
      </c>
      <c r="E1583" s="7">
        <v>2.0</v>
      </c>
      <c r="F1583" s="7" t="s">
        <v>300</v>
      </c>
      <c r="G1583" s="7" t="s">
        <v>293</v>
      </c>
      <c r="H1583" s="7" t="s">
        <v>1614</v>
      </c>
      <c r="I1583" s="7" t="s">
        <v>27</v>
      </c>
    </row>
    <row r="1584">
      <c r="A1584" s="56" t="s">
        <v>290</v>
      </c>
      <c r="B1584" s="7" t="s">
        <v>450</v>
      </c>
      <c r="C1584" s="7">
        <v>2.0</v>
      </c>
      <c r="D1584" s="7">
        <v>1.0</v>
      </c>
      <c r="E1584" s="7">
        <v>2.0</v>
      </c>
      <c r="F1584" s="7" t="s">
        <v>382</v>
      </c>
      <c r="G1584" s="7" t="s">
        <v>293</v>
      </c>
      <c r="H1584" s="7" t="s">
        <v>574</v>
      </c>
      <c r="I1584" s="7" t="s">
        <v>25</v>
      </c>
    </row>
    <row r="1585">
      <c r="A1585" s="56" t="s">
        <v>290</v>
      </c>
      <c r="B1585" s="7" t="s">
        <v>1417</v>
      </c>
      <c r="C1585" s="7">
        <v>4.0</v>
      </c>
      <c r="D1585" s="7">
        <v>4.0</v>
      </c>
      <c r="E1585" s="7">
        <v>2.0</v>
      </c>
      <c r="F1585" s="7" t="s">
        <v>300</v>
      </c>
      <c r="G1585" s="7" t="s">
        <v>293</v>
      </c>
      <c r="H1585" s="7" t="s">
        <v>361</v>
      </c>
      <c r="I1585" s="7" t="s">
        <v>25</v>
      </c>
    </row>
    <row r="1586">
      <c r="A1586" s="56" t="s">
        <v>298</v>
      </c>
      <c r="B1586" s="7" t="s">
        <v>1615</v>
      </c>
      <c r="C1586" s="7">
        <v>4.0</v>
      </c>
      <c r="D1586" s="7">
        <v>4.0</v>
      </c>
      <c r="E1586" s="7">
        <v>2.0</v>
      </c>
      <c r="F1586" s="7" t="s">
        <v>300</v>
      </c>
      <c r="G1586" s="7" t="s">
        <v>293</v>
      </c>
      <c r="H1586" s="7" t="s">
        <v>1616</v>
      </c>
      <c r="I1586" s="7" t="s">
        <v>27</v>
      </c>
    </row>
    <row r="1587">
      <c r="A1587" s="56" t="s">
        <v>290</v>
      </c>
      <c r="B1587" s="7" t="s">
        <v>391</v>
      </c>
      <c r="C1587" s="7">
        <v>4.0</v>
      </c>
      <c r="D1587" s="7">
        <v>5.0</v>
      </c>
      <c r="E1587" s="7"/>
      <c r="F1587" s="7" t="s">
        <v>300</v>
      </c>
      <c r="G1587" s="7" t="s">
        <v>293</v>
      </c>
      <c r="H1587" s="7" t="s">
        <v>1060</v>
      </c>
      <c r="I1587" s="7" t="s">
        <v>27</v>
      </c>
    </row>
    <row r="1588">
      <c r="A1588" s="56" t="s">
        <v>290</v>
      </c>
      <c r="B1588" s="7" t="s">
        <v>532</v>
      </c>
      <c r="C1588" s="7">
        <v>4.0</v>
      </c>
      <c r="D1588" s="7">
        <v>5.0</v>
      </c>
      <c r="E1588" s="7"/>
      <c r="F1588" s="7" t="s">
        <v>300</v>
      </c>
      <c r="G1588" s="7" t="s">
        <v>293</v>
      </c>
      <c r="H1588" s="7" t="s">
        <v>1617</v>
      </c>
      <c r="I1588" s="7" t="s">
        <v>27</v>
      </c>
    </row>
    <row r="1589">
      <c r="A1589" s="56" t="s">
        <v>336</v>
      </c>
      <c r="B1589" s="7" t="s">
        <v>400</v>
      </c>
      <c r="C1589" s="7">
        <v>2.0</v>
      </c>
      <c r="D1589" s="7">
        <v>2.0</v>
      </c>
      <c r="E1589" s="7">
        <v>1.0</v>
      </c>
      <c r="F1589" s="7" t="s">
        <v>24</v>
      </c>
      <c r="G1589" s="7" t="s">
        <v>293</v>
      </c>
      <c r="H1589" s="7" t="s">
        <v>1618</v>
      </c>
      <c r="I1589" s="7" t="s">
        <v>25</v>
      </c>
    </row>
    <row r="1590">
      <c r="A1590" s="56" t="s">
        <v>1235</v>
      </c>
      <c r="B1590" s="7" t="s">
        <v>1619</v>
      </c>
      <c r="C1590" s="7">
        <v>3.0</v>
      </c>
      <c r="D1590" s="7">
        <v>2.0</v>
      </c>
      <c r="E1590" s="7"/>
      <c r="F1590" s="7" t="s">
        <v>345</v>
      </c>
      <c r="G1590" s="7" t="s">
        <v>293</v>
      </c>
      <c r="H1590" s="7" t="s">
        <v>674</v>
      </c>
      <c r="I1590" s="7" t="s">
        <v>175</v>
      </c>
    </row>
    <row r="1591">
      <c r="A1591" s="56" t="s">
        <v>298</v>
      </c>
      <c r="B1591" s="7" t="s">
        <v>505</v>
      </c>
      <c r="C1591" s="7">
        <v>4.0</v>
      </c>
      <c r="D1591" s="7">
        <v>5.0</v>
      </c>
      <c r="E1591" s="7">
        <v>1.0</v>
      </c>
      <c r="F1591" s="7" t="s">
        <v>300</v>
      </c>
      <c r="G1591" s="7" t="s">
        <v>293</v>
      </c>
      <c r="H1591" s="7" t="s">
        <v>506</v>
      </c>
      <c r="I1591" s="7" t="s">
        <v>27</v>
      </c>
    </row>
    <row r="1592">
      <c r="A1592" s="56" t="s">
        <v>298</v>
      </c>
      <c r="B1592" s="7" t="s">
        <v>1620</v>
      </c>
      <c r="C1592" s="7">
        <v>4.0</v>
      </c>
      <c r="D1592" s="7">
        <v>4.0</v>
      </c>
      <c r="E1592" s="7">
        <v>2.0</v>
      </c>
      <c r="F1592" s="7" t="s">
        <v>300</v>
      </c>
      <c r="G1592" s="7" t="s">
        <v>293</v>
      </c>
      <c r="H1592" s="7" t="s">
        <v>359</v>
      </c>
      <c r="I1592" s="7" t="s">
        <v>27</v>
      </c>
    </row>
    <row r="1593">
      <c r="A1593" s="56" t="s">
        <v>341</v>
      </c>
      <c r="B1593" s="7" t="s">
        <v>492</v>
      </c>
      <c r="C1593" s="7">
        <v>4.0</v>
      </c>
      <c r="D1593" s="7">
        <v>3.0</v>
      </c>
      <c r="E1593" s="7">
        <v>2.0</v>
      </c>
      <c r="F1593" s="7" t="s">
        <v>24</v>
      </c>
      <c r="G1593" s="7" t="s">
        <v>293</v>
      </c>
      <c r="H1593" s="7" t="s">
        <v>1621</v>
      </c>
      <c r="I1593" s="7" t="s">
        <v>27</v>
      </c>
    </row>
    <row r="1594">
      <c r="A1594" s="56" t="s">
        <v>336</v>
      </c>
      <c r="B1594" s="7" t="s">
        <v>637</v>
      </c>
      <c r="C1594" s="7">
        <v>4.0</v>
      </c>
      <c r="D1594" s="7">
        <v>3.0</v>
      </c>
      <c r="E1594" s="7">
        <v>3.0</v>
      </c>
      <c r="F1594" s="7" t="s">
        <v>24</v>
      </c>
      <c r="G1594" s="7" t="s">
        <v>293</v>
      </c>
      <c r="H1594" s="7" t="s">
        <v>361</v>
      </c>
      <c r="I1594" s="7" t="s">
        <v>25</v>
      </c>
    </row>
    <row r="1595">
      <c r="A1595" s="56" t="s">
        <v>430</v>
      </c>
      <c r="B1595" s="7" t="s">
        <v>1622</v>
      </c>
      <c r="C1595" s="7">
        <v>3.0</v>
      </c>
      <c r="D1595" s="7">
        <v>2.0</v>
      </c>
      <c r="E1595" s="7">
        <v>3.0</v>
      </c>
      <c r="F1595" s="7" t="s">
        <v>317</v>
      </c>
      <c r="G1595" s="7" t="s">
        <v>293</v>
      </c>
      <c r="H1595" s="7" t="s">
        <v>394</v>
      </c>
      <c r="I1595" s="7" t="s">
        <v>27</v>
      </c>
    </row>
    <row r="1596">
      <c r="A1596" s="56" t="s">
        <v>365</v>
      </c>
      <c r="B1596" s="7" t="s">
        <v>560</v>
      </c>
      <c r="C1596" s="7">
        <v>6.0</v>
      </c>
      <c r="D1596" s="7">
        <v>6.0</v>
      </c>
      <c r="E1596" s="7">
        <v>1.0</v>
      </c>
      <c r="F1596" s="7" t="s">
        <v>329</v>
      </c>
      <c r="G1596" s="7" t="s">
        <v>179</v>
      </c>
      <c r="H1596" s="7" t="s">
        <v>1623</v>
      </c>
      <c r="I1596" s="7" t="s">
        <v>175</v>
      </c>
    </row>
    <row r="1597">
      <c r="A1597" s="56" t="s">
        <v>365</v>
      </c>
      <c r="B1597" s="7" t="s">
        <v>578</v>
      </c>
      <c r="C1597" s="7">
        <v>6.0</v>
      </c>
      <c r="D1597" s="7">
        <v>6.0</v>
      </c>
      <c r="E1597" s="7">
        <v>1.0</v>
      </c>
      <c r="F1597" s="7" t="s">
        <v>461</v>
      </c>
      <c r="G1597" s="7" t="s">
        <v>179</v>
      </c>
      <c r="H1597" s="7" t="s">
        <v>537</v>
      </c>
      <c r="I1597" s="7" t="s">
        <v>25</v>
      </c>
    </row>
    <row r="1598">
      <c r="A1598" s="56" t="s">
        <v>365</v>
      </c>
      <c r="B1598" s="7" t="s">
        <v>610</v>
      </c>
      <c r="C1598" s="7">
        <v>3.0</v>
      </c>
      <c r="D1598" s="7">
        <v>2.0</v>
      </c>
      <c r="E1598" s="7">
        <v>2.0</v>
      </c>
      <c r="F1598" s="7" t="s">
        <v>593</v>
      </c>
      <c r="G1598" s="7" t="s">
        <v>179</v>
      </c>
      <c r="H1598" s="7" t="s">
        <v>953</v>
      </c>
      <c r="I1598" s="7" t="s">
        <v>27</v>
      </c>
    </row>
    <row r="1599">
      <c r="A1599" s="56" t="s">
        <v>607</v>
      </c>
      <c r="B1599" s="7" t="s">
        <v>567</v>
      </c>
      <c r="C1599" s="7">
        <v>3.0</v>
      </c>
      <c r="D1599" s="7">
        <v>2.0</v>
      </c>
      <c r="E1599" s="7">
        <v>1.0</v>
      </c>
      <c r="F1599" s="7" t="s">
        <v>24</v>
      </c>
      <c r="G1599" s="7" t="s">
        <v>293</v>
      </c>
      <c r="H1599" s="7" t="s">
        <v>1608</v>
      </c>
      <c r="I1599" s="7" t="s">
        <v>27</v>
      </c>
    </row>
    <row r="1600">
      <c r="A1600" s="56" t="s">
        <v>290</v>
      </c>
      <c r="B1600" s="7" t="s">
        <v>418</v>
      </c>
      <c r="C1600" s="7">
        <v>3.0</v>
      </c>
      <c r="D1600" s="7">
        <v>2.0</v>
      </c>
      <c r="E1600" s="7">
        <v>1.0</v>
      </c>
      <c r="F1600" s="7" t="s">
        <v>36</v>
      </c>
      <c r="G1600" s="7" t="s">
        <v>293</v>
      </c>
      <c r="H1600" s="7" t="s">
        <v>643</v>
      </c>
    </row>
    <row r="1601">
      <c r="A1601" s="56" t="s">
        <v>336</v>
      </c>
      <c r="B1601" s="7" t="s">
        <v>1192</v>
      </c>
      <c r="C1601" s="7">
        <v>1.0</v>
      </c>
      <c r="D1601" s="7">
        <v>1.0</v>
      </c>
      <c r="E1601" s="7">
        <v>3.0</v>
      </c>
      <c r="F1601" s="7" t="s">
        <v>382</v>
      </c>
      <c r="G1601" s="7" t="s">
        <v>293</v>
      </c>
      <c r="H1601" s="7" t="s">
        <v>1345</v>
      </c>
      <c r="I1601" s="7" t="s">
        <v>25</v>
      </c>
    </row>
    <row r="1602">
      <c r="A1602" s="56" t="s">
        <v>336</v>
      </c>
      <c r="B1602" s="7" t="s">
        <v>652</v>
      </c>
      <c r="C1602" s="7">
        <v>4.0</v>
      </c>
      <c r="D1602" s="7">
        <v>3.0</v>
      </c>
      <c r="E1602" s="7">
        <v>2.0</v>
      </c>
      <c r="F1602" s="7" t="s">
        <v>24</v>
      </c>
      <c r="G1602" s="7" t="s">
        <v>293</v>
      </c>
      <c r="H1602" s="7" t="s">
        <v>653</v>
      </c>
      <c r="I1602" s="7" t="s">
        <v>184</v>
      </c>
    </row>
    <row r="1603">
      <c r="A1603" s="56" t="s">
        <v>290</v>
      </c>
      <c r="B1603" s="7" t="s">
        <v>578</v>
      </c>
      <c r="C1603" s="7">
        <v>2.0</v>
      </c>
      <c r="D1603" s="7">
        <v>2.0</v>
      </c>
      <c r="E1603" s="7">
        <v>2.0</v>
      </c>
      <c r="F1603" s="7" t="s">
        <v>36</v>
      </c>
      <c r="G1603" s="7" t="s">
        <v>293</v>
      </c>
      <c r="H1603" s="7" t="s">
        <v>1624</v>
      </c>
      <c r="I1603" s="7" t="s">
        <v>25</v>
      </c>
    </row>
    <row r="1604">
      <c r="A1604" s="56" t="s">
        <v>362</v>
      </c>
      <c r="B1604" s="7" t="s">
        <v>621</v>
      </c>
      <c r="C1604" s="7">
        <v>2.0</v>
      </c>
      <c r="D1604" s="7">
        <v>2.0</v>
      </c>
      <c r="E1604" s="7">
        <v>1.0</v>
      </c>
      <c r="F1604" s="7" t="s">
        <v>24</v>
      </c>
      <c r="G1604" s="7" t="s">
        <v>293</v>
      </c>
      <c r="H1604" s="7" t="s">
        <v>1625</v>
      </c>
      <c r="I1604" s="7" t="s">
        <v>25</v>
      </c>
    </row>
    <row r="1605">
      <c r="A1605" s="56" t="s">
        <v>351</v>
      </c>
      <c r="B1605" s="7" t="s">
        <v>804</v>
      </c>
      <c r="C1605" s="7">
        <v>3.0</v>
      </c>
      <c r="D1605" s="7">
        <v>2.0</v>
      </c>
      <c r="E1605" s="7"/>
      <c r="F1605" s="7" t="s">
        <v>345</v>
      </c>
      <c r="G1605" s="7" t="s">
        <v>293</v>
      </c>
      <c r="H1605" s="7" t="s">
        <v>998</v>
      </c>
      <c r="I1605" s="7" t="s">
        <v>27</v>
      </c>
    </row>
    <row r="1606">
      <c r="A1606" s="56" t="s">
        <v>341</v>
      </c>
      <c r="B1606" s="7" t="s">
        <v>342</v>
      </c>
      <c r="C1606" s="7">
        <v>4.0</v>
      </c>
      <c r="D1606" s="7">
        <v>3.0</v>
      </c>
      <c r="E1606" s="7"/>
      <c r="F1606" s="7" t="s">
        <v>300</v>
      </c>
      <c r="G1606" s="7" t="s">
        <v>293</v>
      </c>
      <c r="H1606" s="7" t="s">
        <v>1626</v>
      </c>
      <c r="I1606" s="7" t="s">
        <v>25</v>
      </c>
    </row>
    <row r="1607">
      <c r="A1607" s="56" t="s">
        <v>341</v>
      </c>
      <c r="B1607" s="7" t="s">
        <v>344</v>
      </c>
      <c r="C1607" s="7">
        <v>4.0</v>
      </c>
      <c r="D1607" s="7">
        <v>3.0</v>
      </c>
      <c r="E1607" s="7">
        <v>2.0</v>
      </c>
      <c r="F1607" s="7" t="s">
        <v>300</v>
      </c>
      <c r="G1607" s="7" t="s">
        <v>293</v>
      </c>
      <c r="H1607" s="7" t="s">
        <v>1626</v>
      </c>
      <c r="I1607" s="7" t="s">
        <v>25</v>
      </c>
    </row>
    <row r="1608">
      <c r="A1608" s="56" t="s">
        <v>341</v>
      </c>
      <c r="B1608" s="7" t="s">
        <v>499</v>
      </c>
      <c r="C1608" s="7">
        <v>4.0</v>
      </c>
      <c r="D1608" s="7">
        <v>3.0</v>
      </c>
      <c r="E1608" s="7"/>
      <c r="F1608" s="7" t="s">
        <v>355</v>
      </c>
      <c r="G1608" s="7" t="s">
        <v>293</v>
      </c>
      <c r="H1608" s="7" t="s">
        <v>834</v>
      </c>
      <c r="I1608" s="7" t="s">
        <v>27</v>
      </c>
    </row>
    <row r="1609">
      <c r="A1609" s="56" t="s">
        <v>341</v>
      </c>
      <c r="B1609" s="7" t="s">
        <v>1332</v>
      </c>
      <c r="C1609" s="7">
        <v>2.0</v>
      </c>
      <c r="D1609" s="7">
        <v>1.0</v>
      </c>
      <c r="E1609" s="7"/>
      <c r="F1609" s="7" t="s">
        <v>355</v>
      </c>
      <c r="G1609" s="7" t="s">
        <v>293</v>
      </c>
      <c r="H1609" s="7" t="s">
        <v>849</v>
      </c>
      <c r="I1609" s="7" t="s">
        <v>25</v>
      </c>
    </row>
    <row r="1610">
      <c r="A1610" s="56" t="s">
        <v>430</v>
      </c>
      <c r="B1610" s="7" t="s">
        <v>1514</v>
      </c>
      <c r="C1610" s="7">
        <v>3.0</v>
      </c>
      <c r="D1610" s="7">
        <v>2.0</v>
      </c>
      <c r="E1610" s="7">
        <v>1.0</v>
      </c>
      <c r="F1610" s="7" t="s">
        <v>36</v>
      </c>
      <c r="G1610" s="7" t="s">
        <v>293</v>
      </c>
      <c r="H1610" s="7" t="s">
        <v>1454</v>
      </c>
      <c r="I1610" s="7" t="s">
        <v>27</v>
      </c>
    </row>
    <row r="1611">
      <c r="A1611" s="56" t="s">
        <v>415</v>
      </c>
      <c r="B1611" s="7" t="s">
        <v>477</v>
      </c>
      <c r="C1611" s="7">
        <v>2.0</v>
      </c>
      <c r="D1611" s="7">
        <v>2.0</v>
      </c>
      <c r="E1611" s="7"/>
      <c r="F1611" s="7" t="s">
        <v>24</v>
      </c>
      <c r="G1611" s="7" t="s">
        <v>293</v>
      </c>
      <c r="H1611" s="7" t="s">
        <v>1627</v>
      </c>
      <c r="I1611" s="7" t="s">
        <v>27</v>
      </c>
    </row>
    <row r="1612">
      <c r="A1612" s="56" t="s">
        <v>341</v>
      </c>
      <c r="B1612" s="7" t="s">
        <v>1628</v>
      </c>
      <c r="C1612" s="7">
        <v>4.0</v>
      </c>
      <c r="D1612" s="7">
        <v>3.0</v>
      </c>
      <c r="E1612" s="7">
        <v>5.0</v>
      </c>
      <c r="F1612" s="7" t="s">
        <v>355</v>
      </c>
      <c r="G1612" s="7" t="s">
        <v>293</v>
      </c>
      <c r="H1612" s="7" t="s">
        <v>569</v>
      </c>
      <c r="I1612" s="7" t="s">
        <v>25</v>
      </c>
    </row>
    <row r="1613">
      <c r="A1613" s="56" t="s">
        <v>341</v>
      </c>
      <c r="B1613" s="7" t="s">
        <v>393</v>
      </c>
      <c r="C1613" s="7">
        <v>3.0</v>
      </c>
      <c r="D1613" s="7">
        <v>2.0</v>
      </c>
      <c r="E1613" s="7">
        <v>5.0</v>
      </c>
      <c r="F1613" s="7" t="s">
        <v>355</v>
      </c>
      <c r="G1613" s="7" t="s">
        <v>293</v>
      </c>
      <c r="H1613" s="7" t="s">
        <v>486</v>
      </c>
      <c r="I1613" s="7" t="s">
        <v>27</v>
      </c>
    </row>
    <row r="1614">
      <c r="A1614" s="56" t="s">
        <v>341</v>
      </c>
      <c r="B1614" s="7" t="s">
        <v>347</v>
      </c>
      <c r="C1614" s="7">
        <v>4.0</v>
      </c>
      <c r="D1614" s="7">
        <v>3.0</v>
      </c>
      <c r="E1614" s="7">
        <v>6.0</v>
      </c>
      <c r="F1614" s="7" t="s">
        <v>24</v>
      </c>
      <c r="G1614" s="7" t="s">
        <v>293</v>
      </c>
      <c r="H1614" s="7" t="s">
        <v>1228</v>
      </c>
      <c r="I1614" s="7" t="s">
        <v>25</v>
      </c>
    </row>
    <row r="1615">
      <c r="A1615" s="56" t="s">
        <v>365</v>
      </c>
      <c r="B1615" s="7" t="s">
        <v>349</v>
      </c>
      <c r="C1615" s="7">
        <v>3.0</v>
      </c>
      <c r="D1615" s="7">
        <v>2.0</v>
      </c>
      <c r="E1615" s="7">
        <v>8.0</v>
      </c>
      <c r="F1615" s="7" t="s">
        <v>355</v>
      </c>
      <c r="G1615" s="7" t="s">
        <v>293</v>
      </c>
      <c r="H1615" s="7" t="s">
        <v>1395</v>
      </c>
      <c r="I1615" s="7" t="s">
        <v>27</v>
      </c>
    </row>
    <row r="1616">
      <c r="A1616" s="56" t="s">
        <v>306</v>
      </c>
      <c r="B1616" s="7" t="s">
        <v>532</v>
      </c>
      <c r="C1616" s="7">
        <v>5.0</v>
      </c>
      <c r="D1616" s="7">
        <v>3.0</v>
      </c>
      <c r="E1616" s="7">
        <v>5.0</v>
      </c>
      <c r="F1616" s="7" t="s">
        <v>443</v>
      </c>
      <c r="G1616" s="7" t="s">
        <v>179</v>
      </c>
      <c r="H1616" s="7" t="s">
        <v>1336</v>
      </c>
      <c r="I1616" s="7" t="s">
        <v>27</v>
      </c>
    </row>
    <row r="1617">
      <c r="A1617" s="56" t="s">
        <v>302</v>
      </c>
      <c r="B1617" s="7" t="s">
        <v>1629</v>
      </c>
      <c r="C1617" s="7">
        <v>4.0</v>
      </c>
      <c r="D1617" s="7">
        <v>3.0</v>
      </c>
      <c r="E1617" s="7">
        <v>1.0</v>
      </c>
      <c r="F1617" s="7" t="s">
        <v>321</v>
      </c>
      <c r="G1617" s="7" t="s">
        <v>179</v>
      </c>
      <c r="H1617" s="7" t="s">
        <v>1630</v>
      </c>
      <c r="I1617" s="7" t="s">
        <v>27</v>
      </c>
    </row>
    <row r="1618">
      <c r="A1618" s="56" t="s">
        <v>302</v>
      </c>
      <c r="B1618" s="7" t="s">
        <v>765</v>
      </c>
      <c r="C1618" s="7">
        <v>3.0</v>
      </c>
      <c r="D1618" s="7">
        <v>2.0</v>
      </c>
      <c r="E1618" s="7">
        <v>2.0</v>
      </c>
      <c r="F1618" s="7" t="s">
        <v>739</v>
      </c>
      <c r="G1618" s="7" t="s">
        <v>293</v>
      </c>
      <c r="H1618" s="7" t="s">
        <v>396</v>
      </c>
      <c r="I1618" s="7" t="s">
        <v>175</v>
      </c>
    </row>
    <row r="1619">
      <c r="A1619" s="56" t="s">
        <v>430</v>
      </c>
      <c r="B1619" s="7" t="s">
        <v>1631</v>
      </c>
      <c r="C1619" s="7">
        <v>5.0</v>
      </c>
      <c r="D1619" s="7">
        <v>3.0</v>
      </c>
      <c r="E1619" s="7">
        <v>1.0</v>
      </c>
      <c r="F1619" s="7" t="s">
        <v>443</v>
      </c>
      <c r="G1619" s="7"/>
      <c r="I1619" s="7" t="s">
        <v>27</v>
      </c>
    </row>
    <row r="1620">
      <c r="A1620" s="56" t="s">
        <v>315</v>
      </c>
      <c r="B1620" s="7" t="s">
        <v>499</v>
      </c>
      <c r="C1620" s="7">
        <v>6.0</v>
      </c>
      <c r="D1620" s="7">
        <v>4.0</v>
      </c>
      <c r="E1620" s="7"/>
      <c r="F1620" s="7" t="s">
        <v>352</v>
      </c>
      <c r="G1620" s="7" t="s">
        <v>179</v>
      </c>
      <c r="H1620" s="7" t="s">
        <v>322</v>
      </c>
      <c r="I1620" s="7" t="s">
        <v>27</v>
      </c>
    </row>
    <row r="1621">
      <c r="A1621" s="56" t="s">
        <v>315</v>
      </c>
      <c r="B1621" s="7" t="s">
        <v>756</v>
      </c>
      <c r="C1621" s="7">
        <v>5.0</v>
      </c>
      <c r="D1621" s="7">
        <v>3.0</v>
      </c>
      <c r="E1621" s="7">
        <v>1.0</v>
      </c>
      <c r="F1621" s="7" t="s">
        <v>461</v>
      </c>
      <c r="G1621" s="7" t="s">
        <v>179</v>
      </c>
      <c r="H1621" s="7" t="s">
        <v>322</v>
      </c>
      <c r="I1621" s="7" t="s">
        <v>27</v>
      </c>
    </row>
    <row r="1622">
      <c r="A1622" s="56" t="s">
        <v>302</v>
      </c>
      <c r="B1622" s="7" t="s">
        <v>316</v>
      </c>
      <c r="C1622" s="7">
        <v>3.0</v>
      </c>
      <c r="D1622" s="7">
        <v>2.0</v>
      </c>
      <c r="E1622" s="7">
        <v>3.0</v>
      </c>
      <c r="F1622" s="7" t="s">
        <v>345</v>
      </c>
      <c r="G1622" s="7" t="s">
        <v>293</v>
      </c>
      <c r="H1622" s="7" t="s">
        <v>1532</v>
      </c>
      <c r="I1622" s="7" t="s">
        <v>27</v>
      </c>
    </row>
    <row r="1623">
      <c r="A1623" s="56" t="s">
        <v>341</v>
      </c>
      <c r="B1623" s="7" t="s">
        <v>483</v>
      </c>
      <c r="C1623" s="7">
        <v>4.0</v>
      </c>
      <c r="D1623" s="7">
        <v>5.0</v>
      </c>
      <c r="E1623" s="7"/>
      <c r="F1623" s="7" t="s">
        <v>352</v>
      </c>
      <c r="G1623" s="7" t="s">
        <v>293</v>
      </c>
      <c r="H1623" s="7" t="s">
        <v>484</v>
      </c>
      <c r="I1623" s="7" t="s">
        <v>27</v>
      </c>
    </row>
    <row r="1624">
      <c r="A1624" s="56" t="s">
        <v>341</v>
      </c>
      <c r="B1624" s="7" t="s">
        <v>558</v>
      </c>
      <c r="C1624" s="7">
        <v>4.0</v>
      </c>
      <c r="D1624" s="7">
        <v>4.0</v>
      </c>
      <c r="E1624" s="7">
        <v>3.0</v>
      </c>
      <c r="F1624" s="7" t="s">
        <v>321</v>
      </c>
      <c r="G1624" s="7" t="s">
        <v>179</v>
      </c>
      <c r="H1624" s="7" t="s">
        <v>537</v>
      </c>
      <c r="I1624" s="7" t="s">
        <v>25</v>
      </c>
    </row>
    <row r="1625">
      <c r="A1625" s="56" t="s">
        <v>341</v>
      </c>
      <c r="B1625" s="7" t="s">
        <v>471</v>
      </c>
      <c r="C1625" s="7">
        <v>2.0</v>
      </c>
      <c r="D1625" s="7">
        <v>2.0</v>
      </c>
      <c r="E1625" s="7">
        <v>2.0</v>
      </c>
      <c r="F1625" s="7" t="s">
        <v>24</v>
      </c>
      <c r="G1625" s="7" t="s">
        <v>293</v>
      </c>
      <c r="H1625" s="7" t="s">
        <v>493</v>
      </c>
      <c r="I1625" s="7" t="s">
        <v>25</v>
      </c>
    </row>
    <row r="1626">
      <c r="A1626" s="56" t="s">
        <v>341</v>
      </c>
      <c r="B1626" s="7" t="s">
        <v>535</v>
      </c>
      <c r="C1626" s="7">
        <v>5.0</v>
      </c>
      <c r="D1626" s="7">
        <v>5.0</v>
      </c>
      <c r="E1626" s="7">
        <v>3.0</v>
      </c>
      <c r="F1626" s="7" t="s">
        <v>352</v>
      </c>
      <c r="G1626" s="7" t="s">
        <v>293</v>
      </c>
      <c r="H1626" s="7" t="s">
        <v>476</v>
      </c>
      <c r="I1626" s="7" t="s">
        <v>25</v>
      </c>
    </row>
    <row r="1627">
      <c r="A1627" s="56" t="s">
        <v>336</v>
      </c>
      <c r="B1627" s="7" t="s">
        <v>433</v>
      </c>
      <c r="C1627" s="7">
        <v>5.0</v>
      </c>
      <c r="D1627" s="7">
        <v>6.0</v>
      </c>
      <c r="E1627" s="7">
        <v>2.0</v>
      </c>
      <c r="F1627" s="7" t="s">
        <v>24</v>
      </c>
      <c r="G1627" s="7" t="s">
        <v>293</v>
      </c>
      <c r="H1627" s="7" t="s">
        <v>1159</v>
      </c>
    </row>
    <row r="1628">
      <c r="A1628" s="56" t="s">
        <v>290</v>
      </c>
      <c r="B1628" s="7" t="s">
        <v>560</v>
      </c>
      <c r="C1628" s="7">
        <v>2.0</v>
      </c>
      <c r="D1628" s="7">
        <v>2.0</v>
      </c>
      <c r="E1628" s="7">
        <v>1.0</v>
      </c>
      <c r="F1628" s="7" t="s">
        <v>36</v>
      </c>
      <c r="G1628" s="7" t="s">
        <v>293</v>
      </c>
      <c r="H1628" s="7" t="s">
        <v>493</v>
      </c>
    </row>
    <row r="1629">
      <c r="A1629" s="56" t="s">
        <v>336</v>
      </c>
      <c r="B1629" s="7" t="s">
        <v>722</v>
      </c>
      <c r="C1629" s="7">
        <v>5.0</v>
      </c>
      <c r="D1629" s="7">
        <v>6.0</v>
      </c>
      <c r="E1629" s="7">
        <v>2.0</v>
      </c>
      <c r="F1629" s="7" t="s">
        <v>24</v>
      </c>
      <c r="G1629" s="7" t="s">
        <v>293</v>
      </c>
      <c r="H1629" s="7" t="s">
        <v>1159</v>
      </c>
    </row>
    <row r="1630">
      <c r="A1630" s="56" t="s">
        <v>303</v>
      </c>
      <c r="B1630" s="7" t="s">
        <v>501</v>
      </c>
      <c r="C1630" s="7">
        <v>3.0</v>
      </c>
      <c r="D1630" s="7">
        <v>2.0</v>
      </c>
      <c r="E1630" s="7">
        <v>2.0</v>
      </c>
      <c r="F1630" s="7" t="s">
        <v>36</v>
      </c>
      <c r="G1630" s="7" t="s">
        <v>293</v>
      </c>
      <c r="H1630" s="7" t="s">
        <v>1029</v>
      </c>
      <c r="I1630" s="7" t="s">
        <v>25</v>
      </c>
    </row>
    <row r="1631">
      <c r="A1631" s="56" t="s">
        <v>336</v>
      </c>
      <c r="B1631" s="7" t="s">
        <v>947</v>
      </c>
      <c r="C1631" s="7">
        <v>4.0</v>
      </c>
      <c r="D1631" s="7">
        <v>4.0</v>
      </c>
      <c r="E1631" s="7">
        <v>2.0</v>
      </c>
      <c r="F1631" s="7" t="s">
        <v>24</v>
      </c>
      <c r="G1631" s="7" t="s">
        <v>293</v>
      </c>
      <c r="H1631" s="7" t="s">
        <v>803</v>
      </c>
    </row>
    <row r="1632">
      <c r="A1632" s="56" t="s">
        <v>336</v>
      </c>
      <c r="B1632" s="7" t="s">
        <v>722</v>
      </c>
      <c r="C1632" s="7">
        <v>5.0</v>
      </c>
      <c r="D1632" s="7">
        <v>6.0</v>
      </c>
      <c r="E1632" s="7">
        <v>2.0</v>
      </c>
      <c r="F1632" s="7" t="s">
        <v>24</v>
      </c>
      <c r="G1632" s="7" t="s">
        <v>293</v>
      </c>
      <c r="H1632" s="7" t="s">
        <v>1632</v>
      </c>
    </row>
    <row r="1633">
      <c r="A1633" s="56" t="s">
        <v>336</v>
      </c>
      <c r="B1633" s="7" t="s">
        <v>1157</v>
      </c>
      <c r="C1633" s="7">
        <v>5.0</v>
      </c>
      <c r="D1633" s="7">
        <v>6.0</v>
      </c>
      <c r="E1633" s="7">
        <v>2.0</v>
      </c>
      <c r="F1633" s="7" t="s">
        <v>24</v>
      </c>
      <c r="G1633" s="7" t="s">
        <v>293</v>
      </c>
      <c r="H1633" s="7" t="s">
        <v>680</v>
      </c>
    </row>
    <row r="1634">
      <c r="A1634" s="56" t="s">
        <v>336</v>
      </c>
      <c r="B1634" s="7" t="s">
        <v>483</v>
      </c>
      <c r="C1634" s="7">
        <v>5.0</v>
      </c>
      <c r="D1634" s="7">
        <v>6.0</v>
      </c>
      <c r="E1634" s="7">
        <v>3.0</v>
      </c>
      <c r="F1634" s="7" t="s">
        <v>24</v>
      </c>
      <c r="G1634" s="7" t="s">
        <v>293</v>
      </c>
      <c r="H1634" s="7" t="s">
        <v>1159</v>
      </c>
    </row>
    <row r="1635">
      <c r="A1635" s="56" t="s">
        <v>302</v>
      </c>
      <c r="B1635" s="7" t="s">
        <v>1633</v>
      </c>
      <c r="C1635" s="7">
        <v>2.0</v>
      </c>
      <c r="D1635" s="7">
        <v>2.0</v>
      </c>
      <c r="E1635" s="7">
        <v>1.0</v>
      </c>
      <c r="F1635" s="7" t="s">
        <v>36</v>
      </c>
      <c r="G1635" s="7" t="s">
        <v>293</v>
      </c>
      <c r="H1635" s="7" t="s">
        <v>498</v>
      </c>
      <c r="I1635" s="7" t="s">
        <v>27</v>
      </c>
    </row>
    <row r="1636">
      <c r="A1636" s="56" t="s">
        <v>336</v>
      </c>
      <c r="B1636" s="7" t="s">
        <v>675</v>
      </c>
      <c r="C1636" s="7">
        <v>4.0</v>
      </c>
      <c r="D1636" s="7">
        <v>4.0</v>
      </c>
      <c r="E1636" s="7">
        <v>2.0</v>
      </c>
      <c r="F1636" s="7" t="s">
        <v>24</v>
      </c>
      <c r="G1636" s="7" t="s">
        <v>293</v>
      </c>
      <c r="H1636" s="7" t="s">
        <v>584</v>
      </c>
      <c r="I1636" s="7" t="s">
        <v>27</v>
      </c>
    </row>
    <row r="1637">
      <c r="A1637" s="56" t="s">
        <v>336</v>
      </c>
      <c r="B1637" s="7" t="s">
        <v>648</v>
      </c>
      <c r="C1637" s="7">
        <v>5.0</v>
      </c>
      <c r="D1637" s="7">
        <v>5.0</v>
      </c>
      <c r="E1637" s="7">
        <v>2.0</v>
      </c>
      <c r="F1637" s="7" t="s">
        <v>24</v>
      </c>
      <c r="G1637" s="7" t="s">
        <v>293</v>
      </c>
      <c r="H1637" s="7" t="s">
        <v>1634</v>
      </c>
      <c r="I1637" s="7" t="s">
        <v>25</v>
      </c>
    </row>
    <row r="1638">
      <c r="A1638" s="56" t="s">
        <v>351</v>
      </c>
      <c r="B1638" s="7" t="s">
        <v>499</v>
      </c>
      <c r="C1638" s="7">
        <v>6.0</v>
      </c>
      <c r="D1638" s="7">
        <v>5.0</v>
      </c>
      <c r="E1638" s="7">
        <v>1.0</v>
      </c>
      <c r="F1638" s="7" t="s">
        <v>38</v>
      </c>
      <c r="G1638" s="7" t="s">
        <v>179</v>
      </c>
      <c r="H1638" s="7" t="s">
        <v>322</v>
      </c>
      <c r="I1638" s="7" t="s">
        <v>25</v>
      </c>
    </row>
    <row r="1639">
      <c r="A1639" s="56" t="s">
        <v>290</v>
      </c>
      <c r="B1639" s="7" t="s">
        <v>1181</v>
      </c>
      <c r="C1639" s="7">
        <v>3.0</v>
      </c>
      <c r="D1639" s="7">
        <v>2.0</v>
      </c>
      <c r="E1639" s="7"/>
      <c r="F1639" s="7" t="s">
        <v>36</v>
      </c>
      <c r="G1639" s="7" t="s">
        <v>293</v>
      </c>
      <c r="H1639" s="7" t="s">
        <v>667</v>
      </c>
      <c r="I1639" s="7" t="s">
        <v>25</v>
      </c>
    </row>
    <row r="1640">
      <c r="A1640" s="56" t="s">
        <v>447</v>
      </c>
      <c r="B1640" s="7" t="s">
        <v>580</v>
      </c>
      <c r="C1640" s="7">
        <v>2.0</v>
      </c>
      <c r="D1640" s="7">
        <v>2.0</v>
      </c>
      <c r="E1640" s="7">
        <v>1.0</v>
      </c>
      <c r="F1640" s="7" t="s">
        <v>382</v>
      </c>
      <c r="G1640" s="7" t="s">
        <v>179</v>
      </c>
      <c r="H1640" s="7" t="s">
        <v>1635</v>
      </c>
      <c r="I1640" s="7" t="s">
        <v>25</v>
      </c>
    </row>
    <row r="1641">
      <c r="A1641" s="56" t="s">
        <v>430</v>
      </c>
      <c r="B1641" s="7" t="s">
        <v>788</v>
      </c>
      <c r="C1641" s="7">
        <v>4.0</v>
      </c>
      <c r="D1641" s="7">
        <v>2.0</v>
      </c>
      <c r="E1641" s="7"/>
      <c r="F1641" s="7" t="s">
        <v>345</v>
      </c>
      <c r="G1641" s="7" t="s">
        <v>179</v>
      </c>
      <c r="H1641" s="7" t="s">
        <v>847</v>
      </c>
      <c r="I1641" s="7" t="s">
        <v>175</v>
      </c>
    </row>
    <row r="1642">
      <c r="A1642" s="56" t="s">
        <v>1235</v>
      </c>
      <c r="B1642" s="7" t="s">
        <v>1117</v>
      </c>
      <c r="C1642" s="7">
        <v>4.0</v>
      </c>
      <c r="D1642" s="7">
        <v>2.0</v>
      </c>
      <c r="E1642" s="7">
        <v>1.0</v>
      </c>
      <c r="F1642" s="7" t="s">
        <v>739</v>
      </c>
      <c r="G1642" s="7" t="s">
        <v>179</v>
      </c>
      <c r="H1642" s="7" t="s">
        <v>1636</v>
      </c>
      <c r="I1642" s="7" t="s">
        <v>27</v>
      </c>
    </row>
    <row r="1643">
      <c r="A1643" s="56" t="s">
        <v>430</v>
      </c>
      <c r="B1643" s="7" t="s">
        <v>1295</v>
      </c>
      <c r="C1643" s="7">
        <v>4.0</v>
      </c>
      <c r="D1643" s="7">
        <v>3.0</v>
      </c>
      <c r="E1643" s="7"/>
      <c r="F1643" s="7" t="s">
        <v>321</v>
      </c>
      <c r="G1643" s="7" t="s">
        <v>179</v>
      </c>
      <c r="H1643" s="7" t="s">
        <v>390</v>
      </c>
      <c r="I1643" s="7" t="s">
        <v>27</v>
      </c>
    </row>
    <row r="1644">
      <c r="A1644" s="56" t="s">
        <v>341</v>
      </c>
      <c r="B1644" s="7" t="s">
        <v>660</v>
      </c>
      <c r="C1644" s="7">
        <v>4.0</v>
      </c>
      <c r="D1644" s="7">
        <v>4.0</v>
      </c>
      <c r="E1644" s="7">
        <v>1.0</v>
      </c>
      <c r="F1644" s="7" t="s">
        <v>300</v>
      </c>
      <c r="G1644" s="7" t="s">
        <v>293</v>
      </c>
      <c r="H1644" s="7" t="s">
        <v>1621</v>
      </c>
      <c r="I1644" s="7" t="s">
        <v>175</v>
      </c>
    </row>
    <row r="1645">
      <c r="A1645" s="56" t="s">
        <v>362</v>
      </c>
      <c r="B1645" s="7" t="s">
        <v>755</v>
      </c>
      <c r="C1645" s="7">
        <v>1.0</v>
      </c>
      <c r="D1645" s="7">
        <v>2.0</v>
      </c>
      <c r="E1645" s="7">
        <v>1.0</v>
      </c>
      <c r="F1645" s="7" t="s">
        <v>405</v>
      </c>
      <c r="G1645" s="7" t="s">
        <v>293</v>
      </c>
      <c r="H1645" s="7" t="s">
        <v>1020</v>
      </c>
    </row>
    <row r="1646">
      <c r="A1646" s="56" t="s">
        <v>1235</v>
      </c>
      <c r="B1646" s="7" t="s">
        <v>621</v>
      </c>
      <c r="C1646" s="7">
        <v>4.0</v>
      </c>
      <c r="D1646" s="7">
        <v>3.0</v>
      </c>
      <c r="E1646" s="7"/>
      <c r="F1646" s="7" t="s">
        <v>739</v>
      </c>
      <c r="G1646" s="7" t="s">
        <v>179</v>
      </c>
      <c r="H1646" s="7" t="s">
        <v>946</v>
      </c>
      <c r="I1646" s="7" t="s">
        <v>27</v>
      </c>
    </row>
    <row r="1647">
      <c r="A1647" s="56" t="s">
        <v>439</v>
      </c>
      <c r="B1647" s="7" t="s">
        <v>492</v>
      </c>
      <c r="C1647" s="7">
        <v>2.0</v>
      </c>
      <c r="D1647" s="7">
        <v>2.0</v>
      </c>
      <c r="E1647" s="7">
        <v>1.0</v>
      </c>
      <c r="F1647" s="7" t="s">
        <v>36</v>
      </c>
      <c r="G1647" s="7" t="s">
        <v>293</v>
      </c>
      <c r="H1647" s="7" t="s">
        <v>473</v>
      </c>
      <c r="I1647" s="7" t="s">
        <v>25</v>
      </c>
    </row>
    <row r="1648">
      <c r="A1648" s="56" t="s">
        <v>290</v>
      </c>
      <c r="B1648" s="7" t="s">
        <v>386</v>
      </c>
      <c r="C1648" s="7">
        <v>5.0</v>
      </c>
      <c r="D1648" s="7">
        <v>5.0</v>
      </c>
      <c r="E1648" s="7">
        <v>1.0</v>
      </c>
      <c r="F1648" s="7" t="s">
        <v>36</v>
      </c>
      <c r="G1648" s="7" t="s">
        <v>293</v>
      </c>
      <c r="H1648" s="7" t="s">
        <v>1637</v>
      </c>
      <c r="I1648" s="7" t="s">
        <v>27</v>
      </c>
    </row>
    <row r="1649">
      <c r="A1649" s="56" t="s">
        <v>290</v>
      </c>
      <c r="B1649" s="7" t="s">
        <v>823</v>
      </c>
      <c r="C1649" s="7">
        <v>3.0</v>
      </c>
      <c r="D1649" s="7">
        <v>2.0</v>
      </c>
      <c r="E1649" s="7"/>
      <c r="F1649" s="7" t="s">
        <v>36</v>
      </c>
      <c r="G1649" s="7" t="s">
        <v>293</v>
      </c>
      <c r="H1649" s="7" t="s">
        <v>361</v>
      </c>
      <c r="I1649" s="7" t="s">
        <v>27</v>
      </c>
    </row>
    <row r="1650">
      <c r="A1650" s="56" t="s">
        <v>365</v>
      </c>
      <c r="B1650" s="7" t="s">
        <v>839</v>
      </c>
      <c r="C1650" s="7">
        <v>5.0</v>
      </c>
      <c r="D1650" s="7">
        <v>3.0</v>
      </c>
      <c r="E1650" s="7">
        <v>2.0</v>
      </c>
      <c r="F1650" s="7" t="s">
        <v>321</v>
      </c>
      <c r="G1650" s="7" t="s">
        <v>179</v>
      </c>
      <c r="H1650" s="7" t="s">
        <v>537</v>
      </c>
      <c r="I1650" s="7" t="s">
        <v>27</v>
      </c>
    </row>
    <row r="1651">
      <c r="A1651" s="56" t="s">
        <v>365</v>
      </c>
      <c r="B1651" s="7" t="s">
        <v>993</v>
      </c>
      <c r="C1651" s="7">
        <v>3.0</v>
      </c>
      <c r="D1651" s="7">
        <v>2.0</v>
      </c>
      <c r="E1651" s="7">
        <v>1.0</v>
      </c>
      <c r="F1651" s="7" t="s">
        <v>593</v>
      </c>
      <c r="G1651" s="7" t="s">
        <v>179</v>
      </c>
      <c r="H1651" s="7" t="s">
        <v>537</v>
      </c>
      <c r="I1651" s="7" t="s">
        <v>175</v>
      </c>
    </row>
    <row r="1652">
      <c r="A1652" s="56" t="s">
        <v>681</v>
      </c>
      <c r="B1652" s="7" t="s">
        <v>366</v>
      </c>
      <c r="C1652" s="7">
        <v>2.0</v>
      </c>
      <c r="D1652" s="7">
        <v>2.0</v>
      </c>
      <c r="E1652" s="7">
        <v>2.0</v>
      </c>
      <c r="F1652" s="7" t="s">
        <v>36</v>
      </c>
      <c r="G1652" s="7" t="s">
        <v>293</v>
      </c>
      <c r="H1652" s="7" t="s">
        <v>1638</v>
      </c>
      <c r="I1652" s="7" t="s">
        <v>25</v>
      </c>
    </row>
    <row r="1653">
      <c r="A1653" s="56" t="s">
        <v>1235</v>
      </c>
      <c r="B1653" s="7" t="s">
        <v>1129</v>
      </c>
      <c r="C1653" s="7">
        <v>3.0</v>
      </c>
      <c r="D1653" s="7">
        <v>3.0</v>
      </c>
      <c r="E1653" s="7"/>
      <c r="F1653" s="7" t="s">
        <v>739</v>
      </c>
      <c r="G1653" s="7" t="s">
        <v>179</v>
      </c>
      <c r="H1653" s="7" t="s">
        <v>1639</v>
      </c>
      <c r="I1653" s="7" t="s">
        <v>27</v>
      </c>
    </row>
    <row r="1654">
      <c r="A1654" s="56" t="s">
        <v>607</v>
      </c>
      <c r="B1654" s="7" t="s">
        <v>986</v>
      </c>
      <c r="C1654" s="7">
        <v>3.0</v>
      </c>
      <c r="D1654" s="7">
        <v>2.0</v>
      </c>
      <c r="E1654" s="7"/>
      <c r="F1654" s="7" t="s">
        <v>317</v>
      </c>
      <c r="G1654" s="7" t="s">
        <v>293</v>
      </c>
      <c r="H1654" s="7" t="s">
        <v>387</v>
      </c>
      <c r="I1654" s="7" t="s">
        <v>27</v>
      </c>
    </row>
    <row r="1655">
      <c r="A1655" s="56" t="s">
        <v>290</v>
      </c>
      <c r="B1655" s="7" t="s">
        <v>1181</v>
      </c>
      <c r="C1655" s="7">
        <v>3.0</v>
      </c>
      <c r="D1655" s="7">
        <v>2.0</v>
      </c>
      <c r="E1655" s="7">
        <v>4.0</v>
      </c>
      <c r="F1655" s="7" t="s">
        <v>36</v>
      </c>
      <c r="G1655" s="7" t="s">
        <v>293</v>
      </c>
      <c r="H1655" s="7" t="s">
        <v>667</v>
      </c>
      <c r="I1655" s="7" t="s">
        <v>25</v>
      </c>
    </row>
    <row r="1656">
      <c r="A1656" s="56" t="s">
        <v>362</v>
      </c>
      <c r="B1656" s="7" t="s">
        <v>755</v>
      </c>
      <c r="C1656" s="7">
        <v>1.0</v>
      </c>
      <c r="D1656" s="7">
        <v>2.0</v>
      </c>
      <c r="E1656" s="7"/>
      <c r="F1656" s="7" t="s">
        <v>36</v>
      </c>
      <c r="G1656" s="7" t="s">
        <v>293</v>
      </c>
      <c r="H1656" s="7" t="s">
        <v>1020</v>
      </c>
      <c r="I1656" s="7" t="s">
        <v>25</v>
      </c>
    </row>
    <row r="1657">
      <c r="A1657" s="56" t="s">
        <v>607</v>
      </c>
      <c r="B1657" s="7" t="s">
        <v>1294</v>
      </c>
      <c r="C1657" s="7">
        <v>4.0</v>
      </c>
      <c r="D1657" s="7">
        <v>4.0</v>
      </c>
      <c r="E1657" s="7"/>
      <c r="F1657" s="7" t="s">
        <v>300</v>
      </c>
      <c r="G1657" s="7" t="s">
        <v>293</v>
      </c>
      <c r="H1657" s="7" t="s">
        <v>1607</v>
      </c>
      <c r="I1657" s="7" t="s">
        <v>27</v>
      </c>
    </row>
    <row r="1658">
      <c r="A1658" s="56" t="s">
        <v>607</v>
      </c>
      <c r="B1658" s="7" t="s">
        <v>416</v>
      </c>
      <c r="C1658" s="7">
        <v>3.0</v>
      </c>
      <c r="D1658" s="7">
        <v>2.0</v>
      </c>
      <c r="E1658" s="7"/>
      <c r="F1658" s="7" t="s">
        <v>300</v>
      </c>
      <c r="G1658" s="7" t="s">
        <v>293</v>
      </c>
      <c r="H1658" s="7" t="s">
        <v>1640</v>
      </c>
      <c r="I1658" s="7" t="s">
        <v>27</v>
      </c>
    </row>
    <row r="1659">
      <c r="A1659" s="56" t="s">
        <v>607</v>
      </c>
      <c r="B1659" s="7" t="s">
        <v>656</v>
      </c>
      <c r="C1659" s="7">
        <v>3.0</v>
      </c>
      <c r="D1659" s="7">
        <v>2.0</v>
      </c>
      <c r="E1659" s="7">
        <v>4.0</v>
      </c>
      <c r="F1659" s="7" t="s">
        <v>300</v>
      </c>
      <c r="G1659" s="7" t="s">
        <v>293</v>
      </c>
      <c r="H1659" s="7" t="s">
        <v>1640</v>
      </c>
      <c r="I1659" s="7" t="s">
        <v>27</v>
      </c>
    </row>
    <row r="1660">
      <c r="A1660" s="56" t="s">
        <v>303</v>
      </c>
      <c r="B1660" s="7" t="s">
        <v>1641</v>
      </c>
      <c r="C1660" s="7">
        <v>4.0</v>
      </c>
      <c r="D1660" s="7">
        <v>3.0</v>
      </c>
      <c r="E1660" s="7"/>
      <c r="F1660" s="7" t="s">
        <v>24</v>
      </c>
      <c r="G1660" s="7" t="s">
        <v>293</v>
      </c>
      <c r="H1660" s="7" t="s">
        <v>305</v>
      </c>
      <c r="I1660" s="7" t="s">
        <v>27</v>
      </c>
    </row>
    <row r="1661">
      <c r="A1661" s="56" t="s">
        <v>430</v>
      </c>
      <c r="B1661" s="7" t="s">
        <v>640</v>
      </c>
      <c r="C1661" s="7">
        <v>3.0</v>
      </c>
      <c r="D1661" s="7">
        <v>1.0</v>
      </c>
      <c r="E1661" s="7"/>
      <c r="F1661" s="7" t="s">
        <v>317</v>
      </c>
      <c r="G1661" s="7" t="s">
        <v>293</v>
      </c>
      <c r="H1661" s="7" t="s">
        <v>1642</v>
      </c>
      <c r="I1661" s="7" t="s">
        <v>27</v>
      </c>
    </row>
    <row r="1662">
      <c r="A1662" s="56" t="s">
        <v>430</v>
      </c>
      <c r="B1662" s="7" t="s">
        <v>1643</v>
      </c>
      <c r="C1662" s="7">
        <v>3.0</v>
      </c>
      <c r="D1662" s="7">
        <v>2.0</v>
      </c>
      <c r="E1662" s="7"/>
      <c r="F1662" s="7" t="s">
        <v>355</v>
      </c>
      <c r="G1662" s="7" t="s">
        <v>293</v>
      </c>
      <c r="H1662" s="7" t="s">
        <v>641</v>
      </c>
      <c r="I1662" s="7" t="s">
        <v>27</v>
      </c>
    </row>
    <row r="1663">
      <c r="A1663" s="56" t="s">
        <v>430</v>
      </c>
      <c r="B1663" s="7" t="s">
        <v>1357</v>
      </c>
      <c r="C1663" s="7">
        <v>3.0</v>
      </c>
      <c r="D1663" s="7">
        <v>2.0</v>
      </c>
      <c r="E1663" s="7"/>
      <c r="F1663" s="7" t="s">
        <v>355</v>
      </c>
      <c r="G1663" s="7" t="s">
        <v>293</v>
      </c>
      <c r="H1663" s="7" t="s">
        <v>1644</v>
      </c>
      <c r="I1663" s="7" t="s">
        <v>27</v>
      </c>
    </row>
    <row r="1664">
      <c r="A1664" s="56" t="s">
        <v>430</v>
      </c>
      <c r="B1664" s="7" t="s">
        <v>1622</v>
      </c>
      <c r="C1664" s="7">
        <v>3.0</v>
      </c>
      <c r="D1664" s="7">
        <v>2.0</v>
      </c>
      <c r="E1664" s="7">
        <v>2.0</v>
      </c>
      <c r="F1664" s="7" t="s">
        <v>300</v>
      </c>
      <c r="G1664" s="7" t="s">
        <v>293</v>
      </c>
      <c r="H1664" s="7" t="s">
        <v>1644</v>
      </c>
      <c r="I1664" s="7" t="s">
        <v>175</v>
      </c>
    </row>
    <row r="1665">
      <c r="A1665" s="56" t="s">
        <v>620</v>
      </c>
      <c r="B1665" s="7" t="s">
        <v>1329</v>
      </c>
      <c r="C1665" s="7">
        <v>3.0</v>
      </c>
      <c r="D1665" s="7">
        <v>2.0</v>
      </c>
      <c r="E1665" s="7">
        <v>2.0</v>
      </c>
      <c r="F1665" s="7" t="s">
        <v>461</v>
      </c>
      <c r="G1665" s="7" t="s">
        <v>179</v>
      </c>
      <c r="H1665" s="7" t="s">
        <v>1480</v>
      </c>
      <c r="I1665" s="7" t="s">
        <v>175</v>
      </c>
    </row>
    <row r="1666">
      <c r="A1666" s="56" t="s">
        <v>365</v>
      </c>
      <c r="B1666" s="7" t="s">
        <v>1631</v>
      </c>
      <c r="C1666" s="7">
        <v>4.0</v>
      </c>
      <c r="D1666" s="7">
        <v>3.0</v>
      </c>
      <c r="E1666" s="7"/>
      <c r="F1666" s="7" t="s">
        <v>321</v>
      </c>
      <c r="G1666" s="7" t="s">
        <v>179</v>
      </c>
      <c r="H1666" s="7" t="s">
        <v>322</v>
      </c>
      <c r="I1666" s="7" t="s">
        <v>27</v>
      </c>
    </row>
    <row r="1667">
      <c r="A1667" s="56" t="s">
        <v>430</v>
      </c>
      <c r="B1667" s="7" t="s">
        <v>1180</v>
      </c>
      <c r="C1667" s="7">
        <v>3.0</v>
      </c>
      <c r="D1667" s="7">
        <v>2.0</v>
      </c>
      <c r="E1667" s="7">
        <v>5.0</v>
      </c>
      <c r="F1667" s="7" t="s">
        <v>321</v>
      </c>
      <c r="G1667" s="7" t="s">
        <v>179</v>
      </c>
      <c r="H1667" s="7" t="s">
        <v>367</v>
      </c>
    </row>
    <row r="1668">
      <c r="A1668" s="56" t="s">
        <v>620</v>
      </c>
      <c r="B1668" s="7" t="s">
        <v>752</v>
      </c>
      <c r="C1668" s="7">
        <v>3.0</v>
      </c>
      <c r="D1668" s="7">
        <v>2.0</v>
      </c>
      <c r="E1668" s="7">
        <v>2.0</v>
      </c>
      <c r="F1668" s="7" t="s">
        <v>321</v>
      </c>
      <c r="G1668" s="7" t="s">
        <v>179</v>
      </c>
      <c r="H1668" s="7" t="s">
        <v>367</v>
      </c>
      <c r="I1668" s="7" t="s">
        <v>27</v>
      </c>
    </row>
    <row r="1669">
      <c r="A1669" s="56" t="s">
        <v>430</v>
      </c>
      <c r="B1669" s="7" t="s">
        <v>752</v>
      </c>
      <c r="C1669" s="7">
        <v>3.0</v>
      </c>
      <c r="D1669" s="7">
        <v>3.0</v>
      </c>
      <c r="E1669" s="7"/>
      <c r="F1669" s="7" t="s">
        <v>321</v>
      </c>
      <c r="G1669" s="7" t="s">
        <v>179</v>
      </c>
      <c r="H1669" s="7" t="s">
        <v>367</v>
      </c>
      <c r="I1669" s="7" t="s">
        <v>27</v>
      </c>
    </row>
    <row r="1670">
      <c r="A1670" s="56" t="s">
        <v>303</v>
      </c>
      <c r="B1670" s="7" t="s">
        <v>893</v>
      </c>
      <c r="C1670" s="7">
        <v>5.0</v>
      </c>
      <c r="D1670" s="7">
        <v>4.0</v>
      </c>
      <c r="E1670" s="7"/>
      <c r="F1670" s="7" t="s">
        <v>528</v>
      </c>
      <c r="G1670" s="7" t="s">
        <v>179</v>
      </c>
      <c r="H1670" s="7" t="s">
        <v>1645</v>
      </c>
      <c r="I1670" s="7" t="s">
        <v>27</v>
      </c>
    </row>
    <row r="1671">
      <c r="A1671" s="56" t="s">
        <v>677</v>
      </c>
      <c r="B1671" s="7" t="s">
        <v>495</v>
      </c>
      <c r="C1671" s="7">
        <v>7.0</v>
      </c>
      <c r="D1671" s="7">
        <v>7.0</v>
      </c>
      <c r="E1671" s="7"/>
      <c r="F1671" s="7" t="s">
        <v>352</v>
      </c>
      <c r="G1671" s="7" t="s">
        <v>179</v>
      </c>
      <c r="H1671" s="7" t="s">
        <v>537</v>
      </c>
      <c r="I1671" s="7" t="s">
        <v>175</v>
      </c>
    </row>
    <row r="1672">
      <c r="A1672" s="56" t="s">
        <v>408</v>
      </c>
      <c r="B1672" s="7" t="s">
        <v>342</v>
      </c>
      <c r="C1672" s="7">
        <v>5.0</v>
      </c>
      <c r="D1672" s="7">
        <v>4.0</v>
      </c>
      <c r="E1672" s="7"/>
      <c r="F1672" s="7" t="s">
        <v>321</v>
      </c>
      <c r="G1672" s="7" t="s">
        <v>179</v>
      </c>
      <c r="H1672" s="7" t="s">
        <v>1502</v>
      </c>
      <c r="I1672" s="7" t="s">
        <v>27</v>
      </c>
    </row>
    <row r="1673">
      <c r="A1673" s="56" t="s">
        <v>336</v>
      </c>
      <c r="B1673" s="7" t="s">
        <v>1646</v>
      </c>
      <c r="D1673" s="27"/>
      <c r="E1673" s="7">
        <v>2.0</v>
      </c>
      <c r="F1673" s="7" t="s">
        <v>1647</v>
      </c>
      <c r="G1673" s="7" t="s">
        <v>179</v>
      </c>
      <c r="H1673" s="7" t="s">
        <v>1338</v>
      </c>
      <c r="I1673" s="7" t="s">
        <v>184</v>
      </c>
    </row>
    <row r="1674">
      <c r="A1674" s="56" t="s">
        <v>290</v>
      </c>
      <c r="B1674" s="7" t="s">
        <v>450</v>
      </c>
      <c r="C1674" s="7">
        <v>3.0</v>
      </c>
      <c r="D1674" s="7">
        <v>2.0</v>
      </c>
      <c r="E1674" s="7"/>
      <c r="F1674" s="7" t="s">
        <v>36</v>
      </c>
      <c r="G1674" s="7" t="s">
        <v>293</v>
      </c>
      <c r="H1674" s="7" t="s">
        <v>1648</v>
      </c>
      <c r="I1674" s="7" t="s">
        <v>27</v>
      </c>
    </row>
    <row r="1675">
      <c r="A1675" s="56" t="s">
        <v>303</v>
      </c>
      <c r="B1675" s="7" t="s">
        <v>1649</v>
      </c>
      <c r="C1675" s="7">
        <v>3.0</v>
      </c>
      <c r="D1675" s="7">
        <v>2.0</v>
      </c>
      <c r="E1675" s="7"/>
      <c r="F1675" s="7" t="s">
        <v>358</v>
      </c>
      <c r="G1675" s="7"/>
      <c r="I1675" s="7" t="s">
        <v>27</v>
      </c>
    </row>
    <row r="1676">
      <c r="A1676" s="56" t="s">
        <v>362</v>
      </c>
      <c r="B1676" s="7" t="s">
        <v>1289</v>
      </c>
      <c r="C1676" s="7">
        <v>2.0</v>
      </c>
      <c r="D1676" s="7">
        <v>2.0</v>
      </c>
      <c r="E1676" s="7">
        <v>2.0</v>
      </c>
      <c r="F1676" s="7" t="s">
        <v>24</v>
      </c>
      <c r="G1676" s="7" t="s">
        <v>293</v>
      </c>
      <c r="H1676" s="7" t="s">
        <v>1554</v>
      </c>
      <c r="I1676" s="7" t="s">
        <v>25</v>
      </c>
    </row>
    <row r="1677">
      <c r="A1677" s="56" t="s">
        <v>1650</v>
      </c>
      <c r="B1677" s="7" t="s">
        <v>1651</v>
      </c>
      <c r="C1677" s="7">
        <v>4.0</v>
      </c>
      <c r="D1677" s="7">
        <v>3.0</v>
      </c>
      <c r="E1677" s="7">
        <v>2.0</v>
      </c>
      <c r="F1677" s="7" t="s">
        <v>321</v>
      </c>
      <c r="G1677" s="7" t="s">
        <v>179</v>
      </c>
      <c r="H1677" s="7" t="s">
        <v>1337</v>
      </c>
      <c r="I1677" s="7" t="s">
        <v>27</v>
      </c>
    </row>
    <row r="1678">
      <c r="A1678" s="56" t="s">
        <v>436</v>
      </c>
      <c r="B1678" s="7" t="s">
        <v>1652</v>
      </c>
      <c r="C1678" s="7">
        <v>5.0</v>
      </c>
      <c r="D1678" s="7">
        <v>6.0</v>
      </c>
      <c r="E1678" s="7"/>
      <c r="F1678" s="7" t="s">
        <v>24</v>
      </c>
      <c r="G1678" s="7" t="s">
        <v>293</v>
      </c>
      <c r="H1678" s="7" t="s">
        <v>815</v>
      </c>
      <c r="I1678" s="7" t="s">
        <v>27</v>
      </c>
    </row>
    <row r="1679">
      <c r="A1679" s="56" t="s">
        <v>436</v>
      </c>
      <c r="B1679" s="7" t="s">
        <v>855</v>
      </c>
      <c r="C1679" s="7">
        <v>5.0</v>
      </c>
      <c r="D1679" s="7">
        <v>6.0</v>
      </c>
      <c r="E1679" s="7"/>
      <c r="F1679" s="7" t="s">
        <v>24</v>
      </c>
      <c r="G1679" s="7" t="s">
        <v>293</v>
      </c>
      <c r="H1679" s="7" t="s">
        <v>1598</v>
      </c>
    </row>
    <row r="1680">
      <c r="A1680" s="56" t="s">
        <v>330</v>
      </c>
      <c r="B1680" s="7" t="s">
        <v>1653</v>
      </c>
      <c r="C1680" s="7">
        <v>6.0</v>
      </c>
      <c r="D1680" s="7">
        <v>8.0</v>
      </c>
      <c r="E1680" s="7">
        <v>2.0</v>
      </c>
      <c r="F1680" s="7" t="s">
        <v>192</v>
      </c>
      <c r="G1680" s="7" t="s">
        <v>179</v>
      </c>
      <c r="H1680" s="7" t="s">
        <v>1654</v>
      </c>
      <c r="I1680" s="7" t="s">
        <v>27</v>
      </c>
    </row>
    <row r="1681">
      <c r="A1681" s="56" t="s">
        <v>330</v>
      </c>
      <c r="B1681" s="7" t="s">
        <v>682</v>
      </c>
      <c r="C1681" s="7">
        <v>8.0</v>
      </c>
      <c r="D1681" s="7">
        <v>8.0</v>
      </c>
      <c r="E1681" s="7">
        <v>2.0</v>
      </c>
      <c r="F1681" s="7" t="s">
        <v>192</v>
      </c>
      <c r="G1681" s="7" t="s">
        <v>179</v>
      </c>
      <c r="H1681" s="7" t="s">
        <v>1655</v>
      </c>
      <c r="I1681" s="7" t="s">
        <v>27</v>
      </c>
    </row>
    <row r="1682">
      <c r="A1682" s="56" t="s">
        <v>330</v>
      </c>
      <c r="B1682" s="7" t="s">
        <v>1653</v>
      </c>
      <c r="C1682" s="7">
        <v>7.0</v>
      </c>
      <c r="D1682" s="7">
        <v>9.0</v>
      </c>
      <c r="E1682" s="7">
        <v>4.0</v>
      </c>
      <c r="F1682" s="7" t="s">
        <v>326</v>
      </c>
      <c r="G1682" s="7" t="s">
        <v>179</v>
      </c>
      <c r="H1682" s="7" t="s">
        <v>1656</v>
      </c>
      <c r="I1682" s="7" t="s">
        <v>27</v>
      </c>
    </row>
    <row r="1683">
      <c r="A1683" s="56" t="s">
        <v>522</v>
      </c>
      <c r="B1683" s="7" t="s">
        <v>1176</v>
      </c>
      <c r="C1683" s="7">
        <v>1.0</v>
      </c>
      <c r="D1683" s="7">
        <v>1.0</v>
      </c>
      <c r="E1683" s="7">
        <v>2.0</v>
      </c>
      <c r="F1683" s="7" t="s">
        <v>345</v>
      </c>
      <c r="G1683" s="7" t="s">
        <v>293</v>
      </c>
      <c r="H1683" s="7" t="s">
        <v>1418</v>
      </c>
      <c r="I1683" s="7" t="s">
        <v>27</v>
      </c>
    </row>
    <row r="1684">
      <c r="A1684" s="56" t="s">
        <v>362</v>
      </c>
      <c r="B1684" s="7" t="s">
        <v>668</v>
      </c>
      <c r="C1684" s="7">
        <v>4.0</v>
      </c>
      <c r="D1684" s="7">
        <v>4.0</v>
      </c>
      <c r="E1684" s="7">
        <v>1.0</v>
      </c>
      <c r="F1684" s="7" t="s">
        <v>300</v>
      </c>
      <c r="G1684" s="7" t="s">
        <v>293</v>
      </c>
      <c r="H1684" s="7" t="s">
        <v>1366</v>
      </c>
      <c r="I1684" s="7" t="s">
        <v>175</v>
      </c>
    </row>
    <row r="1685">
      <c r="A1685" s="56" t="s">
        <v>362</v>
      </c>
      <c r="B1685" s="7" t="s">
        <v>1357</v>
      </c>
      <c r="C1685" s="7">
        <v>3.0</v>
      </c>
      <c r="D1685" s="7">
        <v>2.0</v>
      </c>
      <c r="E1685" s="7"/>
      <c r="F1685" s="7" t="s">
        <v>36</v>
      </c>
      <c r="G1685" s="7" t="s">
        <v>293</v>
      </c>
      <c r="H1685" s="7" t="s">
        <v>736</v>
      </c>
    </row>
    <row r="1686">
      <c r="A1686" s="56" t="s">
        <v>336</v>
      </c>
      <c r="B1686" s="7" t="s">
        <v>947</v>
      </c>
      <c r="C1686" s="7">
        <v>4.0</v>
      </c>
      <c r="D1686" s="7">
        <v>4.0</v>
      </c>
      <c r="E1686" s="7">
        <v>1.0</v>
      </c>
      <c r="F1686" s="7" t="s">
        <v>24</v>
      </c>
      <c r="G1686" s="7" t="s">
        <v>293</v>
      </c>
      <c r="H1686" s="7" t="s">
        <v>1096</v>
      </c>
      <c r="I1686" s="7" t="s">
        <v>25</v>
      </c>
    </row>
    <row r="1687">
      <c r="A1687" s="56" t="s">
        <v>677</v>
      </c>
      <c r="B1687" s="7" t="s">
        <v>1582</v>
      </c>
      <c r="C1687" s="7">
        <v>1.0</v>
      </c>
      <c r="D1687" s="7">
        <v>1.0</v>
      </c>
      <c r="E1687" s="7">
        <v>1.0</v>
      </c>
      <c r="F1687" s="7" t="s">
        <v>355</v>
      </c>
      <c r="G1687" s="7" t="s">
        <v>293</v>
      </c>
      <c r="H1687" s="7" t="s">
        <v>1657</v>
      </c>
      <c r="I1687" s="7" t="s">
        <v>27</v>
      </c>
    </row>
    <row r="1688">
      <c r="A1688" s="56" t="s">
        <v>336</v>
      </c>
      <c r="B1688" s="7" t="s">
        <v>492</v>
      </c>
      <c r="C1688" s="7">
        <v>5.0</v>
      </c>
      <c r="D1688" s="7">
        <v>5.0</v>
      </c>
      <c r="E1688" s="7">
        <v>3.0</v>
      </c>
      <c r="F1688" s="7" t="s">
        <v>300</v>
      </c>
      <c r="G1688" s="7" t="s">
        <v>293</v>
      </c>
      <c r="H1688" s="7" t="s">
        <v>625</v>
      </c>
      <c r="I1688" s="7" t="s">
        <v>25</v>
      </c>
    </row>
    <row r="1689">
      <c r="A1689" s="56" t="s">
        <v>336</v>
      </c>
      <c r="B1689" s="7" t="s">
        <v>535</v>
      </c>
      <c r="C1689" s="7">
        <v>5.0</v>
      </c>
      <c r="D1689" s="7">
        <v>6.0</v>
      </c>
      <c r="E1689" s="7">
        <v>3.0</v>
      </c>
      <c r="F1689" s="7" t="s">
        <v>24</v>
      </c>
      <c r="G1689" s="7" t="s">
        <v>293</v>
      </c>
      <c r="H1689" s="7" t="s">
        <v>1159</v>
      </c>
      <c r="I1689" s="7" t="s">
        <v>27</v>
      </c>
    </row>
    <row r="1690">
      <c r="A1690" s="56" t="s">
        <v>336</v>
      </c>
      <c r="B1690" s="7" t="s">
        <v>1658</v>
      </c>
      <c r="C1690" s="7">
        <v>6.0</v>
      </c>
      <c r="D1690" s="7">
        <v>6.0</v>
      </c>
      <c r="E1690" s="7">
        <v>3.0</v>
      </c>
      <c r="F1690" s="7" t="s">
        <v>300</v>
      </c>
      <c r="G1690" s="7" t="s">
        <v>293</v>
      </c>
      <c r="H1690" s="7" t="s">
        <v>435</v>
      </c>
    </row>
    <row r="1691">
      <c r="A1691" s="56" t="s">
        <v>336</v>
      </c>
      <c r="B1691" s="7" t="s">
        <v>452</v>
      </c>
      <c r="C1691" s="7">
        <v>4.0</v>
      </c>
      <c r="D1691" s="7">
        <v>4.0</v>
      </c>
      <c r="E1691" s="7">
        <v>1.0</v>
      </c>
      <c r="F1691" s="7" t="s">
        <v>300</v>
      </c>
      <c r="G1691" s="7" t="s">
        <v>293</v>
      </c>
      <c r="H1691" s="7" t="s">
        <v>653</v>
      </c>
      <c r="I1691" s="7" t="s">
        <v>27</v>
      </c>
    </row>
    <row r="1692">
      <c r="A1692" s="56" t="s">
        <v>336</v>
      </c>
      <c r="B1692" s="7" t="s">
        <v>386</v>
      </c>
      <c r="C1692" s="7">
        <v>5.0</v>
      </c>
      <c r="D1692" s="7">
        <v>6.0</v>
      </c>
      <c r="E1692" s="7">
        <v>2.0</v>
      </c>
      <c r="F1692" s="7" t="s">
        <v>300</v>
      </c>
      <c r="G1692" s="7" t="s">
        <v>293</v>
      </c>
      <c r="H1692" s="7" t="s">
        <v>1036</v>
      </c>
      <c r="I1692" s="7" t="s">
        <v>27</v>
      </c>
    </row>
    <row r="1693">
      <c r="A1693" s="56" t="s">
        <v>290</v>
      </c>
      <c r="B1693" s="7" t="s">
        <v>1659</v>
      </c>
      <c r="C1693" s="7">
        <v>4.0</v>
      </c>
      <c r="D1693" s="7">
        <v>4.0</v>
      </c>
      <c r="E1693" s="7">
        <v>1.0</v>
      </c>
      <c r="F1693" s="7" t="s">
        <v>300</v>
      </c>
      <c r="G1693" s="7" t="s">
        <v>293</v>
      </c>
      <c r="H1693" s="7" t="s">
        <v>916</v>
      </c>
      <c r="I1693" s="7" t="s">
        <v>27</v>
      </c>
    </row>
    <row r="1694">
      <c r="A1694" s="56" t="s">
        <v>336</v>
      </c>
      <c r="B1694" s="7" t="s">
        <v>580</v>
      </c>
      <c r="C1694" s="7">
        <v>3.0</v>
      </c>
      <c r="D1694" s="7">
        <v>2.0</v>
      </c>
      <c r="E1694" s="7">
        <v>2.0</v>
      </c>
      <c r="F1694" s="7" t="s">
        <v>300</v>
      </c>
      <c r="G1694" s="7" t="s">
        <v>293</v>
      </c>
      <c r="H1694" s="7" t="s">
        <v>396</v>
      </c>
      <c r="I1694" s="7" t="s">
        <v>27</v>
      </c>
    </row>
    <row r="1695">
      <c r="A1695" s="56" t="s">
        <v>336</v>
      </c>
      <c r="B1695" s="7" t="s">
        <v>1660</v>
      </c>
      <c r="C1695" s="7">
        <v>4.0</v>
      </c>
      <c r="D1695" s="7">
        <v>4.0</v>
      </c>
      <c r="E1695" s="7">
        <v>2.0</v>
      </c>
      <c r="F1695" s="7" t="s">
        <v>300</v>
      </c>
      <c r="G1695" s="7" t="s">
        <v>293</v>
      </c>
      <c r="H1695" s="7" t="s">
        <v>584</v>
      </c>
      <c r="I1695" s="7" t="s">
        <v>27</v>
      </c>
    </row>
    <row r="1696">
      <c r="A1696" s="56" t="s">
        <v>336</v>
      </c>
      <c r="B1696" s="7" t="s">
        <v>418</v>
      </c>
      <c r="C1696" s="7">
        <v>4.0</v>
      </c>
      <c r="D1696" s="7">
        <v>4.0</v>
      </c>
      <c r="E1696" s="7">
        <v>1.0</v>
      </c>
      <c r="F1696" s="7" t="s">
        <v>300</v>
      </c>
      <c r="G1696" s="7" t="s">
        <v>293</v>
      </c>
      <c r="H1696" s="7" t="s">
        <v>949</v>
      </c>
      <c r="I1696" s="7" t="s">
        <v>27</v>
      </c>
    </row>
    <row r="1697">
      <c r="A1697" s="56" t="s">
        <v>290</v>
      </c>
      <c r="B1697" s="7" t="s">
        <v>492</v>
      </c>
      <c r="C1697" s="7">
        <v>5.0</v>
      </c>
      <c r="D1697" s="7">
        <v>6.0</v>
      </c>
      <c r="E1697" s="7">
        <v>2.0</v>
      </c>
      <c r="F1697" s="7" t="s">
        <v>300</v>
      </c>
      <c r="G1697" s="7" t="s">
        <v>293</v>
      </c>
      <c r="H1697" s="7" t="s">
        <v>636</v>
      </c>
      <c r="I1697" s="7" t="s">
        <v>27</v>
      </c>
    </row>
    <row r="1698">
      <c r="A1698" s="56" t="s">
        <v>336</v>
      </c>
      <c r="B1698" s="7" t="s">
        <v>1661</v>
      </c>
      <c r="C1698" s="7">
        <v>4.0</v>
      </c>
      <c r="D1698" s="7">
        <v>4.0</v>
      </c>
      <c r="E1698" s="7">
        <v>4.0</v>
      </c>
      <c r="F1698" s="7" t="s">
        <v>300</v>
      </c>
      <c r="G1698" s="7" t="s">
        <v>293</v>
      </c>
      <c r="H1698" s="7" t="s">
        <v>361</v>
      </c>
      <c r="I1698" s="7" t="s">
        <v>27</v>
      </c>
    </row>
    <row r="1699">
      <c r="A1699" s="56" t="s">
        <v>290</v>
      </c>
      <c r="B1699" s="7" t="s">
        <v>1662</v>
      </c>
      <c r="C1699" s="7">
        <v>4.0</v>
      </c>
      <c r="D1699" s="7">
        <v>5.0</v>
      </c>
      <c r="E1699" s="7"/>
      <c r="F1699" s="7" t="s">
        <v>300</v>
      </c>
      <c r="G1699" s="7" t="s">
        <v>293</v>
      </c>
      <c r="H1699" s="7" t="s">
        <v>1614</v>
      </c>
    </row>
    <row r="1700">
      <c r="A1700" s="56" t="s">
        <v>336</v>
      </c>
      <c r="B1700" s="7" t="s">
        <v>722</v>
      </c>
      <c r="C1700" s="7">
        <v>6.0</v>
      </c>
      <c r="D1700" s="7">
        <v>6.0</v>
      </c>
      <c r="E1700" s="7">
        <v>1.0</v>
      </c>
      <c r="F1700" s="7" t="s">
        <v>300</v>
      </c>
      <c r="G1700" s="7" t="s">
        <v>293</v>
      </c>
      <c r="H1700" s="7" t="s">
        <v>1632</v>
      </c>
      <c r="I1700" s="7" t="s">
        <v>27</v>
      </c>
    </row>
    <row r="1701">
      <c r="A1701" s="56" t="s">
        <v>415</v>
      </c>
      <c r="B1701" s="7" t="s">
        <v>1663</v>
      </c>
      <c r="C1701" s="7">
        <v>3.0</v>
      </c>
      <c r="D1701" s="7">
        <v>2.0</v>
      </c>
      <c r="E1701" s="7">
        <v>2.0</v>
      </c>
      <c r="F1701" s="7" t="s">
        <v>355</v>
      </c>
      <c r="G1701" s="7" t="s">
        <v>293</v>
      </c>
      <c r="H1701" s="7" t="s">
        <v>1664</v>
      </c>
      <c r="I1701" s="7" t="s">
        <v>27</v>
      </c>
    </row>
    <row r="1702">
      <c r="A1702" s="56" t="s">
        <v>430</v>
      </c>
      <c r="B1702" s="7" t="s">
        <v>523</v>
      </c>
      <c r="C1702" s="7">
        <v>4.0</v>
      </c>
      <c r="D1702" s="7">
        <v>2.0</v>
      </c>
      <c r="E1702" s="7">
        <v>2.0</v>
      </c>
      <c r="F1702" s="7" t="s">
        <v>24</v>
      </c>
      <c r="G1702" s="7" t="s">
        <v>293</v>
      </c>
      <c r="H1702" s="7" t="s">
        <v>1665</v>
      </c>
      <c r="I1702" s="7" t="s">
        <v>27</v>
      </c>
    </row>
    <row r="1703">
      <c r="A1703" s="56" t="s">
        <v>430</v>
      </c>
      <c r="B1703" s="7" t="s">
        <v>431</v>
      </c>
      <c r="C1703" s="7">
        <v>3.0</v>
      </c>
      <c r="D1703" s="7">
        <v>2.0</v>
      </c>
      <c r="E1703" s="7">
        <v>2.0</v>
      </c>
      <c r="F1703" s="7" t="s">
        <v>24</v>
      </c>
      <c r="G1703" s="7" t="s">
        <v>293</v>
      </c>
      <c r="H1703" s="7" t="s">
        <v>1119</v>
      </c>
      <c r="I1703" s="7" t="s">
        <v>27</v>
      </c>
    </row>
    <row r="1704">
      <c r="A1704" s="56" t="s">
        <v>430</v>
      </c>
      <c r="B1704" s="7" t="s">
        <v>1666</v>
      </c>
      <c r="C1704" s="7">
        <v>3.0</v>
      </c>
      <c r="D1704" s="7">
        <v>2.0</v>
      </c>
      <c r="E1704" s="7">
        <v>2.0</v>
      </c>
      <c r="F1704" s="7" t="s">
        <v>24</v>
      </c>
      <c r="G1704" s="7" t="s">
        <v>293</v>
      </c>
      <c r="H1704" s="7" t="s">
        <v>1667</v>
      </c>
      <c r="I1704" s="7" t="s">
        <v>27</v>
      </c>
    </row>
    <row r="1705">
      <c r="A1705" s="56" t="s">
        <v>290</v>
      </c>
      <c r="B1705" s="7" t="s">
        <v>850</v>
      </c>
      <c r="C1705" s="7">
        <v>3.0</v>
      </c>
      <c r="D1705" s="7">
        <v>2.0</v>
      </c>
      <c r="E1705" s="7">
        <v>4.0</v>
      </c>
      <c r="F1705" s="7" t="s">
        <v>36</v>
      </c>
      <c r="G1705" s="7" t="s">
        <v>293</v>
      </c>
      <c r="H1705" s="7" t="s">
        <v>1668</v>
      </c>
      <c r="I1705" s="7" t="s">
        <v>25</v>
      </c>
    </row>
    <row r="1706">
      <c r="A1706" s="56" t="s">
        <v>290</v>
      </c>
      <c r="B1706" s="7" t="s">
        <v>291</v>
      </c>
      <c r="C1706" s="7">
        <v>1.0</v>
      </c>
      <c r="D1706" s="7">
        <v>1.0</v>
      </c>
      <c r="E1706" s="7">
        <v>3.0</v>
      </c>
      <c r="F1706" s="7" t="s">
        <v>36</v>
      </c>
      <c r="G1706" s="7" t="s">
        <v>293</v>
      </c>
      <c r="H1706" s="7" t="s">
        <v>641</v>
      </c>
      <c r="I1706" s="7" t="s">
        <v>25</v>
      </c>
    </row>
    <row r="1707">
      <c r="A1707" s="56" t="s">
        <v>290</v>
      </c>
      <c r="B1707" s="7" t="s">
        <v>947</v>
      </c>
      <c r="C1707" s="7">
        <v>3.0</v>
      </c>
      <c r="D1707" s="7">
        <v>2.0</v>
      </c>
      <c r="E1707" s="7">
        <v>1.0</v>
      </c>
      <c r="F1707" s="7" t="s">
        <v>36</v>
      </c>
      <c r="G1707" s="7" t="s">
        <v>293</v>
      </c>
      <c r="H1707" s="7" t="s">
        <v>1227</v>
      </c>
      <c r="I1707" s="7" t="s">
        <v>25</v>
      </c>
    </row>
    <row r="1708">
      <c r="A1708" s="56" t="s">
        <v>1669</v>
      </c>
      <c r="B1708" s="7" t="s">
        <v>1670</v>
      </c>
      <c r="C1708" s="7">
        <v>3.0</v>
      </c>
      <c r="D1708" s="7">
        <v>2.0</v>
      </c>
      <c r="E1708" s="7">
        <v>1.0</v>
      </c>
      <c r="F1708" s="7" t="s">
        <v>317</v>
      </c>
      <c r="G1708" s="7" t="s">
        <v>293</v>
      </c>
      <c r="H1708" s="7" t="s">
        <v>1671</v>
      </c>
      <c r="I1708" s="7" t="s">
        <v>27</v>
      </c>
    </row>
    <row r="1709">
      <c r="A1709" s="56" t="s">
        <v>302</v>
      </c>
      <c r="B1709" s="7" t="s">
        <v>1672</v>
      </c>
      <c r="C1709" s="7">
        <v>3.0</v>
      </c>
      <c r="D1709" s="7">
        <v>2.0</v>
      </c>
      <c r="E1709" s="7">
        <v>2.0</v>
      </c>
      <c r="F1709" s="7" t="s">
        <v>317</v>
      </c>
      <c r="G1709" s="7" t="s">
        <v>293</v>
      </c>
      <c r="H1709" s="7" t="s">
        <v>498</v>
      </c>
      <c r="I1709" s="7" t="s">
        <v>27</v>
      </c>
    </row>
    <row r="1710">
      <c r="A1710" s="56" t="s">
        <v>522</v>
      </c>
      <c r="B1710" s="7" t="s">
        <v>788</v>
      </c>
      <c r="C1710" s="7">
        <v>1.0</v>
      </c>
      <c r="D1710" s="7">
        <v>1.0</v>
      </c>
      <c r="E1710" s="7">
        <v>12.0</v>
      </c>
      <c r="F1710" s="7" t="s">
        <v>345</v>
      </c>
      <c r="G1710" s="7" t="s">
        <v>293</v>
      </c>
      <c r="H1710" s="7" t="s">
        <v>1673</v>
      </c>
      <c r="I1710" s="7" t="s">
        <v>27</v>
      </c>
    </row>
    <row r="1711">
      <c r="A1711" s="56" t="s">
        <v>522</v>
      </c>
      <c r="B1711" s="7" t="s">
        <v>1172</v>
      </c>
      <c r="C1711" s="7">
        <v>2.0</v>
      </c>
      <c r="D1711" s="7">
        <v>2.0</v>
      </c>
      <c r="E1711" s="7">
        <v>2.0</v>
      </c>
      <c r="F1711" s="7" t="s">
        <v>345</v>
      </c>
      <c r="G1711" s="7" t="s">
        <v>293</v>
      </c>
      <c r="H1711" s="7" t="s">
        <v>524</v>
      </c>
      <c r="I1711" s="7" t="s">
        <v>27</v>
      </c>
    </row>
    <row r="1712">
      <c r="A1712" s="56" t="s">
        <v>430</v>
      </c>
      <c r="B1712" s="7" t="s">
        <v>1503</v>
      </c>
      <c r="C1712" s="7">
        <v>3.0</v>
      </c>
      <c r="D1712" s="7">
        <v>2.0</v>
      </c>
      <c r="E1712" s="7">
        <v>4.0</v>
      </c>
      <c r="F1712" s="7" t="s">
        <v>24</v>
      </c>
      <c r="G1712" s="7" t="s">
        <v>293</v>
      </c>
      <c r="H1712" s="7" t="s">
        <v>451</v>
      </c>
      <c r="I1712" s="7" t="s">
        <v>25</v>
      </c>
    </row>
    <row r="1713">
      <c r="A1713" s="56" t="s">
        <v>302</v>
      </c>
      <c r="B1713" s="7" t="s">
        <v>1543</v>
      </c>
      <c r="C1713" s="7">
        <v>3.0</v>
      </c>
      <c r="D1713" s="7">
        <v>2.0</v>
      </c>
      <c r="E1713" s="7">
        <v>5.0</v>
      </c>
      <c r="F1713" s="7" t="s">
        <v>355</v>
      </c>
      <c r="G1713" s="7" t="s">
        <v>293</v>
      </c>
      <c r="H1713" s="7" t="s">
        <v>1674</v>
      </c>
      <c r="I1713" s="7" t="s">
        <v>27</v>
      </c>
    </row>
    <row r="1714">
      <c r="A1714" s="56" t="s">
        <v>439</v>
      </c>
      <c r="B1714" s="7" t="s">
        <v>471</v>
      </c>
      <c r="C1714" s="7">
        <v>4.0</v>
      </c>
      <c r="D1714" s="7">
        <v>3.0</v>
      </c>
      <c r="E1714" s="7">
        <v>5.0</v>
      </c>
      <c r="F1714" s="7" t="s">
        <v>355</v>
      </c>
      <c r="G1714" s="7" t="s">
        <v>293</v>
      </c>
      <c r="H1714" s="7" t="s">
        <v>1675</v>
      </c>
      <c r="I1714" s="7" t="s">
        <v>25</v>
      </c>
    </row>
    <row r="1715">
      <c r="A1715" s="56" t="s">
        <v>681</v>
      </c>
      <c r="B1715" s="7" t="s">
        <v>779</v>
      </c>
      <c r="C1715" s="7">
        <v>6.0</v>
      </c>
      <c r="D1715" s="7">
        <v>6.0</v>
      </c>
      <c r="E1715" s="7">
        <v>2.0</v>
      </c>
      <c r="F1715" s="7" t="s">
        <v>188</v>
      </c>
      <c r="G1715" s="7" t="s">
        <v>179</v>
      </c>
      <c r="H1715" s="7" t="s">
        <v>1676</v>
      </c>
      <c r="I1715" s="7" t="s">
        <v>27</v>
      </c>
    </row>
    <row r="1716">
      <c r="A1716" s="56" t="s">
        <v>365</v>
      </c>
      <c r="B1716" s="7" t="s">
        <v>404</v>
      </c>
      <c r="C1716" s="7">
        <v>6.0</v>
      </c>
      <c r="D1716" s="7">
        <v>5.0</v>
      </c>
      <c r="E1716" s="7">
        <v>2.0</v>
      </c>
      <c r="F1716" s="7" t="s">
        <v>329</v>
      </c>
      <c r="G1716" s="7" t="s">
        <v>179</v>
      </c>
      <c r="H1716" s="7" t="s">
        <v>1336</v>
      </c>
      <c r="I1716" s="7" t="s">
        <v>27</v>
      </c>
    </row>
    <row r="1717">
      <c r="A1717" s="56" t="s">
        <v>303</v>
      </c>
      <c r="B1717" s="7" t="s">
        <v>926</v>
      </c>
      <c r="C1717" s="7">
        <v>3.0</v>
      </c>
      <c r="D1717" s="7">
        <v>2.0</v>
      </c>
      <c r="E1717" s="7">
        <v>1.0</v>
      </c>
      <c r="F1717" s="7" t="s">
        <v>748</v>
      </c>
      <c r="G1717" s="7" t="s">
        <v>179</v>
      </c>
      <c r="H1717" s="7" t="s">
        <v>1677</v>
      </c>
    </row>
    <row r="1718">
      <c r="A1718" s="56" t="s">
        <v>303</v>
      </c>
      <c r="B1718" s="7" t="s">
        <v>1582</v>
      </c>
      <c r="C1718" s="7">
        <v>3.0</v>
      </c>
      <c r="D1718" s="7">
        <v>3.0</v>
      </c>
      <c r="E1718" s="7">
        <v>2.0</v>
      </c>
      <c r="F1718" s="7" t="s">
        <v>355</v>
      </c>
      <c r="G1718" s="7" t="s">
        <v>293</v>
      </c>
      <c r="H1718" s="7" t="s">
        <v>1373</v>
      </c>
      <c r="I1718" s="7" t="s">
        <v>175</v>
      </c>
    </row>
    <row r="1719">
      <c r="A1719" s="56" t="s">
        <v>681</v>
      </c>
      <c r="B1719" s="7" t="s">
        <v>363</v>
      </c>
      <c r="C1719" s="7">
        <v>6.0</v>
      </c>
      <c r="D1719" s="7">
        <v>6.0</v>
      </c>
      <c r="E1719" s="7">
        <v>2.0</v>
      </c>
      <c r="F1719" s="7" t="s">
        <v>329</v>
      </c>
      <c r="G1719" s="7" t="s">
        <v>179</v>
      </c>
      <c r="H1719" s="7" t="s">
        <v>511</v>
      </c>
      <c r="I1719" s="7" t="s">
        <v>27</v>
      </c>
    </row>
    <row r="1720">
      <c r="A1720" s="56" t="s">
        <v>336</v>
      </c>
      <c r="B1720" s="7" t="s">
        <v>928</v>
      </c>
      <c r="C1720" s="7">
        <v>7.0</v>
      </c>
      <c r="D1720" s="7">
        <v>7.0</v>
      </c>
      <c r="E1720" s="7">
        <v>3.0</v>
      </c>
      <c r="F1720" s="7" t="s">
        <v>326</v>
      </c>
      <c r="G1720" s="7" t="s">
        <v>179</v>
      </c>
      <c r="H1720" s="7" t="s">
        <v>1678</v>
      </c>
      <c r="I1720" s="7" t="s">
        <v>27</v>
      </c>
    </row>
    <row r="1721">
      <c r="A1721" s="56" t="s">
        <v>681</v>
      </c>
      <c r="B1721" s="7" t="s">
        <v>433</v>
      </c>
      <c r="C1721" s="7">
        <v>6.0</v>
      </c>
      <c r="D1721" s="7">
        <v>5.0</v>
      </c>
      <c r="E1721" s="7">
        <v>2.0</v>
      </c>
      <c r="F1721" s="7" t="s">
        <v>329</v>
      </c>
      <c r="G1721" s="7" t="s">
        <v>179</v>
      </c>
      <c r="H1721" s="7" t="s">
        <v>1413</v>
      </c>
      <c r="I1721" s="7" t="s">
        <v>25</v>
      </c>
    </row>
    <row r="1722">
      <c r="A1722" s="56" t="s">
        <v>681</v>
      </c>
      <c r="B1722" s="7" t="s">
        <v>381</v>
      </c>
      <c r="C1722" s="7">
        <v>6.0</v>
      </c>
      <c r="D1722" s="7">
        <v>6.0</v>
      </c>
      <c r="E1722" s="7">
        <v>2.0</v>
      </c>
      <c r="F1722" s="7" t="s">
        <v>552</v>
      </c>
      <c r="G1722" s="7" t="s">
        <v>179</v>
      </c>
      <c r="H1722" s="7" t="s">
        <v>594</v>
      </c>
      <c r="I1722" s="7" t="s">
        <v>27</v>
      </c>
    </row>
    <row r="1723">
      <c r="A1723" s="56" t="s">
        <v>336</v>
      </c>
      <c r="B1723" s="7" t="s">
        <v>716</v>
      </c>
      <c r="C1723" s="7">
        <v>6.0</v>
      </c>
      <c r="D1723" s="7">
        <v>5.0</v>
      </c>
      <c r="E1723" s="7"/>
      <c r="F1723" s="7" t="s">
        <v>732</v>
      </c>
      <c r="G1723" s="7" t="s">
        <v>179</v>
      </c>
      <c r="H1723" s="7" t="s">
        <v>1518</v>
      </c>
      <c r="I1723" s="7" t="s">
        <v>27</v>
      </c>
    </row>
    <row r="1724">
      <c r="A1724" s="56" t="s">
        <v>607</v>
      </c>
      <c r="B1724" s="7" t="s">
        <v>1126</v>
      </c>
      <c r="C1724" s="7">
        <v>4.0</v>
      </c>
      <c r="D1724" s="7">
        <v>4.0</v>
      </c>
      <c r="E1724" s="7">
        <v>2.0</v>
      </c>
      <c r="F1724" s="7" t="s">
        <v>355</v>
      </c>
      <c r="G1724" s="7" t="s">
        <v>293</v>
      </c>
      <c r="H1724" s="7" t="s">
        <v>1607</v>
      </c>
      <c r="I1724" s="7" t="s">
        <v>27</v>
      </c>
    </row>
    <row r="1725">
      <c r="A1725" s="56" t="s">
        <v>681</v>
      </c>
      <c r="B1725" s="7" t="s">
        <v>729</v>
      </c>
      <c r="C1725" s="7">
        <v>6.0</v>
      </c>
      <c r="D1725" s="7">
        <v>5.0</v>
      </c>
      <c r="E1725" s="7"/>
      <c r="F1725" s="7" t="s">
        <v>329</v>
      </c>
      <c r="G1725" s="7" t="s">
        <v>179</v>
      </c>
      <c r="H1725" s="7" t="s">
        <v>1090</v>
      </c>
      <c r="I1725" s="7" t="s">
        <v>25</v>
      </c>
    </row>
    <row r="1726">
      <c r="A1726" s="56" t="s">
        <v>681</v>
      </c>
      <c r="B1726" s="7" t="s">
        <v>1216</v>
      </c>
      <c r="C1726" s="7">
        <v>6.0</v>
      </c>
      <c r="D1726" s="7">
        <v>6.0</v>
      </c>
      <c r="E1726" s="7"/>
      <c r="F1726" s="7" t="s">
        <v>329</v>
      </c>
      <c r="G1726" s="7" t="s">
        <v>179</v>
      </c>
      <c r="H1726" s="7" t="s">
        <v>1169</v>
      </c>
      <c r="I1726" s="7" t="s">
        <v>27</v>
      </c>
    </row>
    <row r="1727">
      <c r="A1727" s="56" t="s">
        <v>336</v>
      </c>
      <c r="B1727" s="7" t="s">
        <v>334</v>
      </c>
      <c r="C1727" s="7">
        <v>6.0</v>
      </c>
      <c r="D1727" s="7">
        <v>6.0</v>
      </c>
      <c r="E1727" s="7">
        <v>3.0</v>
      </c>
      <c r="F1727" s="7" t="s">
        <v>329</v>
      </c>
      <c r="G1727" s="7" t="s">
        <v>179</v>
      </c>
      <c r="H1727" s="7" t="s">
        <v>1090</v>
      </c>
      <c r="I1727" s="7" t="s">
        <v>27</v>
      </c>
    </row>
    <row r="1728">
      <c r="A1728" s="56" t="s">
        <v>681</v>
      </c>
      <c r="B1728" s="7" t="s">
        <v>328</v>
      </c>
      <c r="C1728" s="7">
        <v>6.0</v>
      </c>
      <c r="D1728" s="7">
        <v>6.0</v>
      </c>
      <c r="E1728" s="7">
        <v>2.0</v>
      </c>
      <c r="F1728" s="7" t="s">
        <v>329</v>
      </c>
      <c r="G1728" s="7" t="s">
        <v>179</v>
      </c>
      <c r="H1728" s="7" t="s">
        <v>1169</v>
      </c>
      <c r="I1728" s="7" t="s">
        <v>27</v>
      </c>
    </row>
    <row r="1729">
      <c r="A1729" s="56" t="s">
        <v>607</v>
      </c>
      <c r="B1729" s="7" t="s">
        <v>1294</v>
      </c>
      <c r="C1729" s="7">
        <v>4.0</v>
      </c>
      <c r="D1729" s="7">
        <v>4.0</v>
      </c>
      <c r="E1729" s="7">
        <v>2.0</v>
      </c>
      <c r="F1729" s="7" t="s">
        <v>355</v>
      </c>
      <c r="G1729" s="7" t="s">
        <v>293</v>
      </c>
      <c r="H1729" s="7" t="s">
        <v>1607</v>
      </c>
      <c r="I1729" s="7" t="s">
        <v>27</v>
      </c>
    </row>
    <row r="1730">
      <c r="A1730" s="56" t="s">
        <v>607</v>
      </c>
      <c r="B1730" s="7" t="s">
        <v>567</v>
      </c>
      <c r="C1730" s="7">
        <v>3.0</v>
      </c>
      <c r="D1730" s="7">
        <v>2.0</v>
      </c>
      <c r="E1730" s="7">
        <v>2.0</v>
      </c>
      <c r="F1730" s="7" t="s">
        <v>355</v>
      </c>
      <c r="G1730" s="7" t="s">
        <v>293</v>
      </c>
      <c r="H1730" s="7" t="s">
        <v>1608</v>
      </c>
      <c r="I1730" s="7" t="s">
        <v>27</v>
      </c>
    </row>
    <row r="1731">
      <c r="A1731" s="56" t="s">
        <v>607</v>
      </c>
      <c r="B1731" s="7" t="s">
        <v>879</v>
      </c>
      <c r="C1731" s="7">
        <v>3.0</v>
      </c>
      <c r="D1731" s="7">
        <v>2.0</v>
      </c>
      <c r="E1731" s="7">
        <v>2.0</v>
      </c>
      <c r="F1731" s="7" t="s">
        <v>355</v>
      </c>
      <c r="G1731" s="7" t="s">
        <v>293</v>
      </c>
      <c r="H1731" s="7" t="s">
        <v>1608</v>
      </c>
      <c r="I1731" s="7" t="s">
        <v>27</v>
      </c>
    </row>
    <row r="1732">
      <c r="A1732" s="56" t="s">
        <v>336</v>
      </c>
      <c r="B1732" s="7" t="s">
        <v>535</v>
      </c>
      <c r="C1732" s="7">
        <v>6.0</v>
      </c>
      <c r="D1732" s="7">
        <v>6.0</v>
      </c>
      <c r="E1732" s="7">
        <v>3.0</v>
      </c>
      <c r="F1732" s="7" t="s">
        <v>329</v>
      </c>
      <c r="G1732" s="7" t="s">
        <v>179</v>
      </c>
      <c r="H1732" s="7" t="s">
        <v>1679</v>
      </c>
      <c r="I1732" s="7" t="s">
        <v>27</v>
      </c>
    </row>
    <row r="1733">
      <c r="A1733" s="56" t="s">
        <v>607</v>
      </c>
      <c r="B1733" s="7" t="s">
        <v>312</v>
      </c>
      <c r="C1733" s="7">
        <v>6.0</v>
      </c>
      <c r="D1733" s="7">
        <v>6.0</v>
      </c>
      <c r="E1733" s="7">
        <v>2.0</v>
      </c>
      <c r="F1733" s="7" t="s">
        <v>352</v>
      </c>
      <c r="G1733" s="7" t="s">
        <v>179</v>
      </c>
      <c r="H1733" s="7" t="s">
        <v>1680</v>
      </c>
      <c r="I1733" s="7" t="s">
        <v>175</v>
      </c>
    </row>
    <row r="1734">
      <c r="A1734" s="56" t="s">
        <v>336</v>
      </c>
      <c r="B1734" s="7" t="s">
        <v>578</v>
      </c>
      <c r="C1734" s="7">
        <v>4.0</v>
      </c>
      <c r="D1734" s="7">
        <v>3.0</v>
      </c>
      <c r="E1734" s="7"/>
      <c r="F1734" s="7" t="s">
        <v>24</v>
      </c>
      <c r="G1734" s="7" t="s">
        <v>293</v>
      </c>
      <c r="H1734" s="7" t="s">
        <v>1681</v>
      </c>
      <c r="I1734" s="7" t="s">
        <v>27</v>
      </c>
    </row>
    <row r="1735">
      <c r="A1735" s="56" t="s">
        <v>336</v>
      </c>
      <c r="B1735" s="7" t="s">
        <v>777</v>
      </c>
      <c r="C1735" s="7">
        <v>7.0</v>
      </c>
      <c r="D1735" s="7">
        <v>6.0</v>
      </c>
      <c r="E1735" s="7">
        <v>1.0</v>
      </c>
      <c r="F1735" s="7" t="s">
        <v>332</v>
      </c>
      <c r="G1735" s="7" t="s">
        <v>179</v>
      </c>
      <c r="H1735" s="7" t="s">
        <v>526</v>
      </c>
      <c r="I1735" s="7" t="s">
        <v>27</v>
      </c>
    </row>
    <row r="1736">
      <c r="A1736" s="56" t="s">
        <v>336</v>
      </c>
      <c r="B1736" s="7" t="s">
        <v>535</v>
      </c>
      <c r="C1736" s="7">
        <v>6.0</v>
      </c>
      <c r="D1736" s="7">
        <v>6.0</v>
      </c>
      <c r="E1736" s="7">
        <v>2.0</v>
      </c>
      <c r="F1736" s="7" t="s">
        <v>329</v>
      </c>
      <c r="G1736" s="7" t="s">
        <v>179</v>
      </c>
      <c r="H1736" s="7" t="s">
        <v>1371</v>
      </c>
      <c r="I1736" s="7" t="s">
        <v>27</v>
      </c>
    </row>
    <row r="1737">
      <c r="A1737" s="56" t="s">
        <v>336</v>
      </c>
      <c r="B1737" s="7" t="s">
        <v>381</v>
      </c>
      <c r="C1737" s="7">
        <v>5.0</v>
      </c>
      <c r="D1737" s="7">
        <v>5.0</v>
      </c>
      <c r="E1737" s="7"/>
      <c r="F1737" s="7" t="s">
        <v>329</v>
      </c>
      <c r="G1737" s="7" t="s">
        <v>179</v>
      </c>
      <c r="H1737" s="7" t="s">
        <v>481</v>
      </c>
      <c r="I1737" s="7" t="s">
        <v>27</v>
      </c>
    </row>
    <row r="1738">
      <c r="A1738" s="56" t="s">
        <v>336</v>
      </c>
      <c r="B1738" s="7" t="s">
        <v>1682</v>
      </c>
      <c r="C1738" s="7">
        <v>6.0</v>
      </c>
      <c r="D1738" s="7">
        <v>5.0</v>
      </c>
      <c r="E1738" s="7">
        <v>1.0</v>
      </c>
      <c r="F1738" s="7" t="s">
        <v>329</v>
      </c>
      <c r="G1738" s="7" t="s">
        <v>179</v>
      </c>
      <c r="H1738" s="7" t="s">
        <v>1090</v>
      </c>
      <c r="I1738" s="7" t="s">
        <v>27</v>
      </c>
    </row>
    <row r="1739">
      <c r="A1739" s="56" t="s">
        <v>303</v>
      </c>
      <c r="B1739" s="7" t="s">
        <v>1683</v>
      </c>
      <c r="C1739" s="7">
        <v>3.0</v>
      </c>
      <c r="D1739" s="7">
        <v>2.0</v>
      </c>
      <c r="E1739" s="7">
        <v>2.0</v>
      </c>
      <c r="F1739" s="7" t="s">
        <v>24</v>
      </c>
      <c r="G1739" s="7" t="s">
        <v>293</v>
      </c>
      <c r="H1739" s="7" t="s">
        <v>969</v>
      </c>
    </row>
    <row r="1740">
      <c r="A1740" s="56" t="s">
        <v>336</v>
      </c>
      <c r="B1740" s="7" t="s">
        <v>621</v>
      </c>
      <c r="C1740" s="7">
        <v>4.0</v>
      </c>
      <c r="D1740" s="7">
        <v>2.0</v>
      </c>
      <c r="E1740" s="7">
        <v>1.0</v>
      </c>
      <c r="F1740" s="7" t="s">
        <v>24</v>
      </c>
      <c r="G1740" s="7" t="s">
        <v>293</v>
      </c>
      <c r="H1740" s="7" t="s">
        <v>1684</v>
      </c>
      <c r="I1740" s="7" t="s">
        <v>25</v>
      </c>
    </row>
    <row r="1741">
      <c r="A1741" s="56" t="s">
        <v>336</v>
      </c>
      <c r="B1741" s="7" t="s">
        <v>416</v>
      </c>
      <c r="C1741" s="7">
        <v>3.0</v>
      </c>
      <c r="D1741" s="7">
        <v>2.0</v>
      </c>
      <c r="E1741" s="7">
        <v>1.0</v>
      </c>
      <c r="F1741" s="7" t="s">
        <v>24</v>
      </c>
      <c r="G1741" s="7" t="s">
        <v>293</v>
      </c>
      <c r="H1741" s="7" t="s">
        <v>720</v>
      </c>
      <c r="I1741" s="7" t="s">
        <v>27</v>
      </c>
    </row>
    <row r="1742">
      <c r="A1742" s="56" t="s">
        <v>303</v>
      </c>
      <c r="B1742" s="7" t="s">
        <v>812</v>
      </c>
      <c r="C1742" s="7">
        <v>3.0</v>
      </c>
      <c r="D1742" s="7">
        <v>2.0</v>
      </c>
      <c r="E1742" s="7">
        <v>3.0</v>
      </c>
      <c r="F1742" s="7" t="s">
        <v>24</v>
      </c>
      <c r="G1742" s="7" t="s">
        <v>293</v>
      </c>
      <c r="H1742" s="7" t="s">
        <v>1076</v>
      </c>
    </row>
    <row r="1743">
      <c r="A1743" s="56" t="s">
        <v>370</v>
      </c>
      <c r="B1743" s="7" t="s">
        <v>428</v>
      </c>
      <c r="C1743" s="7">
        <v>4.0</v>
      </c>
      <c r="D1743" s="7">
        <v>2.0</v>
      </c>
      <c r="E1743" s="7">
        <v>3.0</v>
      </c>
      <c r="F1743" s="7" t="s">
        <v>24</v>
      </c>
      <c r="G1743" s="7" t="s">
        <v>293</v>
      </c>
      <c r="H1743" s="7" t="s">
        <v>796</v>
      </c>
      <c r="I1743" s="7" t="s">
        <v>27</v>
      </c>
    </row>
    <row r="1744">
      <c r="A1744" s="56" t="s">
        <v>681</v>
      </c>
      <c r="B1744" s="7" t="s">
        <v>896</v>
      </c>
      <c r="C1744" s="7">
        <v>5.0</v>
      </c>
      <c r="D1744" s="7">
        <v>6.0</v>
      </c>
      <c r="E1744" s="7">
        <v>3.0</v>
      </c>
      <c r="F1744" s="7" t="s">
        <v>24</v>
      </c>
      <c r="G1744" s="7" t="s">
        <v>293</v>
      </c>
      <c r="H1744" s="7" t="s">
        <v>1685</v>
      </c>
      <c r="I1744" s="7" t="s">
        <v>27</v>
      </c>
    </row>
    <row r="1745">
      <c r="A1745" s="56" t="s">
        <v>436</v>
      </c>
      <c r="B1745" s="7" t="s">
        <v>347</v>
      </c>
      <c r="C1745" s="7">
        <v>4.0</v>
      </c>
      <c r="D1745" s="7">
        <v>3.0</v>
      </c>
      <c r="E1745" s="7">
        <v>2.0</v>
      </c>
      <c r="F1745" s="7" t="s">
        <v>321</v>
      </c>
      <c r="G1745" s="7" t="s">
        <v>179</v>
      </c>
      <c r="H1745" s="7" t="s">
        <v>314</v>
      </c>
      <c r="I1745" s="7" t="s">
        <v>27</v>
      </c>
    </row>
    <row r="1746">
      <c r="A1746" s="56" t="s">
        <v>436</v>
      </c>
      <c r="B1746" s="7" t="s">
        <v>1363</v>
      </c>
      <c r="C1746" s="7">
        <v>3.0</v>
      </c>
      <c r="D1746" s="7">
        <v>2.0</v>
      </c>
      <c r="E1746" s="7"/>
      <c r="F1746" s="7" t="s">
        <v>739</v>
      </c>
      <c r="G1746" s="7" t="s">
        <v>293</v>
      </c>
      <c r="H1746" s="7" t="s">
        <v>410</v>
      </c>
      <c r="I1746" s="7" t="s">
        <v>25</v>
      </c>
    </row>
    <row r="1747">
      <c r="A1747" s="56" t="s">
        <v>436</v>
      </c>
      <c r="B1747" s="7" t="s">
        <v>344</v>
      </c>
      <c r="C1747" s="7">
        <v>4.0</v>
      </c>
      <c r="D1747" s="7">
        <v>3.0</v>
      </c>
      <c r="E1747" s="7"/>
      <c r="F1747" s="7" t="s">
        <v>739</v>
      </c>
      <c r="G1747" s="7" t="s">
        <v>293</v>
      </c>
      <c r="H1747" s="7" t="s">
        <v>649</v>
      </c>
      <c r="I1747" s="7" t="s">
        <v>27</v>
      </c>
    </row>
    <row r="1748">
      <c r="A1748" s="56" t="s">
        <v>436</v>
      </c>
      <c r="B1748" s="7" t="s">
        <v>726</v>
      </c>
      <c r="C1748" s="7">
        <v>5.0</v>
      </c>
      <c r="D1748" s="7">
        <v>5.0</v>
      </c>
      <c r="E1748" s="7">
        <v>2.0</v>
      </c>
      <c r="F1748" s="7" t="s">
        <v>332</v>
      </c>
      <c r="G1748" s="7" t="s">
        <v>179</v>
      </c>
      <c r="H1748" s="7" t="s">
        <v>1686</v>
      </c>
      <c r="I1748" s="7" t="s">
        <v>27</v>
      </c>
    </row>
    <row r="1749">
      <c r="A1749" s="56" t="s">
        <v>436</v>
      </c>
      <c r="B1749" s="7" t="s">
        <v>291</v>
      </c>
      <c r="C1749" s="7">
        <v>6.0</v>
      </c>
      <c r="D1749" s="7">
        <v>2.0</v>
      </c>
      <c r="E1749" s="7">
        <v>1.0</v>
      </c>
      <c r="F1749" s="7" t="s">
        <v>1687</v>
      </c>
      <c r="G1749" s="7" t="s">
        <v>179</v>
      </c>
      <c r="H1749" s="7" t="s">
        <v>322</v>
      </c>
      <c r="I1749" s="7" t="s">
        <v>27</v>
      </c>
    </row>
    <row r="1750">
      <c r="A1750" s="56" t="s">
        <v>351</v>
      </c>
      <c r="B1750" s="7" t="s">
        <v>603</v>
      </c>
      <c r="C1750" s="7">
        <v>3.0</v>
      </c>
      <c r="D1750" s="7">
        <v>2.0</v>
      </c>
      <c r="E1750" s="7">
        <v>1.0</v>
      </c>
      <c r="F1750" s="7" t="s">
        <v>24</v>
      </c>
      <c r="G1750" s="7" t="s">
        <v>293</v>
      </c>
      <c r="H1750" s="7" t="s">
        <v>641</v>
      </c>
    </row>
    <row r="1751">
      <c r="A1751" s="56" t="s">
        <v>436</v>
      </c>
      <c r="B1751" s="7" t="s">
        <v>610</v>
      </c>
      <c r="C1751" s="7">
        <v>2.0</v>
      </c>
      <c r="D1751" s="7">
        <v>1.0</v>
      </c>
      <c r="E1751" s="7">
        <v>2.0</v>
      </c>
      <c r="F1751" s="7" t="s">
        <v>355</v>
      </c>
      <c r="G1751" s="7" t="s">
        <v>293</v>
      </c>
      <c r="H1751" s="7" t="s">
        <v>1688</v>
      </c>
      <c r="I1751" s="7" t="s">
        <v>25</v>
      </c>
    </row>
    <row r="1752">
      <c r="A1752" s="56" t="s">
        <v>436</v>
      </c>
      <c r="B1752" s="7" t="s">
        <v>400</v>
      </c>
      <c r="C1752" s="7">
        <v>3.0</v>
      </c>
      <c r="D1752" s="7">
        <v>2.0</v>
      </c>
      <c r="E1752" s="7">
        <v>2.0</v>
      </c>
      <c r="F1752" s="7" t="s">
        <v>300</v>
      </c>
      <c r="G1752" s="7" t="s">
        <v>293</v>
      </c>
      <c r="H1752" s="7" t="s">
        <v>396</v>
      </c>
      <c r="I1752" s="7" t="s">
        <v>25</v>
      </c>
    </row>
    <row r="1753">
      <c r="A1753" s="56" t="s">
        <v>436</v>
      </c>
      <c r="B1753" s="7" t="s">
        <v>656</v>
      </c>
      <c r="C1753" s="7">
        <v>4.0</v>
      </c>
      <c r="D1753" s="7">
        <v>3.0</v>
      </c>
      <c r="E1753" s="7">
        <v>2.0</v>
      </c>
      <c r="F1753" s="7" t="s">
        <v>300</v>
      </c>
      <c r="G1753" s="7" t="s">
        <v>293</v>
      </c>
      <c r="H1753" s="7" t="s">
        <v>643</v>
      </c>
      <c r="I1753" s="7" t="s">
        <v>25</v>
      </c>
    </row>
    <row r="1754">
      <c r="A1754" s="56" t="s">
        <v>336</v>
      </c>
      <c r="B1754" s="7" t="s">
        <v>425</v>
      </c>
      <c r="C1754" s="7">
        <v>5.0</v>
      </c>
      <c r="D1754" s="7">
        <v>5.0</v>
      </c>
      <c r="E1754" s="7">
        <v>1.0</v>
      </c>
      <c r="F1754" s="7" t="s">
        <v>300</v>
      </c>
      <c r="G1754" s="7" t="s">
        <v>293</v>
      </c>
      <c r="H1754" s="7" t="s">
        <v>340</v>
      </c>
      <c r="I1754" s="7" t="s">
        <v>27</v>
      </c>
    </row>
    <row r="1755">
      <c r="A1755" s="56" t="s">
        <v>336</v>
      </c>
      <c r="B1755" s="7" t="s">
        <v>363</v>
      </c>
      <c r="C1755" s="7">
        <v>5.0</v>
      </c>
      <c r="D1755" s="7">
        <v>5.0</v>
      </c>
      <c r="E1755" s="7">
        <v>3.0</v>
      </c>
      <c r="F1755" s="7" t="s">
        <v>300</v>
      </c>
      <c r="G1755" s="7" t="s">
        <v>293</v>
      </c>
      <c r="H1755" s="7" t="s">
        <v>340</v>
      </c>
      <c r="I1755" s="7" t="s">
        <v>27</v>
      </c>
    </row>
    <row r="1756">
      <c r="A1756" s="56" t="s">
        <v>336</v>
      </c>
      <c r="B1756" s="7" t="s">
        <v>1080</v>
      </c>
      <c r="C1756" s="7">
        <v>5.0</v>
      </c>
      <c r="D1756" s="7">
        <v>5.0</v>
      </c>
      <c r="E1756" s="7">
        <v>1.0</v>
      </c>
      <c r="F1756" s="7" t="s">
        <v>300</v>
      </c>
      <c r="G1756" s="7" t="s">
        <v>293</v>
      </c>
      <c r="H1756" s="7" t="s">
        <v>861</v>
      </c>
      <c r="I1756" s="7" t="s">
        <v>25</v>
      </c>
    </row>
    <row r="1757">
      <c r="A1757" s="56" t="s">
        <v>336</v>
      </c>
      <c r="B1757" s="7" t="s">
        <v>1181</v>
      </c>
      <c r="C1757" s="7">
        <v>2.0</v>
      </c>
      <c r="D1757" s="7">
        <v>3.0</v>
      </c>
      <c r="E1757" s="7"/>
      <c r="F1757" s="7" t="s">
        <v>355</v>
      </c>
      <c r="G1757" s="7" t="s">
        <v>293</v>
      </c>
      <c r="H1757" s="7" t="s">
        <v>1689</v>
      </c>
      <c r="I1757" s="7" t="s">
        <v>27</v>
      </c>
    </row>
    <row r="1758">
      <c r="A1758" s="56" t="s">
        <v>336</v>
      </c>
      <c r="B1758" s="7" t="s">
        <v>535</v>
      </c>
      <c r="C1758" s="7">
        <v>4.0</v>
      </c>
      <c r="D1758" s="7">
        <v>3.0</v>
      </c>
      <c r="E1758" s="7">
        <v>3.0</v>
      </c>
      <c r="F1758" s="7" t="s">
        <v>24</v>
      </c>
      <c r="G1758" s="7" t="s">
        <v>293</v>
      </c>
      <c r="H1758" s="7" t="s">
        <v>1690</v>
      </c>
      <c r="I1758" s="7" t="s">
        <v>27</v>
      </c>
    </row>
    <row r="1759">
      <c r="A1759" s="56" t="s">
        <v>336</v>
      </c>
      <c r="B1759" s="7" t="s">
        <v>1129</v>
      </c>
      <c r="C1759" s="7">
        <v>1.0</v>
      </c>
      <c r="D1759" s="7">
        <v>1.0</v>
      </c>
      <c r="E1759" s="7">
        <v>1.0</v>
      </c>
      <c r="F1759" s="7" t="s">
        <v>345</v>
      </c>
      <c r="G1759" s="7" t="s">
        <v>293</v>
      </c>
      <c r="H1759" s="7" t="s">
        <v>1081</v>
      </c>
      <c r="I1759" s="7" t="s">
        <v>25</v>
      </c>
    </row>
    <row r="1760">
      <c r="A1760" s="56" t="s">
        <v>336</v>
      </c>
      <c r="B1760" s="7" t="s">
        <v>839</v>
      </c>
      <c r="C1760" s="7">
        <v>2.0</v>
      </c>
      <c r="D1760" s="7">
        <v>2.0</v>
      </c>
      <c r="E1760" s="7">
        <v>2.0</v>
      </c>
      <c r="F1760" s="7" t="s">
        <v>382</v>
      </c>
      <c r="G1760" s="7" t="s">
        <v>293</v>
      </c>
      <c r="H1760" s="7" t="s">
        <v>1691</v>
      </c>
      <c r="I1760" s="7" t="s">
        <v>27</v>
      </c>
    </row>
    <row r="1761">
      <c r="A1761" s="56" t="s">
        <v>336</v>
      </c>
      <c r="B1761" s="7" t="s">
        <v>1628</v>
      </c>
      <c r="C1761" s="7">
        <v>3.0</v>
      </c>
      <c r="D1761" s="7">
        <v>2.0</v>
      </c>
      <c r="E1761" s="7"/>
      <c r="F1761" s="7" t="s">
        <v>24</v>
      </c>
      <c r="G1761" s="7" t="s">
        <v>293</v>
      </c>
      <c r="H1761" s="7" t="s">
        <v>396</v>
      </c>
    </row>
    <row r="1762">
      <c r="A1762" s="56" t="s">
        <v>336</v>
      </c>
      <c r="B1762" s="7" t="s">
        <v>395</v>
      </c>
      <c r="C1762" s="7">
        <v>2.0</v>
      </c>
      <c r="D1762" s="7">
        <v>2.0</v>
      </c>
      <c r="E1762" s="7">
        <v>2.0</v>
      </c>
      <c r="F1762" s="7" t="s">
        <v>345</v>
      </c>
      <c r="G1762" s="7" t="s">
        <v>293</v>
      </c>
      <c r="H1762" s="7" t="s">
        <v>982</v>
      </c>
      <c r="I1762" s="7" t="s">
        <v>27</v>
      </c>
    </row>
    <row r="1763">
      <c r="A1763" s="56" t="s">
        <v>430</v>
      </c>
      <c r="B1763" s="7" t="s">
        <v>523</v>
      </c>
      <c r="C1763" s="7">
        <v>4.0</v>
      </c>
      <c r="D1763" s="7">
        <v>2.0</v>
      </c>
      <c r="E1763" s="7"/>
      <c r="F1763" s="7" t="s">
        <v>355</v>
      </c>
      <c r="G1763" s="7" t="s">
        <v>293</v>
      </c>
      <c r="H1763" s="7" t="s">
        <v>451</v>
      </c>
      <c r="I1763" s="7" t="s">
        <v>175</v>
      </c>
    </row>
    <row r="1764">
      <c r="A1764" s="56" t="s">
        <v>362</v>
      </c>
      <c r="B1764" s="7" t="s">
        <v>896</v>
      </c>
      <c r="C1764" s="7">
        <v>7.0</v>
      </c>
      <c r="D1764" s="7">
        <v>6.0</v>
      </c>
      <c r="E1764" s="7">
        <v>2.0</v>
      </c>
      <c r="F1764" s="7" t="s">
        <v>332</v>
      </c>
      <c r="G1764" s="7" t="s">
        <v>179</v>
      </c>
      <c r="H1764" s="7" t="s">
        <v>1692</v>
      </c>
      <c r="I1764" s="7" t="s">
        <v>27</v>
      </c>
    </row>
    <row r="1765">
      <c r="A1765" s="56" t="s">
        <v>522</v>
      </c>
      <c r="B1765" s="7" t="s">
        <v>535</v>
      </c>
      <c r="C1765" s="7">
        <v>6.0</v>
      </c>
      <c r="D1765" s="7">
        <v>3.0</v>
      </c>
      <c r="E1765" s="7"/>
      <c r="F1765" s="7" t="s">
        <v>329</v>
      </c>
      <c r="G1765" s="7" t="s">
        <v>179</v>
      </c>
      <c r="H1765" s="7" t="s">
        <v>1413</v>
      </c>
      <c r="I1765" s="7" t="s">
        <v>27</v>
      </c>
    </row>
    <row r="1766">
      <c r="A1766" s="56" t="s">
        <v>295</v>
      </c>
      <c r="B1766" s="7" t="s">
        <v>450</v>
      </c>
      <c r="C1766" s="7">
        <v>1.0</v>
      </c>
      <c r="D1766" s="7">
        <v>2.0</v>
      </c>
      <c r="E1766" s="7">
        <v>1.0</v>
      </c>
      <c r="F1766" s="7" t="s">
        <v>36</v>
      </c>
      <c r="G1766" s="7" t="s">
        <v>293</v>
      </c>
      <c r="H1766" s="7" t="s">
        <v>1177</v>
      </c>
      <c r="I1766" s="7" t="s">
        <v>25</v>
      </c>
    </row>
    <row r="1767">
      <c r="A1767" s="56" t="s">
        <v>365</v>
      </c>
      <c r="B1767" s="7" t="s">
        <v>1383</v>
      </c>
      <c r="C1767" s="7">
        <v>4.0</v>
      </c>
      <c r="D1767" s="7">
        <v>3.0</v>
      </c>
      <c r="E1767" s="7">
        <v>2.0</v>
      </c>
      <c r="F1767" s="7" t="s">
        <v>321</v>
      </c>
      <c r="G1767" s="7" t="s">
        <v>179</v>
      </c>
      <c r="H1767" s="7" t="s">
        <v>1337</v>
      </c>
      <c r="I1767" s="7" t="s">
        <v>27</v>
      </c>
    </row>
    <row r="1768">
      <c r="A1768" s="56" t="s">
        <v>430</v>
      </c>
      <c r="B1768" s="7" t="s">
        <v>804</v>
      </c>
      <c r="C1768" s="7">
        <v>3.0</v>
      </c>
      <c r="D1768" s="7">
        <v>4.0</v>
      </c>
      <c r="E1768" s="7">
        <v>2.0</v>
      </c>
      <c r="F1768" s="7" t="s">
        <v>345</v>
      </c>
      <c r="G1768" s="7" t="s">
        <v>293</v>
      </c>
      <c r="H1768" s="7" t="s">
        <v>1693</v>
      </c>
      <c r="I1768" s="7" t="s">
        <v>27</v>
      </c>
    </row>
    <row r="1769">
      <c r="A1769" s="56" t="s">
        <v>336</v>
      </c>
      <c r="B1769" s="7" t="s">
        <v>400</v>
      </c>
      <c r="C1769" s="7">
        <v>3.0</v>
      </c>
      <c r="D1769" s="7">
        <v>2.0</v>
      </c>
      <c r="E1769" s="7">
        <v>1.0</v>
      </c>
      <c r="F1769" s="7" t="s">
        <v>24</v>
      </c>
      <c r="G1769" s="7" t="s">
        <v>293</v>
      </c>
      <c r="H1769" s="7" t="s">
        <v>490</v>
      </c>
      <c r="I1769" s="7" t="s">
        <v>25</v>
      </c>
    </row>
    <row r="1770">
      <c r="A1770" s="56" t="s">
        <v>336</v>
      </c>
      <c r="B1770" s="7" t="s">
        <v>1694</v>
      </c>
      <c r="C1770" s="7">
        <v>4.0</v>
      </c>
      <c r="D1770" s="7">
        <v>3.0</v>
      </c>
      <c r="E1770" s="7"/>
      <c r="F1770" s="7" t="s">
        <v>24</v>
      </c>
      <c r="G1770" s="7" t="s">
        <v>293</v>
      </c>
      <c r="H1770" s="7" t="s">
        <v>584</v>
      </c>
    </row>
    <row r="1771">
      <c r="A1771" s="56" t="s">
        <v>408</v>
      </c>
      <c r="B1771" s="7" t="s">
        <v>312</v>
      </c>
      <c r="C1771" s="7">
        <v>6.0</v>
      </c>
      <c r="D1771" s="7">
        <v>6.0</v>
      </c>
      <c r="E1771" s="7">
        <v>2.0</v>
      </c>
      <c r="F1771" s="7" t="s">
        <v>329</v>
      </c>
      <c r="G1771" s="7" t="s">
        <v>179</v>
      </c>
      <c r="H1771" s="7" t="s">
        <v>1011</v>
      </c>
      <c r="I1771" s="7" t="s">
        <v>175</v>
      </c>
    </row>
    <row r="1772">
      <c r="A1772" s="56" t="s">
        <v>677</v>
      </c>
      <c r="B1772" s="7" t="s">
        <v>1157</v>
      </c>
      <c r="C1772" s="7">
        <v>5.0</v>
      </c>
      <c r="D1772" s="7">
        <v>6.0</v>
      </c>
      <c r="E1772" s="7">
        <v>2.0</v>
      </c>
      <c r="F1772" s="7" t="s">
        <v>326</v>
      </c>
      <c r="G1772" s="7" t="s">
        <v>179</v>
      </c>
      <c r="H1772" s="7" t="s">
        <v>1413</v>
      </c>
      <c r="I1772" s="7" t="s">
        <v>175</v>
      </c>
    </row>
    <row r="1773">
      <c r="A1773" s="56" t="s">
        <v>319</v>
      </c>
      <c r="B1773" s="7" t="s">
        <v>1503</v>
      </c>
      <c r="C1773" s="7">
        <v>2.0</v>
      </c>
      <c r="D1773" s="7">
        <v>2.0</v>
      </c>
      <c r="E1773" s="7">
        <v>2.0</v>
      </c>
      <c r="F1773" s="7" t="s">
        <v>345</v>
      </c>
      <c r="G1773" s="7" t="s">
        <v>293</v>
      </c>
      <c r="H1773" s="7" t="s">
        <v>1695</v>
      </c>
      <c r="I1773" s="7" t="s">
        <v>25</v>
      </c>
    </row>
    <row r="1774">
      <c r="A1774" s="56" t="s">
        <v>309</v>
      </c>
      <c r="B1774" s="7" t="s">
        <v>1530</v>
      </c>
      <c r="C1774" s="7">
        <v>2.0</v>
      </c>
      <c r="D1774" s="7">
        <v>2.0</v>
      </c>
      <c r="E1774" s="7"/>
      <c r="F1774" s="7" t="s">
        <v>355</v>
      </c>
      <c r="G1774" s="7" t="s">
        <v>293</v>
      </c>
      <c r="H1774" s="7" t="s">
        <v>1403</v>
      </c>
      <c r="I1774" s="7" t="s">
        <v>25</v>
      </c>
    </row>
    <row r="1775">
      <c r="A1775" s="56" t="s">
        <v>436</v>
      </c>
      <c r="B1775" s="7" t="s">
        <v>404</v>
      </c>
      <c r="C1775" s="7">
        <v>6.0</v>
      </c>
      <c r="D1775" s="7">
        <v>3.0</v>
      </c>
      <c r="E1775" s="7">
        <v>4.0</v>
      </c>
      <c r="F1775" s="7" t="s">
        <v>181</v>
      </c>
      <c r="G1775" s="7" t="s">
        <v>179</v>
      </c>
      <c r="H1775" s="7" t="s">
        <v>314</v>
      </c>
      <c r="I1775" s="7" t="s">
        <v>27</v>
      </c>
    </row>
    <row r="1776">
      <c r="A1776" s="56" t="s">
        <v>436</v>
      </c>
      <c r="B1776" s="7" t="s">
        <v>296</v>
      </c>
      <c r="D1776" s="27"/>
      <c r="E1776" s="7"/>
      <c r="F1776" s="7" t="s">
        <v>192</v>
      </c>
      <c r="G1776" s="7" t="s">
        <v>179</v>
      </c>
      <c r="H1776" s="7" t="s">
        <v>1696</v>
      </c>
      <c r="I1776" s="7" t="s">
        <v>175</v>
      </c>
    </row>
    <row r="1777">
      <c r="A1777" s="56" t="s">
        <v>436</v>
      </c>
      <c r="B1777" s="7" t="s">
        <v>1697</v>
      </c>
      <c r="C1777" s="7">
        <v>4.0</v>
      </c>
      <c r="D1777" s="7">
        <v>3.0</v>
      </c>
      <c r="E1777" s="7"/>
      <c r="F1777" s="7" t="s">
        <v>321</v>
      </c>
      <c r="G1777" s="7" t="s">
        <v>179</v>
      </c>
      <c r="H1777" s="7" t="s">
        <v>954</v>
      </c>
      <c r="I1777" s="7" t="s">
        <v>175</v>
      </c>
    </row>
    <row r="1778">
      <c r="A1778" s="56" t="s">
        <v>436</v>
      </c>
      <c r="B1778" s="7" t="s">
        <v>556</v>
      </c>
      <c r="C1778" s="7">
        <v>6.0</v>
      </c>
      <c r="D1778" s="7">
        <v>5.0</v>
      </c>
      <c r="E1778" s="7">
        <v>2.0</v>
      </c>
      <c r="F1778" s="7" t="s">
        <v>192</v>
      </c>
      <c r="G1778" s="7" t="s">
        <v>179</v>
      </c>
      <c r="H1778" s="7" t="s">
        <v>1256</v>
      </c>
      <c r="I1778" s="7" t="s">
        <v>27</v>
      </c>
    </row>
    <row r="1779">
      <c r="A1779" s="56" t="s">
        <v>436</v>
      </c>
      <c r="B1779" s="7" t="s">
        <v>1073</v>
      </c>
      <c r="C1779" s="7">
        <v>7.0</v>
      </c>
      <c r="D1779" s="7">
        <v>5.0</v>
      </c>
      <c r="E1779" s="7">
        <v>1.0</v>
      </c>
      <c r="F1779" s="7" t="s">
        <v>326</v>
      </c>
      <c r="G1779" s="7" t="s">
        <v>179</v>
      </c>
      <c r="H1779" s="7" t="s">
        <v>519</v>
      </c>
      <c r="I1779" s="7" t="s">
        <v>27</v>
      </c>
    </row>
    <row r="1780">
      <c r="A1780" s="56" t="s">
        <v>436</v>
      </c>
      <c r="B1780" s="7" t="s">
        <v>1698</v>
      </c>
      <c r="C1780" s="7">
        <v>5.0</v>
      </c>
      <c r="D1780" s="7">
        <v>4.0</v>
      </c>
      <c r="E1780" s="7">
        <v>2.0</v>
      </c>
      <c r="F1780" s="7" t="s">
        <v>192</v>
      </c>
      <c r="G1780" s="7" t="s">
        <v>179</v>
      </c>
      <c r="H1780" s="7" t="s">
        <v>308</v>
      </c>
      <c r="I1780" s="7" t="s">
        <v>27</v>
      </c>
    </row>
    <row r="1781">
      <c r="A1781" s="56" t="s">
        <v>436</v>
      </c>
      <c r="B1781" s="7" t="s">
        <v>940</v>
      </c>
      <c r="C1781" s="7">
        <v>4.0</v>
      </c>
      <c r="D1781" s="7">
        <v>3.0</v>
      </c>
      <c r="E1781" s="7">
        <v>1.0</v>
      </c>
      <c r="F1781" s="7" t="s">
        <v>321</v>
      </c>
      <c r="G1781" s="7" t="s">
        <v>179</v>
      </c>
      <c r="H1781" s="7" t="s">
        <v>954</v>
      </c>
      <c r="I1781" s="7" t="s">
        <v>27</v>
      </c>
    </row>
    <row r="1782">
      <c r="A1782" s="56" t="s">
        <v>436</v>
      </c>
      <c r="B1782" s="7" t="s">
        <v>1699</v>
      </c>
      <c r="C1782" s="7">
        <v>4.0</v>
      </c>
      <c r="D1782" s="7">
        <v>3.0</v>
      </c>
      <c r="E1782" s="7">
        <v>1.0</v>
      </c>
      <c r="F1782" s="7" t="s">
        <v>321</v>
      </c>
      <c r="G1782" s="7" t="s">
        <v>179</v>
      </c>
      <c r="H1782" s="7" t="s">
        <v>314</v>
      </c>
      <c r="I1782" s="7" t="s">
        <v>27</v>
      </c>
    </row>
    <row r="1783">
      <c r="A1783" s="56" t="s">
        <v>298</v>
      </c>
      <c r="B1783" s="7" t="s">
        <v>400</v>
      </c>
      <c r="C1783" s="7">
        <v>3.0</v>
      </c>
      <c r="D1783" s="7">
        <v>2.0</v>
      </c>
      <c r="E1783" s="7"/>
      <c r="F1783" s="7" t="s">
        <v>300</v>
      </c>
      <c r="G1783" s="7" t="s">
        <v>293</v>
      </c>
      <c r="H1783" s="7" t="s">
        <v>1700</v>
      </c>
      <c r="I1783" s="7" t="s">
        <v>175</v>
      </c>
    </row>
    <row r="1784">
      <c r="A1784" s="56" t="s">
        <v>341</v>
      </c>
      <c r="B1784" s="7" t="s">
        <v>1701</v>
      </c>
      <c r="C1784" s="7">
        <v>6.0</v>
      </c>
      <c r="D1784" s="27"/>
      <c r="E1784" s="7">
        <v>1.0</v>
      </c>
      <c r="F1784" s="7" t="s">
        <v>536</v>
      </c>
      <c r="G1784" s="7" t="s">
        <v>179</v>
      </c>
      <c r="H1784" s="7" t="s">
        <v>1702</v>
      </c>
      <c r="I1784" s="7" t="s">
        <v>27</v>
      </c>
    </row>
    <row r="1785">
      <c r="A1785" s="56" t="s">
        <v>430</v>
      </c>
      <c r="B1785" s="7" t="s">
        <v>291</v>
      </c>
      <c r="C1785" s="7">
        <v>4.0</v>
      </c>
      <c r="D1785" s="7">
        <v>4.0</v>
      </c>
      <c r="E1785" s="7">
        <v>1.0</v>
      </c>
      <c r="F1785" s="7" t="s">
        <v>24</v>
      </c>
      <c r="G1785" s="7" t="s">
        <v>293</v>
      </c>
      <c r="H1785" s="7" t="s">
        <v>1228</v>
      </c>
      <c r="I1785" s="7" t="s">
        <v>27</v>
      </c>
    </row>
    <row r="1786">
      <c r="A1786" s="56" t="s">
        <v>362</v>
      </c>
      <c r="B1786" s="7" t="s">
        <v>323</v>
      </c>
      <c r="C1786" s="7">
        <v>4.0</v>
      </c>
      <c r="D1786" s="7">
        <v>3.0</v>
      </c>
      <c r="E1786" s="7"/>
      <c r="F1786" s="7" t="s">
        <v>24</v>
      </c>
      <c r="G1786" s="7" t="s">
        <v>293</v>
      </c>
      <c r="H1786" s="7" t="s">
        <v>970</v>
      </c>
      <c r="I1786" s="7" t="s">
        <v>25</v>
      </c>
    </row>
    <row r="1787">
      <c r="A1787" s="56" t="s">
        <v>362</v>
      </c>
      <c r="B1787" s="7" t="s">
        <v>621</v>
      </c>
      <c r="C1787" s="7">
        <v>4.0</v>
      </c>
      <c r="D1787" s="7">
        <v>2.0</v>
      </c>
      <c r="E1787" s="7">
        <v>6.0</v>
      </c>
      <c r="F1787" s="7" t="s">
        <v>24</v>
      </c>
      <c r="G1787" s="7" t="s">
        <v>293</v>
      </c>
      <c r="H1787" s="7" t="s">
        <v>951</v>
      </c>
      <c r="I1787" s="7" t="s">
        <v>27</v>
      </c>
    </row>
    <row r="1788">
      <c r="A1788" s="56" t="s">
        <v>302</v>
      </c>
      <c r="B1788" s="7" t="s">
        <v>450</v>
      </c>
      <c r="C1788" s="7">
        <v>4.0</v>
      </c>
      <c r="D1788" s="7">
        <v>4.0</v>
      </c>
      <c r="E1788" s="7">
        <v>4.0</v>
      </c>
      <c r="F1788" s="7" t="s">
        <v>321</v>
      </c>
      <c r="G1788" s="7" t="s">
        <v>179</v>
      </c>
      <c r="H1788" s="7" t="s">
        <v>1339</v>
      </c>
      <c r="I1788" s="7" t="s">
        <v>27</v>
      </c>
    </row>
    <row r="1789">
      <c r="A1789" s="56" t="s">
        <v>306</v>
      </c>
      <c r="B1789" s="7" t="s">
        <v>580</v>
      </c>
      <c r="C1789" s="7">
        <v>3.0</v>
      </c>
      <c r="D1789" s="7">
        <v>2.0</v>
      </c>
      <c r="E1789" s="7"/>
      <c r="F1789" s="7" t="s">
        <v>183</v>
      </c>
      <c r="G1789" s="7" t="s">
        <v>179</v>
      </c>
      <c r="H1789" s="7" t="s">
        <v>594</v>
      </c>
    </row>
    <row r="1790">
      <c r="A1790" s="56" t="s">
        <v>303</v>
      </c>
      <c r="B1790" s="7" t="s">
        <v>1703</v>
      </c>
      <c r="C1790" s="7">
        <v>3.0</v>
      </c>
      <c r="D1790" s="7">
        <v>2.0</v>
      </c>
      <c r="E1790" s="7">
        <v>2.0</v>
      </c>
      <c r="F1790" s="7" t="s">
        <v>36</v>
      </c>
      <c r="G1790" s="7" t="s">
        <v>293</v>
      </c>
      <c r="H1790" s="7" t="s">
        <v>1330</v>
      </c>
      <c r="I1790" s="7" t="s">
        <v>25</v>
      </c>
    </row>
    <row r="1791">
      <c r="A1791" s="56" t="s">
        <v>290</v>
      </c>
      <c r="B1791" s="7" t="s">
        <v>1166</v>
      </c>
      <c r="C1791" s="7">
        <v>6.0</v>
      </c>
      <c r="D1791" s="7">
        <v>6.0</v>
      </c>
      <c r="E1791" s="7">
        <v>4.0</v>
      </c>
      <c r="F1791" s="7" t="s">
        <v>405</v>
      </c>
      <c r="G1791" s="7" t="s">
        <v>293</v>
      </c>
      <c r="H1791" s="7" t="s">
        <v>1399</v>
      </c>
      <c r="I1791" s="7" t="s">
        <v>27</v>
      </c>
    </row>
    <row r="1792">
      <c r="A1792" s="56" t="s">
        <v>341</v>
      </c>
      <c r="B1792" s="7" t="s">
        <v>395</v>
      </c>
      <c r="C1792" s="7">
        <v>3.0</v>
      </c>
      <c r="D1792" s="7">
        <v>2.0</v>
      </c>
      <c r="E1792" s="7">
        <v>2.0</v>
      </c>
      <c r="F1792" s="7" t="s">
        <v>24</v>
      </c>
      <c r="G1792" s="7" t="s">
        <v>293</v>
      </c>
      <c r="H1792" s="7" t="s">
        <v>694</v>
      </c>
      <c r="I1792" s="7" t="s">
        <v>175</v>
      </c>
    </row>
    <row r="1793">
      <c r="A1793" s="56" t="s">
        <v>341</v>
      </c>
      <c r="B1793" s="7" t="s">
        <v>344</v>
      </c>
      <c r="C1793" s="7">
        <v>3.0</v>
      </c>
      <c r="D1793" s="7">
        <v>4.0</v>
      </c>
      <c r="E1793" s="7">
        <v>2.0</v>
      </c>
      <c r="F1793" s="7" t="s">
        <v>24</v>
      </c>
      <c r="G1793" s="7" t="s">
        <v>293</v>
      </c>
      <c r="H1793" s="7" t="s">
        <v>343</v>
      </c>
      <c r="I1793" s="7" t="s">
        <v>175</v>
      </c>
    </row>
    <row r="1794">
      <c r="A1794" s="56" t="s">
        <v>341</v>
      </c>
      <c r="B1794" s="7" t="s">
        <v>291</v>
      </c>
      <c r="C1794" s="7">
        <v>3.0</v>
      </c>
      <c r="D1794" s="7">
        <v>4.0</v>
      </c>
      <c r="E1794" s="7"/>
      <c r="F1794" s="7" t="s">
        <v>24</v>
      </c>
      <c r="G1794" s="7" t="s">
        <v>293</v>
      </c>
      <c r="H1794" s="7" t="s">
        <v>1704</v>
      </c>
      <c r="I1794" s="7" t="s">
        <v>175</v>
      </c>
    </row>
    <row r="1795">
      <c r="A1795" s="56" t="s">
        <v>341</v>
      </c>
      <c r="B1795" s="7" t="s">
        <v>578</v>
      </c>
      <c r="C1795" s="7">
        <v>3.0</v>
      </c>
      <c r="D1795" s="7">
        <v>2.0</v>
      </c>
      <c r="E1795" s="7">
        <v>2.0</v>
      </c>
      <c r="F1795" s="7" t="s">
        <v>24</v>
      </c>
      <c r="G1795" s="7" t="s">
        <v>293</v>
      </c>
      <c r="H1795" s="7" t="s">
        <v>1705</v>
      </c>
      <c r="I1795" s="7" t="s">
        <v>175</v>
      </c>
    </row>
    <row r="1796">
      <c r="A1796" s="56" t="s">
        <v>341</v>
      </c>
      <c r="B1796" s="7" t="s">
        <v>399</v>
      </c>
      <c r="C1796" s="7">
        <v>2.0</v>
      </c>
      <c r="D1796" s="7">
        <v>2.0</v>
      </c>
      <c r="E1796" s="7">
        <v>2.0</v>
      </c>
      <c r="F1796" s="7" t="s">
        <v>24</v>
      </c>
      <c r="G1796" s="7" t="s">
        <v>293</v>
      </c>
      <c r="H1796" s="7" t="s">
        <v>1706</v>
      </c>
      <c r="I1796" s="7" t="s">
        <v>175</v>
      </c>
    </row>
    <row r="1797">
      <c r="A1797" s="56" t="s">
        <v>290</v>
      </c>
      <c r="B1797" s="7" t="s">
        <v>386</v>
      </c>
      <c r="C1797" s="7">
        <v>4.0</v>
      </c>
      <c r="D1797" s="7">
        <v>4.0</v>
      </c>
      <c r="E1797" s="7"/>
      <c r="F1797" s="7" t="s">
        <v>382</v>
      </c>
      <c r="G1797" s="7" t="s">
        <v>293</v>
      </c>
      <c r="H1797" s="7" t="s">
        <v>435</v>
      </c>
      <c r="I1797" s="7" t="s">
        <v>27</v>
      </c>
    </row>
    <row r="1798">
      <c r="A1798" s="56" t="s">
        <v>303</v>
      </c>
      <c r="B1798" s="7" t="s">
        <v>492</v>
      </c>
      <c r="C1798" s="7">
        <v>4.0</v>
      </c>
      <c r="D1798" s="7">
        <v>3.0</v>
      </c>
      <c r="E1798" s="7"/>
      <c r="F1798" s="7" t="s">
        <v>563</v>
      </c>
      <c r="G1798" s="7" t="s">
        <v>293</v>
      </c>
      <c r="H1798" s="7" t="s">
        <v>1476</v>
      </c>
      <c r="I1798" s="7" t="s">
        <v>27</v>
      </c>
    </row>
    <row r="1799">
      <c r="A1799" s="56" t="s">
        <v>303</v>
      </c>
      <c r="B1799" s="7" t="s">
        <v>464</v>
      </c>
      <c r="C1799" s="7">
        <v>4.0</v>
      </c>
      <c r="D1799" s="7">
        <v>3.0</v>
      </c>
      <c r="E1799" s="7">
        <v>2.0</v>
      </c>
      <c r="F1799" s="7" t="s">
        <v>355</v>
      </c>
      <c r="G1799" s="7" t="s">
        <v>293</v>
      </c>
      <c r="H1799" s="7" t="s">
        <v>305</v>
      </c>
      <c r="I1799" s="7" t="s">
        <v>27</v>
      </c>
    </row>
    <row r="1800">
      <c r="A1800" s="56" t="s">
        <v>620</v>
      </c>
      <c r="C1800" s="7">
        <v>4.0</v>
      </c>
      <c r="D1800" s="7">
        <v>3.0</v>
      </c>
      <c r="E1800" s="7">
        <v>1.0</v>
      </c>
      <c r="F1800" s="7" t="s">
        <v>300</v>
      </c>
      <c r="G1800" s="7" t="s">
        <v>293</v>
      </c>
      <c r="H1800" s="7" t="s">
        <v>1707</v>
      </c>
      <c r="I1800" s="7" t="s">
        <v>25</v>
      </c>
    </row>
    <row r="1801">
      <c r="A1801" s="56" t="s">
        <v>620</v>
      </c>
      <c r="B1801" s="7" t="s">
        <v>1117</v>
      </c>
      <c r="C1801" s="7">
        <v>4.0</v>
      </c>
      <c r="D1801" s="7">
        <v>3.0</v>
      </c>
      <c r="E1801" s="7">
        <v>2.0</v>
      </c>
      <c r="F1801" s="7" t="s">
        <v>300</v>
      </c>
      <c r="G1801" s="7" t="s">
        <v>293</v>
      </c>
      <c r="H1801" s="7" t="s">
        <v>1707</v>
      </c>
      <c r="I1801" s="7" t="s">
        <v>27</v>
      </c>
    </row>
    <row r="1802">
      <c r="A1802" s="56" t="s">
        <v>309</v>
      </c>
      <c r="B1802" s="7" t="s">
        <v>459</v>
      </c>
      <c r="C1802" s="7">
        <v>3.0</v>
      </c>
      <c r="D1802" s="7">
        <v>2.0</v>
      </c>
      <c r="E1802" s="7">
        <v>6.0</v>
      </c>
      <c r="F1802" s="7" t="s">
        <v>24</v>
      </c>
      <c r="G1802" s="7" t="s">
        <v>293</v>
      </c>
      <c r="H1802" s="7" t="s">
        <v>1708</v>
      </c>
      <c r="I1802" s="7" t="s">
        <v>27</v>
      </c>
    </row>
    <row r="1803">
      <c r="A1803" s="56" t="s">
        <v>362</v>
      </c>
      <c r="B1803" s="7" t="s">
        <v>1320</v>
      </c>
      <c r="C1803" s="7">
        <v>3.0</v>
      </c>
      <c r="D1803" s="7">
        <v>3.0</v>
      </c>
      <c r="E1803" s="7">
        <v>1.0</v>
      </c>
      <c r="F1803" s="7" t="s">
        <v>24</v>
      </c>
      <c r="G1803" s="7" t="s">
        <v>293</v>
      </c>
      <c r="H1803" s="7" t="s">
        <v>1333</v>
      </c>
      <c r="I1803" s="7" t="s">
        <v>25</v>
      </c>
    </row>
    <row r="1804">
      <c r="A1804" s="56" t="s">
        <v>341</v>
      </c>
      <c r="B1804" s="7" t="s">
        <v>386</v>
      </c>
      <c r="C1804" s="7">
        <v>5.0</v>
      </c>
      <c r="D1804" s="7">
        <v>4.0</v>
      </c>
      <c r="E1804" s="7">
        <v>1.0</v>
      </c>
      <c r="F1804" s="7" t="s">
        <v>321</v>
      </c>
      <c r="G1804" s="7" t="s">
        <v>179</v>
      </c>
      <c r="H1804" s="7" t="s">
        <v>322</v>
      </c>
      <c r="I1804" s="7" t="s">
        <v>27</v>
      </c>
    </row>
    <row r="1805">
      <c r="A1805" s="56" t="s">
        <v>290</v>
      </c>
      <c r="B1805" s="7" t="s">
        <v>1530</v>
      </c>
      <c r="C1805" s="7">
        <v>1.0</v>
      </c>
      <c r="D1805" s="7">
        <v>1.0</v>
      </c>
      <c r="E1805" s="7">
        <v>2.0</v>
      </c>
      <c r="F1805" s="7" t="s">
        <v>36</v>
      </c>
      <c r="G1805" s="7" t="s">
        <v>293</v>
      </c>
      <c r="H1805" s="7" t="s">
        <v>1709</v>
      </c>
      <c r="I1805" s="7" t="s">
        <v>27</v>
      </c>
    </row>
    <row r="1806">
      <c r="A1806" s="56" t="s">
        <v>362</v>
      </c>
      <c r="B1806" s="7" t="s">
        <v>843</v>
      </c>
      <c r="C1806" s="7">
        <v>3.0</v>
      </c>
      <c r="D1806" s="7">
        <v>2.0</v>
      </c>
      <c r="E1806" s="7">
        <v>2.0</v>
      </c>
      <c r="F1806" s="7" t="s">
        <v>36</v>
      </c>
      <c r="G1806" s="7" t="s">
        <v>293</v>
      </c>
      <c r="H1806" s="7" t="s">
        <v>1710</v>
      </c>
      <c r="I1806" s="7" t="s">
        <v>27</v>
      </c>
    </row>
    <row r="1807">
      <c r="A1807" s="56" t="s">
        <v>362</v>
      </c>
      <c r="B1807" s="7" t="s">
        <v>950</v>
      </c>
      <c r="C1807" s="7">
        <v>2.0</v>
      </c>
      <c r="D1807" s="7">
        <v>2.0</v>
      </c>
      <c r="E1807" s="7"/>
      <c r="F1807" s="7" t="s">
        <v>36</v>
      </c>
      <c r="G1807" s="7" t="s">
        <v>293</v>
      </c>
      <c r="H1807" s="7" t="s">
        <v>1421</v>
      </c>
      <c r="I1807" s="7" t="s">
        <v>27</v>
      </c>
    </row>
    <row r="1808">
      <c r="A1808" s="56" t="s">
        <v>362</v>
      </c>
      <c r="B1808" s="7" t="s">
        <v>540</v>
      </c>
      <c r="C1808" s="7">
        <v>3.0</v>
      </c>
      <c r="D1808" s="7">
        <v>2.0</v>
      </c>
      <c r="E1808" s="7"/>
      <c r="F1808" s="7" t="s">
        <v>36</v>
      </c>
      <c r="G1808" s="7" t="s">
        <v>293</v>
      </c>
      <c r="H1808" s="7" t="s">
        <v>1711</v>
      </c>
      <c r="I1808" s="7" t="s">
        <v>27</v>
      </c>
    </row>
    <row r="1809">
      <c r="A1809" s="56" t="s">
        <v>303</v>
      </c>
      <c r="B1809" s="7" t="s">
        <v>304</v>
      </c>
      <c r="C1809" s="7">
        <v>5.0</v>
      </c>
      <c r="D1809" s="7">
        <v>4.0</v>
      </c>
      <c r="E1809" s="7"/>
      <c r="F1809" s="7" t="s">
        <v>24</v>
      </c>
      <c r="G1809" s="7" t="s">
        <v>293</v>
      </c>
      <c r="H1809" s="7" t="s">
        <v>305</v>
      </c>
      <c r="I1809" s="7" t="s">
        <v>27</v>
      </c>
    </row>
    <row r="1810">
      <c r="A1810" s="56" t="s">
        <v>303</v>
      </c>
      <c r="B1810" s="7" t="s">
        <v>1712</v>
      </c>
      <c r="C1810" s="7">
        <v>5.0</v>
      </c>
      <c r="D1810" s="7">
        <v>4.0</v>
      </c>
      <c r="E1810" s="7">
        <v>1.0</v>
      </c>
      <c r="F1810" s="7" t="s">
        <v>36</v>
      </c>
      <c r="G1810" s="7" t="s">
        <v>293</v>
      </c>
      <c r="H1810" s="7" t="s">
        <v>1476</v>
      </c>
      <c r="I1810" s="7" t="s">
        <v>27</v>
      </c>
    </row>
    <row r="1811">
      <c r="A1811" s="56" t="s">
        <v>362</v>
      </c>
      <c r="B1811" s="7" t="s">
        <v>377</v>
      </c>
      <c r="C1811" s="7">
        <v>5.0</v>
      </c>
      <c r="D1811" s="7">
        <v>4.0</v>
      </c>
      <c r="E1811" s="7"/>
      <c r="F1811" s="7" t="s">
        <v>24</v>
      </c>
      <c r="G1811" s="7" t="s">
        <v>293</v>
      </c>
      <c r="H1811" s="7" t="s">
        <v>378</v>
      </c>
      <c r="I1811" s="7" t="s">
        <v>25</v>
      </c>
    </row>
    <row r="1812">
      <c r="A1812" s="56" t="s">
        <v>362</v>
      </c>
      <c r="B1812" s="7" t="s">
        <v>875</v>
      </c>
      <c r="C1812" s="7">
        <v>3.0</v>
      </c>
      <c r="D1812" s="7">
        <v>3.0</v>
      </c>
      <c r="E1812" s="7">
        <v>1.0</v>
      </c>
      <c r="F1812" s="7" t="s">
        <v>24</v>
      </c>
      <c r="G1812" s="7" t="s">
        <v>293</v>
      </c>
      <c r="H1812" s="7" t="s">
        <v>967</v>
      </c>
      <c r="I1812" s="7" t="s">
        <v>27</v>
      </c>
    </row>
    <row r="1813">
      <c r="A1813" s="56" t="s">
        <v>607</v>
      </c>
      <c r="B1813" s="7" t="s">
        <v>859</v>
      </c>
      <c r="C1813" s="7">
        <v>3.0</v>
      </c>
      <c r="D1813" s="7">
        <v>2.0</v>
      </c>
      <c r="E1813" s="7"/>
      <c r="F1813" s="7" t="s">
        <v>24</v>
      </c>
      <c r="G1813" s="7" t="s">
        <v>293</v>
      </c>
      <c r="H1813" s="7" t="s">
        <v>1608</v>
      </c>
      <c r="I1813" s="7" t="s">
        <v>175</v>
      </c>
    </row>
    <row r="1814">
      <c r="A1814" s="56" t="s">
        <v>341</v>
      </c>
      <c r="B1814" s="7" t="s">
        <v>578</v>
      </c>
      <c r="C1814" s="7">
        <v>3.0</v>
      </c>
      <c r="D1814" s="7">
        <v>3.0</v>
      </c>
      <c r="E1814" s="7"/>
      <c r="F1814" s="7" t="s">
        <v>355</v>
      </c>
      <c r="G1814" s="7" t="s">
        <v>293</v>
      </c>
      <c r="H1814" s="7" t="s">
        <v>996</v>
      </c>
      <c r="I1814" s="7" t="s">
        <v>27</v>
      </c>
    </row>
    <row r="1815">
      <c r="A1815" s="56" t="s">
        <v>336</v>
      </c>
      <c r="B1815" s="7" t="s">
        <v>323</v>
      </c>
      <c r="C1815" s="7">
        <v>5.0</v>
      </c>
      <c r="D1815" s="7">
        <v>4.0</v>
      </c>
      <c r="E1815" s="7"/>
      <c r="F1815" s="7" t="s">
        <v>24</v>
      </c>
      <c r="G1815" s="7" t="s">
        <v>293</v>
      </c>
      <c r="H1815" s="7" t="s">
        <v>494</v>
      </c>
      <c r="I1815" s="7" t="s">
        <v>27</v>
      </c>
    </row>
    <row r="1816">
      <c r="A1816" s="56" t="s">
        <v>351</v>
      </c>
      <c r="B1816" s="7" t="s">
        <v>610</v>
      </c>
      <c r="C1816" s="7">
        <v>3.0</v>
      </c>
      <c r="D1816" s="7">
        <v>2.0</v>
      </c>
      <c r="E1816" s="7">
        <v>1.0</v>
      </c>
      <c r="F1816" s="7" t="s">
        <v>355</v>
      </c>
      <c r="G1816" s="7" t="s">
        <v>293</v>
      </c>
      <c r="H1816" s="7" t="s">
        <v>835</v>
      </c>
      <c r="I1816" s="7" t="s">
        <v>27</v>
      </c>
    </row>
    <row r="1817">
      <c r="A1817" s="56" t="s">
        <v>302</v>
      </c>
      <c r="B1817" s="7" t="s">
        <v>1357</v>
      </c>
      <c r="C1817" s="7">
        <v>3.0</v>
      </c>
      <c r="D1817" s="7">
        <v>2.0</v>
      </c>
      <c r="E1817" s="7">
        <v>1.0</v>
      </c>
      <c r="F1817" s="7" t="s">
        <v>355</v>
      </c>
      <c r="G1817" s="7" t="s">
        <v>293</v>
      </c>
      <c r="H1817" s="7" t="s">
        <v>1173</v>
      </c>
      <c r="I1817" s="7" t="s">
        <v>175</v>
      </c>
    </row>
    <row r="1818">
      <c r="A1818" s="56" t="s">
        <v>302</v>
      </c>
      <c r="B1818" s="7" t="s">
        <v>304</v>
      </c>
      <c r="C1818" s="7">
        <v>4.0</v>
      </c>
      <c r="D1818" s="7">
        <v>3.0</v>
      </c>
      <c r="E1818" s="7">
        <v>1.0</v>
      </c>
      <c r="F1818" s="7" t="s">
        <v>321</v>
      </c>
      <c r="G1818" s="7" t="s">
        <v>179</v>
      </c>
      <c r="H1818" s="7" t="s">
        <v>954</v>
      </c>
      <c r="I1818" s="7" t="s">
        <v>27</v>
      </c>
    </row>
    <row r="1819">
      <c r="A1819" s="56" t="s">
        <v>303</v>
      </c>
      <c r="B1819" s="7" t="s">
        <v>501</v>
      </c>
      <c r="C1819" s="7">
        <v>3.0</v>
      </c>
      <c r="D1819" s="7">
        <v>2.0</v>
      </c>
      <c r="E1819" s="7">
        <v>4.0</v>
      </c>
      <c r="F1819" s="7" t="s">
        <v>345</v>
      </c>
      <c r="G1819" s="7" t="s">
        <v>293</v>
      </c>
      <c r="H1819" s="7" t="s">
        <v>1029</v>
      </c>
      <c r="I1819" s="7" t="s">
        <v>25</v>
      </c>
    </row>
    <row r="1820">
      <c r="A1820" s="56" t="s">
        <v>303</v>
      </c>
      <c r="B1820" s="7" t="s">
        <v>610</v>
      </c>
      <c r="C1820" s="7">
        <v>3.0</v>
      </c>
      <c r="D1820" s="7">
        <v>3.0</v>
      </c>
      <c r="E1820" s="7">
        <v>1.0</v>
      </c>
      <c r="F1820" s="7" t="s">
        <v>355</v>
      </c>
      <c r="G1820" s="7" t="s">
        <v>293</v>
      </c>
      <c r="H1820" s="7" t="s">
        <v>1373</v>
      </c>
      <c r="I1820" s="7" t="s">
        <v>27</v>
      </c>
    </row>
    <row r="1821">
      <c r="A1821" s="56" t="s">
        <v>302</v>
      </c>
      <c r="B1821" s="7" t="s">
        <v>1083</v>
      </c>
      <c r="C1821" s="7">
        <v>2.0</v>
      </c>
      <c r="D1821" s="7">
        <v>2.0</v>
      </c>
      <c r="E1821" s="7">
        <v>2.0</v>
      </c>
      <c r="F1821" s="7" t="s">
        <v>24</v>
      </c>
      <c r="G1821" s="7" t="s">
        <v>293</v>
      </c>
      <c r="H1821" s="7" t="s">
        <v>1084</v>
      </c>
      <c r="I1821" s="7" t="s">
        <v>27</v>
      </c>
    </row>
    <row r="1822">
      <c r="A1822" s="56" t="s">
        <v>408</v>
      </c>
      <c r="B1822" s="7" t="s">
        <v>1713</v>
      </c>
      <c r="C1822" s="7">
        <v>4.0</v>
      </c>
      <c r="D1822" s="7">
        <v>4.0</v>
      </c>
      <c r="E1822" s="7">
        <v>4.0</v>
      </c>
      <c r="F1822" s="7" t="s">
        <v>345</v>
      </c>
      <c r="G1822" s="7" t="s">
        <v>293</v>
      </c>
      <c r="H1822" s="7" t="s">
        <v>1714</v>
      </c>
      <c r="I1822" s="7" t="s">
        <v>175</v>
      </c>
    </row>
    <row r="1823">
      <c r="A1823" s="56" t="s">
        <v>302</v>
      </c>
      <c r="B1823" s="7" t="s">
        <v>1715</v>
      </c>
      <c r="C1823" s="7">
        <v>3.0</v>
      </c>
      <c r="D1823" s="7">
        <v>2.0</v>
      </c>
      <c r="E1823" s="7">
        <v>4.0</v>
      </c>
      <c r="F1823" s="7" t="s">
        <v>317</v>
      </c>
      <c r="G1823" s="7" t="s">
        <v>293</v>
      </c>
      <c r="H1823" s="7" t="s">
        <v>482</v>
      </c>
      <c r="I1823" s="7" t="s">
        <v>27</v>
      </c>
    </row>
    <row r="1824">
      <c r="A1824" s="56" t="s">
        <v>302</v>
      </c>
      <c r="B1824" s="7" t="s">
        <v>416</v>
      </c>
      <c r="C1824" s="7">
        <v>5.0</v>
      </c>
      <c r="D1824" s="7">
        <v>2.0</v>
      </c>
      <c r="E1824" s="7">
        <v>4.0</v>
      </c>
      <c r="F1824" s="7" t="s">
        <v>321</v>
      </c>
      <c r="G1824" s="7" t="s">
        <v>179</v>
      </c>
      <c r="H1824" s="7" t="s">
        <v>537</v>
      </c>
      <c r="I1824" s="7" t="s">
        <v>27</v>
      </c>
    </row>
    <row r="1825">
      <c r="A1825" s="56" t="s">
        <v>351</v>
      </c>
      <c r="B1825" s="7" t="s">
        <v>1716</v>
      </c>
      <c r="C1825" s="7">
        <v>3.0</v>
      </c>
      <c r="D1825" s="7">
        <v>2.0</v>
      </c>
      <c r="E1825" s="7"/>
      <c r="F1825" s="7" t="s">
        <v>355</v>
      </c>
      <c r="G1825" s="7" t="s">
        <v>293</v>
      </c>
      <c r="H1825" s="7" t="s">
        <v>1717</v>
      </c>
      <c r="I1825" s="7" t="s">
        <v>25</v>
      </c>
    </row>
    <row r="1826">
      <c r="A1826" s="56" t="s">
        <v>302</v>
      </c>
      <c r="B1826" s="7" t="s">
        <v>1083</v>
      </c>
      <c r="C1826" s="7">
        <v>4.0</v>
      </c>
      <c r="D1826" s="7">
        <v>2.0</v>
      </c>
      <c r="E1826" s="7">
        <v>4.0</v>
      </c>
      <c r="F1826" s="7" t="s">
        <v>300</v>
      </c>
      <c r="G1826" s="7" t="s">
        <v>293</v>
      </c>
      <c r="H1826" s="7" t="s">
        <v>1390</v>
      </c>
      <c r="I1826" s="7" t="s">
        <v>27</v>
      </c>
    </row>
    <row r="1827">
      <c r="A1827" s="56" t="s">
        <v>298</v>
      </c>
      <c r="B1827" s="7" t="s">
        <v>873</v>
      </c>
      <c r="C1827" s="7">
        <v>4.0</v>
      </c>
      <c r="D1827" s="7">
        <v>3.0</v>
      </c>
      <c r="E1827" s="7">
        <v>4.0</v>
      </c>
      <c r="F1827" s="7" t="s">
        <v>355</v>
      </c>
      <c r="G1827" s="7" t="s">
        <v>293</v>
      </c>
      <c r="H1827" s="7" t="s">
        <v>1370</v>
      </c>
      <c r="I1827" s="7" t="s">
        <v>27</v>
      </c>
    </row>
    <row r="1828">
      <c r="A1828" s="56" t="s">
        <v>362</v>
      </c>
      <c r="B1828" s="7" t="s">
        <v>1199</v>
      </c>
      <c r="C1828" s="7">
        <v>3.0</v>
      </c>
      <c r="D1828" s="7">
        <v>2.0</v>
      </c>
      <c r="E1828" s="7"/>
      <c r="F1828" s="7" t="s">
        <v>24</v>
      </c>
      <c r="G1828" s="7" t="s">
        <v>293</v>
      </c>
      <c r="H1828" s="7" t="s">
        <v>969</v>
      </c>
      <c r="I1828" s="7" t="s">
        <v>27</v>
      </c>
    </row>
    <row r="1829">
      <c r="A1829" s="56" t="s">
        <v>336</v>
      </c>
      <c r="B1829" s="7" t="s">
        <v>652</v>
      </c>
      <c r="C1829" s="7">
        <v>4.0</v>
      </c>
      <c r="D1829" s="7">
        <v>4.0</v>
      </c>
      <c r="E1829" s="7">
        <v>4.0</v>
      </c>
      <c r="F1829" s="7" t="s">
        <v>300</v>
      </c>
      <c r="G1829" s="7" t="s">
        <v>293</v>
      </c>
      <c r="H1829" s="7" t="s">
        <v>653</v>
      </c>
    </row>
    <row r="1830">
      <c r="A1830" s="56" t="s">
        <v>365</v>
      </c>
      <c r="B1830" s="7" t="s">
        <v>501</v>
      </c>
      <c r="C1830" s="7">
        <v>3.0</v>
      </c>
      <c r="D1830" s="7">
        <v>2.0</v>
      </c>
      <c r="E1830" s="7">
        <v>4.0</v>
      </c>
      <c r="F1830" s="7" t="s">
        <v>183</v>
      </c>
      <c r="G1830" s="7" t="s">
        <v>179</v>
      </c>
      <c r="H1830" s="7" t="s">
        <v>537</v>
      </c>
    </row>
    <row r="1831">
      <c r="A1831" s="56" t="s">
        <v>315</v>
      </c>
      <c r="B1831" s="7" t="s">
        <v>1718</v>
      </c>
      <c r="C1831" s="7">
        <v>4.0</v>
      </c>
      <c r="D1831" s="7">
        <v>3.0</v>
      </c>
      <c r="E1831" s="7">
        <v>2.0</v>
      </c>
      <c r="F1831" s="7" t="s">
        <v>321</v>
      </c>
      <c r="G1831" s="7" t="s">
        <v>179</v>
      </c>
      <c r="H1831" s="7" t="s">
        <v>322</v>
      </c>
      <c r="I1831" s="7" t="s">
        <v>175</v>
      </c>
    </row>
    <row r="1832">
      <c r="A1832" s="56" t="s">
        <v>617</v>
      </c>
      <c r="B1832" s="7" t="s">
        <v>1357</v>
      </c>
      <c r="C1832" s="7">
        <v>3.0</v>
      </c>
      <c r="D1832" s="7">
        <v>2.0</v>
      </c>
      <c r="E1832" s="7">
        <v>2.0</v>
      </c>
      <c r="F1832" s="7" t="s">
        <v>180</v>
      </c>
      <c r="G1832" s="7" t="s">
        <v>293</v>
      </c>
      <c r="H1832" s="7" t="s">
        <v>1719</v>
      </c>
      <c r="I1832" s="7" t="s">
        <v>27</v>
      </c>
    </row>
    <row r="1833">
      <c r="A1833" s="56" t="s">
        <v>424</v>
      </c>
      <c r="B1833" s="7" t="s">
        <v>1295</v>
      </c>
      <c r="C1833" s="7">
        <v>1.0</v>
      </c>
      <c r="D1833" s="7">
        <v>1.0</v>
      </c>
      <c r="E1833" s="7">
        <v>1.0</v>
      </c>
      <c r="F1833" s="7" t="s">
        <v>345</v>
      </c>
      <c r="G1833" s="7" t="s">
        <v>293</v>
      </c>
      <c r="H1833" s="7" t="s">
        <v>498</v>
      </c>
      <c r="I1833" s="7" t="s">
        <v>27</v>
      </c>
    </row>
    <row r="1834">
      <c r="A1834" s="56" t="s">
        <v>336</v>
      </c>
      <c r="B1834" s="7" t="s">
        <v>1720</v>
      </c>
      <c r="C1834" s="7">
        <v>5.0</v>
      </c>
      <c r="D1834" s="7">
        <v>4.0</v>
      </c>
      <c r="E1834" s="7">
        <v>2.0</v>
      </c>
      <c r="F1834" s="7" t="s">
        <v>300</v>
      </c>
      <c r="G1834" s="7" t="s">
        <v>293</v>
      </c>
      <c r="H1834" s="7" t="s">
        <v>494</v>
      </c>
      <c r="I1834" s="7" t="s">
        <v>27</v>
      </c>
    </row>
    <row r="1835">
      <c r="A1835" s="56" t="s">
        <v>424</v>
      </c>
      <c r="B1835" s="7" t="s">
        <v>1208</v>
      </c>
      <c r="C1835" s="7">
        <v>3.0</v>
      </c>
      <c r="D1835" s="7">
        <v>3.0</v>
      </c>
      <c r="E1835" s="7">
        <v>2.0</v>
      </c>
      <c r="F1835" s="7" t="s">
        <v>382</v>
      </c>
      <c r="G1835" s="7" t="s">
        <v>293</v>
      </c>
      <c r="H1835" s="7" t="s">
        <v>998</v>
      </c>
      <c r="I1835" s="7" t="s">
        <v>27</v>
      </c>
    </row>
    <row r="1836">
      <c r="A1836" s="56" t="s">
        <v>403</v>
      </c>
      <c r="B1836" s="7" t="s">
        <v>1285</v>
      </c>
      <c r="C1836" s="7">
        <v>2.0</v>
      </c>
      <c r="D1836" s="7">
        <v>2.0</v>
      </c>
      <c r="E1836" s="7">
        <v>2.0</v>
      </c>
      <c r="F1836" s="7" t="s">
        <v>382</v>
      </c>
      <c r="G1836" s="7" t="s">
        <v>293</v>
      </c>
      <c r="H1836" s="7" t="s">
        <v>973</v>
      </c>
    </row>
    <row r="1837">
      <c r="A1837" s="56" t="s">
        <v>403</v>
      </c>
      <c r="B1837" s="7" t="s">
        <v>1208</v>
      </c>
      <c r="C1837" s="7">
        <v>2.0</v>
      </c>
      <c r="D1837" s="7">
        <v>1.0</v>
      </c>
      <c r="E1837" s="7">
        <v>2.0</v>
      </c>
      <c r="F1837" s="7" t="s">
        <v>345</v>
      </c>
      <c r="G1837" s="7" t="s">
        <v>293</v>
      </c>
      <c r="H1837" s="7" t="s">
        <v>1721</v>
      </c>
      <c r="I1837" s="7" t="s">
        <v>27</v>
      </c>
    </row>
    <row r="1838">
      <c r="A1838" s="56" t="s">
        <v>336</v>
      </c>
      <c r="B1838" s="7" t="s">
        <v>344</v>
      </c>
      <c r="C1838" s="7">
        <v>4.0</v>
      </c>
      <c r="D1838" s="7">
        <v>4.0</v>
      </c>
      <c r="E1838" s="7"/>
      <c r="F1838" s="7" t="s">
        <v>300</v>
      </c>
      <c r="G1838" s="7" t="s">
        <v>293</v>
      </c>
      <c r="H1838" s="7" t="s">
        <v>1722</v>
      </c>
      <c r="I1838" s="7" t="s">
        <v>27</v>
      </c>
    </row>
    <row r="1839">
      <c r="A1839" s="56" t="s">
        <v>336</v>
      </c>
      <c r="B1839" s="7" t="s">
        <v>1723</v>
      </c>
      <c r="C1839" s="7">
        <v>4.0</v>
      </c>
      <c r="D1839" s="7">
        <v>3.0</v>
      </c>
      <c r="E1839" s="7"/>
      <c r="F1839" s="7" t="s">
        <v>355</v>
      </c>
      <c r="G1839" s="7" t="s">
        <v>293</v>
      </c>
      <c r="H1839" s="7" t="s">
        <v>1392</v>
      </c>
      <c r="I1839" s="7" t="s">
        <v>25</v>
      </c>
    </row>
    <row r="1840">
      <c r="A1840" s="56" t="s">
        <v>302</v>
      </c>
      <c r="B1840" s="7" t="s">
        <v>349</v>
      </c>
      <c r="C1840" s="7">
        <v>3.0</v>
      </c>
      <c r="D1840" s="7">
        <v>2.0</v>
      </c>
      <c r="E1840" s="7">
        <v>1.0</v>
      </c>
      <c r="F1840" s="7" t="s">
        <v>24</v>
      </c>
      <c r="G1840" s="7" t="s">
        <v>293</v>
      </c>
      <c r="H1840" s="7" t="s">
        <v>1724</v>
      </c>
      <c r="I1840" s="7" t="s">
        <v>25</v>
      </c>
    </row>
    <row r="1841">
      <c r="A1841" s="56" t="s">
        <v>517</v>
      </c>
      <c r="B1841" s="7" t="s">
        <v>1725</v>
      </c>
      <c r="D1841" s="27"/>
      <c r="E1841" s="7">
        <v>2.0</v>
      </c>
      <c r="F1841" s="7" t="s">
        <v>905</v>
      </c>
      <c r="G1841" s="7" t="s">
        <v>179</v>
      </c>
      <c r="H1841" s="7" t="s">
        <v>1726</v>
      </c>
    </row>
    <row r="1842">
      <c r="A1842" s="56" t="s">
        <v>517</v>
      </c>
      <c r="B1842" s="7" t="s">
        <v>1160</v>
      </c>
      <c r="C1842" s="7">
        <v>7.0</v>
      </c>
      <c r="D1842" s="7">
        <v>8.0</v>
      </c>
      <c r="E1842" s="7">
        <v>2.0</v>
      </c>
      <c r="F1842" s="7" t="s">
        <v>326</v>
      </c>
      <c r="G1842" s="7" t="s">
        <v>179</v>
      </c>
      <c r="H1842" s="7" t="s">
        <v>1161</v>
      </c>
      <c r="I1842" s="7" t="s">
        <v>27</v>
      </c>
    </row>
    <row r="1843">
      <c r="A1843" s="56" t="s">
        <v>517</v>
      </c>
      <c r="B1843" s="7" t="s">
        <v>639</v>
      </c>
      <c r="D1843" s="27"/>
      <c r="E1843" s="7">
        <v>2.0</v>
      </c>
      <c r="F1843" s="7" t="s">
        <v>905</v>
      </c>
      <c r="G1843" s="7" t="s">
        <v>179</v>
      </c>
      <c r="H1843" s="7" t="s">
        <v>1309</v>
      </c>
    </row>
    <row r="1844">
      <c r="A1844" s="56" t="s">
        <v>302</v>
      </c>
      <c r="B1844" s="7" t="s">
        <v>1727</v>
      </c>
      <c r="C1844" s="7">
        <v>8.0</v>
      </c>
      <c r="D1844" s="7">
        <v>3.0</v>
      </c>
      <c r="E1844" s="7">
        <v>3.0</v>
      </c>
      <c r="F1844" s="7" t="s">
        <v>321</v>
      </c>
      <c r="G1844" s="7" t="s">
        <v>179</v>
      </c>
      <c r="H1844" s="7" t="s">
        <v>537</v>
      </c>
      <c r="I1844" s="7" t="s">
        <v>175</v>
      </c>
    </row>
    <row r="1845">
      <c r="A1845" s="56" t="s">
        <v>302</v>
      </c>
      <c r="B1845" s="7" t="s">
        <v>926</v>
      </c>
      <c r="C1845" s="7">
        <v>3.0</v>
      </c>
      <c r="D1845" s="7">
        <v>2.0</v>
      </c>
      <c r="E1845" s="7">
        <v>2.0</v>
      </c>
      <c r="F1845" s="7" t="s">
        <v>593</v>
      </c>
      <c r="G1845" s="7" t="s">
        <v>179</v>
      </c>
      <c r="H1845" s="7" t="s">
        <v>953</v>
      </c>
      <c r="I1845" s="7" t="s">
        <v>175</v>
      </c>
    </row>
    <row r="1846">
      <c r="A1846" s="56" t="s">
        <v>415</v>
      </c>
      <c r="B1846" s="7" t="s">
        <v>1728</v>
      </c>
      <c r="C1846" s="7">
        <v>3.0</v>
      </c>
      <c r="D1846" s="7">
        <v>2.0</v>
      </c>
      <c r="E1846" s="7">
        <v>2.0</v>
      </c>
      <c r="F1846" s="7" t="s">
        <v>355</v>
      </c>
      <c r="G1846" s="7" t="s">
        <v>293</v>
      </c>
      <c r="H1846" s="7" t="s">
        <v>1729</v>
      </c>
      <c r="I1846" s="7" t="s">
        <v>175</v>
      </c>
    </row>
    <row r="1847">
      <c r="A1847" s="56" t="s">
        <v>362</v>
      </c>
      <c r="B1847" s="7" t="s">
        <v>1199</v>
      </c>
      <c r="C1847" s="7">
        <v>3.0</v>
      </c>
      <c r="D1847" s="7">
        <v>2.0</v>
      </c>
      <c r="E1847" s="7">
        <v>4.0</v>
      </c>
      <c r="F1847" s="7" t="s">
        <v>300</v>
      </c>
      <c r="G1847" s="7" t="s">
        <v>179</v>
      </c>
      <c r="H1847" s="7" t="s">
        <v>1730</v>
      </c>
      <c r="I1847" s="7" t="s">
        <v>27</v>
      </c>
    </row>
    <row r="1848">
      <c r="A1848" s="56" t="s">
        <v>303</v>
      </c>
      <c r="B1848" s="7" t="s">
        <v>1731</v>
      </c>
      <c r="C1848" s="7">
        <v>3.0</v>
      </c>
      <c r="D1848" s="7">
        <v>2.0</v>
      </c>
      <c r="E1848" s="7">
        <v>3.0</v>
      </c>
      <c r="F1848" s="7" t="s">
        <v>317</v>
      </c>
      <c r="G1848" s="7" t="s">
        <v>293</v>
      </c>
      <c r="H1848" s="7" t="s">
        <v>1732</v>
      </c>
      <c r="I1848" s="7" t="s">
        <v>27</v>
      </c>
    </row>
    <row r="1849">
      <c r="A1849" s="56" t="s">
        <v>303</v>
      </c>
      <c r="B1849" s="7" t="s">
        <v>1193</v>
      </c>
      <c r="C1849" s="7">
        <v>3.0</v>
      </c>
      <c r="D1849" s="7">
        <v>2.0</v>
      </c>
      <c r="E1849" s="7">
        <v>2.0</v>
      </c>
      <c r="F1849" s="7" t="s">
        <v>748</v>
      </c>
      <c r="G1849" s="7" t="s">
        <v>293</v>
      </c>
      <c r="H1849" s="7" t="s">
        <v>1733</v>
      </c>
      <c r="I1849" s="7" t="s">
        <v>25</v>
      </c>
    </row>
    <row r="1850">
      <c r="A1850" s="56" t="s">
        <v>302</v>
      </c>
      <c r="B1850" s="7" t="s">
        <v>1216</v>
      </c>
      <c r="C1850" s="7">
        <v>6.0</v>
      </c>
      <c r="D1850" s="7">
        <v>6.0</v>
      </c>
      <c r="E1850" s="7">
        <v>3.0</v>
      </c>
      <c r="F1850" s="7" t="s">
        <v>326</v>
      </c>
      <c r="G1850" s="7" t="s">
        <v>179</v>
      </c>
      <c r="H1850" s="7" t="s">
        <v>1734</v>
      </c>
      <c r="I1850" s="7" t="s">
        <v>175</v>
      </c>
    </row>
    <row r="1851">
      <c r="A1851" s="56" t="s">
        <v>677</v>
      </c>
      <c r="B1851" s="7" t="s">
        <v>1735</v>
      </c>
      <c r="C1851" s="7" t="s">
        <v>576</v>
      </c>
      <c r="D1851" s="7">
        <v>1.0</v>
      </c>
      <c r="E1851" s="7">
        <v>4.0</v>
      </c>
      <c r="F1851" s="7" t="s">
        <v>345</v>
      </c>
      <c r="G1851" s="7" t="s">
        <v>293</v>
      </c>
      <c r="H1851" s="7" t="s">
        <v>1736</v>
      </c>
      <c r="I1851" s="7" t="s">
        <v>27</v>
      </c>
    </row>
    <row r="1852">
      <c r="A1852" s="56" t="s">
        <v>497</v>
      </c>
      <c r="B1852" s="7" t="s">
        <v>1329</v>
      </c>
      <c r="C1852" s="7">
        <v>3.0</v>
      </c>
      <c r="D1852" s="7">
        <v>2.0</v>
      </c>
      <c r="E1852" s="7">
        <v>1.0</v>
      </c>
      <c r="F1852" s="7" t="s">
        <v>345</v>
      </c>
      <c r="G1852" s="7" t="s">
        <v>293</v>
      </c>
      <c r="H1852" s="7" t="s">
        <v>1179</v>
      </c>
      <c r="I1852" s="7" t="s">
        <v>27</v>
      </c>
    </row>
    <row r="1853">
      <c r="A1853" s="56" t="s">
        <v>341</v>
      </c>
      <c r="B1853" s="7" t="s">
        <v>1258</v>
      </c>
      <c r="C1853" s="7">
        <v>8.0</v>
      </c>
      <c r="D1853" s="7">
        <v>9.0</v>
      </c>
      <c r="E1853" s="7">
        <v>1.0</v>
      </c>
      <c r="F1853" s="7" t="s">
        <v>194</v>
      </c>
      <c r="G1853" s="7" t="s">
        <v>179</v>
      </c>
      <c r="H1853" s="7" t="s">
        <v>557</v>
      </c>
      <c r="I1853" s="7" t="s">
        <v>27</v>
      </c>
    </row>
    <row r="1854">
      <c r="A1854" s="56" t="s">
        <v>298</v>
      </c>
      <c r="B1854" s="7" t="s">
        <v>758</v>
      </c>
      <c r="C1854" s="7">
        <v>7.0</v>
      </c>
      <c r="D1854" s="7">
        <v>8.0</v>
      </c>
      <c r="E1854" s="7">
        <v>3.0</v>
      </c>
      <c r="F1854" s="7" t="s">
        <v>192</v>
      </c>
      <c r="G1854" s="7" t="s">
        <v>179</v>
      </c>
      <c r="H1854" s="7" t="s">
        <v>1214</v>
      </c>
      <c r="I1854" s="7" t="s">
        <v>175</v>
      </c>
    </row>
    <row r="1855">
      <c r="A1855" s="56" t="s">
        <v>341</v>
      </c>
      <c r="B1855" s="7" t="s">
        <v>979</v>
      </c>
      <c r="C1855" s="7">
        <v>5.0</v>
      </c>
      <c r="D1855" s="7">
        <v>6.0</v>
      </c>
      <c r="E1855" s="7"/>
      <c r="F1855" s="7" t="s">
        <v>192</v>
      </c>
      <c r="G1855" s="7" t="s">
        <v>179</v>
      </c>
      <c r="H1855" s="7" t="s">
        <v>297</v>
      </c>
      <c r="I1855" s="7" t="s">
        <v>27</v>
      </c>
    </row>
    <row r="1856">
      <c r="A1856" s="56" t="s">
        <v>341</v>
      </c>
      <c r="B1856" s="7" t="s">
        <v>334</v>
      </c>
      <c r="C1856" s="7">
        <v>5.0</v>
      </c>
      <c r="D1856" s="7">
        <v>5.0</v>
      </c>
      <c r="E1856" s="7">
        <v>1.0</v>
      </c>
      <c r="F1856" s="7" t="s">
        <v>461</v>
      </c>
      <c r="G1856" s="7" t="s">
        <v>179</v>
      </c>
      <c r="H1856" s="7" t="s">
        <v>1038</v>
      </c>
      <c r="I1856" s="7" t="s">
        <v>175</v>
      </c>
    </row>
    <row r="1857">
      <c r="A1857" s="56" t="s">
        <v>336</v>
      </c>
      <c r="B1857" s="7" t="s">
        <v>562</v>
      </c>
      <c r="C1857" s="7">
        <v>3.0</v>
      </c>
      <c r="D1857" s="7">
        <v>2.0</v>
      </c>
      <c r="E1857" s="7">
        <v>1.0</v>
      </c>
      <c r="F1857" s="7" t="s">
        <v>24</v>
      </c>
      <c r="G1857" s="7" t="s">
        <v>293</v>
      </c>
      <c r="H1857" s="7" t="s">
        <v>396</v>
      </c>
      <c r="I1857" s="7" t="s">
        <v>27</v>
      </c>
    </row>
    <row r="1858">
      <c r="A1858" s="56" t="s">
        <v>298</v>
      </c>
      <c r="B1858" s="7" t="s">
        <v>1737</v>
      </c>
      <c r="C1858" s="7">
        <v>7.0</v>
      </c>
      <c r="D1858" s="7">
        <v>7.0</v>
      </c>
      <c r="E1858" s="7">
        <v>2.0</v>
      </c>
      <c r="F1858" s="7" t="s">
        <v>192</v>
      </c>
      <c r="G1858" s="7" t="s">
        <v>179</v>
      </c>
      <c r="H1858" s="7" t="s">
        <v>1738</v>
      </c>
      <c r="I1858" s="7" t="s">
        <v>175</v>
      </c>
    </row>
    <row r="1859">
      <c r="A1859" s="56" t="s">
        <v>336</v>
      </c>
      <c r="B1859" s="7" t="s">
        <v>1175</v>
      </c>
      <c r="C1859" s="7">
        <v>4.0</v>
      </c>
      <c r="D1859" s="7">
        <v>4.0</v>
      </c>
      <c r="E1859" s="7">
        <v>1.0</v>
      </c>
      <c r="F1859" s="7" t="s">
        <v>24</v>
      </c>
      <c r="G1859" s="7" t="s">
        <v>293</v>
      </c>
      <c r="H1859" s="7" t="s">
        <v>361</v>
      </c>
      <c r="I1859" s="7" t="s">
        <v>27</v>
      </c>
    </row>
    <row r="1860">
      <c r="A1860" s="56" t="s">
        <v>336</v>
      </c>
      <c r="B1860" s="7" t="s">
        <v>696</v>
      </c>
      <c r="C1860" s="7">
        <v>4.0</v>
      </c>
      <c r="D1860" s="7">
        <v>4.0</v>
      </c>
      <c r="E1860" s="7">
        <v>3.0</v>
      </c>
      <c r="F1860" s="7" t="s">
        <v>24</v>
      </c>
      <c r="G1860" s="7" t="s">
        <v>293</v>
      </c>
      <c r="H1860" s="7" t="s">
        <v>584</v>
      </c>
      <c r="I1860" s="7" t="s">
        <v>27</v>
      </c>
    </row>
    <row r="1861">
      <c r="A1861" s="56" t="s">
        <v>341</v>
      </c>
      <c r="B1861" s="7" t="s">
        <v>600</v>
      </c>
      <c r="C1861" s="7">
        <v>8.0</v>
      </c>
      <c r="D1861" s="7">
        <v>7.0</v>
      </c>
      <c r="E1861" s="7">
        <v>2.0</v>
      </c>
      <c r="F1861" s="7" t="s">
        <v>194</v>
      </c>
      <c r="G1861" s="7" t="s">
        <v>179</v>
      </c>
      <c r="H1861" s="7" t="s">
        <v>557</v>
      </c>
      <c r="I1861" s="7" t="s">
        <v>27</v>
      </c>
    </row>
    <row r="1862">
      <c r="A1862" s="56" t="s">
        <v>336</v>
      </c>
      <c r="B1862" s="7" t="s">
        <v>418</v>
      </c>
      <c r="C1862" s="7">
        <v>6.0</v>
      </c>
      <c r="D1862" s="7">
        <v>4.0</v>
      </c>
      <c r="E1862" s="7">
        <v>2.0</v>
      </c>
      <c r="F1862" s="7" t="s">
        <v>24</v>
      </c>
      <c r="G1862" s="7" t="s">
        <v>293</v>
      </c>
      <c r="H1862" s="7" t="s">
        <v>338</v>
      </c>
      <c r="I1862" s="7" t="s">
        <v>27</v>
      </c>
    </row>
    <row r="1863">
      <c r="A1863" s="56" t="s">
        <v>336</v>
      </c>
      <c r="B1863" s="7" t="s">
        <v>495</v>
      </c>
      <c r="C1863" s="7">
        <v>4.0</v>
      </c>
      <c r="D1863" s="7">
        <v>3.0</v>
      </c>
      <c r="E1863" s="7">
        <v>3.0</v>
      </c>
      <c r="F1863" s="7" t="s">
        <v>355</v>
      </c>
      <c r="G1863" s="7" t="s">
        <v>293</v>
      </c>
      <c r="H1863" s="7" t="s">
        <v>361</v>
      </c>
      <c r="I1863" s="7" t="s">
        <v>27</v>
      </c>
    </row>
    <row r="1864">
      <c r="A1864" s="56" t="s">
        <v>341</v>
      </c>
      <c r="B1864" s="7" t="s">
        <v>1397</v>
      </c>
      <c r="C1864" s="7">
        <v>5.0</v>
      </c>
      <c r="D1864" s="7">
        <v>5.0</v>
      </c>
      <c r="E1864" s="7">
        <v>2.0</v>
      </c>
      <c r="F1864" s="7" t="s">
        <v>461</v>
      </c>
      <c r="G1864" s="7" t="s">
        <v>179</v>
      </c>
      <c r="H1864" s="7" t="s">
        <v>1038</v>
      </c>
      <c r="I1864" s="7" t="s">
        <v>175</v>
      </c>
    </row>
    <row r="1865">
      <c r="A1865" s="56" t="s">
        <v>336</v>
      </c>
      <c r="B1865" s="7" t="s">
        <v>652</v>
      </c>
      <c r="C1865" s="7">
        <v>4.0</v>
      </c>
      <c r="D1865" s="7">
        <v>3.0</v>
      </c>
      <c r="E1865" s="7">
        <v>2.0</v>
      </c>
      <c r="F1865" s="7" t="s">
        <v>24</v>
      </c>
      <c r="G1865" s="7" t="s">
        <v>293</v>
      </c>
      <c r="H1865" s="7" t="s">
        <v>380</v>
      </c>
      <c r="I1865" s="7" t="s">
        <v>27</v>
      </c>
    </row>
    <row r="1866">
      <c r="A1866" s="56" t="s">
        <v>336</v>
      </c>
      <c r="B1866" s="7" t="s">
        <v>416</v>
      </c>
      <c r="C1866" s="7">
        <v>3.0</v>
      </c>
      <c r="D1866" s="7">
        <v>2.0</v>
      </c>
      <c r="E1866" s="7">
        <v>1.0</v>
      </c>
      <c r="F1866" s="7" t="s">
        <v>355</v>
      </c>
      <c r="G1866" s="7" t="s">
        <v>293</v>
      </c>
      <c r="H1866" s="7" t="s">
        <v>1739</v>
      </c>
      <c r="I1866" s="7" t="s">
        <v>25</v>
      </c>
    </row>
    <row r="1867">
      <c r="A1867" s="56" t="s">
        <v>336</v>
      </c>
      <c r="B1867" s="7" t="s">
        <v>567</v>
      </c>
      <c r="C1867" s="7">
        <v>3.0</v>
      </c>
      <c r="D1867" s="7">
        <v>2.0</v>
      </c>
      <c r="E1867" s="7">
        <v>3.0</v>
      </c>
      <c r="F1867" s="7" t="s">
        <v>355</v>
      </c>
      <c r="G1867" s="7" t="s">
        <v>293</v>
      </c>
      <c r="H1867" s="7" t="s">
        <v>1740</v>
      </c>
      <c r="I1867" s="7" t="s">
        <v>25</v>
      </c>
    </row>
    <row r="1868">
      <c r="A1868" s="56" t="s">
        <v>944</v>
      </c>
      <c r="B1868" s="7" t="s">
        <v>873</v>
      </c>
      <c r="C1868" s="7">
        <v>3.0</v>
      </c>
      <c r="D1868" s="7">
        <v>2.0</v>
      </c>
      <c r="E1868" s="7"/>
      <c r="F1868" s="7" t="s">
        <v>300</v>
      </c>
      <c r="G1868" s="7" t="s">
        <v>293</v>
      </c>
      <c r="H1868" s="7" t="s">
        <v>1741</v>
      </c>
      <c r="I1868" s="7" t="s">
        <v>25</v>
      </c>
    </row>
    <row r="1869">
      <c r="A1869" s="56" t="s">
        <v>522</v>
      </c>
      <c r="B1869" s="7" t="s">
        <v>347</v>
      </c>
      <c r="C1869" s="7">
        <v>4.0</v>
      </c>
      <c r="D1869" s="7">
        <v>3.0</v>
      </c>
      <c r="E1869" s="7"/>
      <c r="F1869" s="7" t="s">
        <v>321</v>
      </c>
      <c r="G1869" s="7" t="s">
        <v>179</v>
      </c>
      <c r="H1869" s="7" t="s">
        <v>1742</v>
      </c>
    </row>
    <row r="1870">
      <c r="A1870" s="56" t="s">
        <v>522</v>
      </c>
      <c r="B1870" s="7" t="s">
        <v>328</v>
      </c>
      <c r="C1870" s="7">
        <v>6.0</v>
      </c>
      <c r="D1870" s="7">
        <v>5.0</v>
      </c>
      <c r="E1870" s="7"/>
      <c r="F1870" s="7" t="s">
        <v>329</v>
      </c>
      <c r="G1870" s="7" t="s">
        <v>179</v>
      </c>
      <c r="H1870" s="7" t="s">
        <v>869</v>
      </c>
    </row>
    <row r="1871">
      <c r="A1871" s="56" t="s">
        <v>370</v>
      </c>
      <c r="B1871" s="7" t="s">
        <v>1199</v>
      </c>
      <c r="C1871" s="7">
        <v>3.0</v>
      </c>
      <c r="D1871" s="7">
        <v>2.0</v>
      </c>
      <c r="E1871" s="7">
        <v>2.0</v>
      </c>
      <c r="F1871" s="7" t="s">
        <v>24</v>
      </c>
      <c r="G1871" s="7" t="s">
        <v>293</v>
      </c>
      <c r="H1871" s="7" t="s">
        <v>969</v>
      </c>
      <c r="I1871" s="7" t="s">
        <v>27</v>
      </c>
    </row>
    <row r="1872">
      <c r="A1872" s="56" t="s">
        <v>497</v>
      </c>
      <c r="B1872" s="7" t="s">
        <v>1743</v>
      </c>
      <c r="C1872" s="7">
        <v>3.0</v>
      </c>
      <c r="D1872" s="7">
        <v>2.0</v>
      </c>
      <c r="E1872" s="7">
        <v>2.0</v>
      </c>
      <c r="F1872" s="7" t="s">
        <v>24</v>
      </c>
      <c r="G1872" s="7" t="s">
        <v>293</v>
      </c>
      <c r="H1872" s="7" t="s">
        <v>1744</v>
      </c>
      <c r="I1872" s="7" t="s">
        <v>27</v>
      </c>
    </row>
    <row r="1873">
      <c r="A1873" s="56" t="s">
        <v>298</v>
      </c>
      <c r="B1873" s="7" t="s">
        <v>1580</v>
      </c>
      <c r="C1873" s="7">
        <v>4.0</v>
      </c>
      <c r="D1873" s="7">
        <v>5.0</v>
      </c>
      <c r="E1873" s="7">
        <v>2.0</v>
      </c>
      <c r="F1873" s="7" t="s">
        <v>300</v>
      </c>
      <c r="G1873" s="7" t="s">
        <v>293</v>
      </c>
      <c r="H1873" s="7" t="s">
        <v>301</v>
      </c>
      <c r="I1873" s="7" t="s">
        <v>27</v>
      </c>
    </row>
    <row r="1874">
      <c r="A1874" s="56" t="s">
        <v>341</v>
      </c>
      <c r="B1874" s="7" t="s">
        <v>1352</v>
      </c>
      <c r="C1874" s="7">
        <v>3.0</v>
      </c>
      <c r="D1874" s="7">
        <v>2.0</v>
      </c>
      <c r="E1874" s="7"/>
      <c r="F1874" s="7" t="s">
        <v>24</v>
      </c>
      <c r="G1874" s="7" t="s">
        <v>293</v>
      </c>
      <c r="H1874" s="7" t="s">
        <v>1745</v>
      </c>
    </row>
    <row r="1875">
      <c r="A1875" s="56" t="s">
        <v>303</v>
      </c>
      <c r="B1875" s="7" t="s">
        <v>1746</v>
      </c>
      <c r="C1875" s="7">
        <v>5.0</v>
      </c>
      <c r="D1875" s="7">
        <v>3.0</v>
      </c>
      <c r="E1875" s="7">
        <v>2.0</v>
      </c>
      <c r="F1875" s="7" t="s">
        <v>24</v>
      </c>
      <c r="G1875" s="7" t="s">
        <v>293</v>
      </c>
      <c r="H1875" s="7" t="s">
        <v>581</v>
      </c>
    </row>
    <row r="1876">
      <c r="A1876" s="56" t="s">
        <v>677</v>
      </c>
      <c r="B1876" s="7" t="s">
        <v>664</v>
      </c>
      <c r="D1876" s="27"/>
      <c r="E1876" s="7"/>
      <c r="F1876" s="7" t="s">
        <v>1647</v>
      </c>
      <c r="G1876" s="7" t="s">
        <v>179</v>
      </c>
      <c r="H1876" s="7" t="s">
        <v>1747</v>
      </c>
    </row>
    <row r="1877">
      <c r="A1877" s="56" t="s">
        <v>295</v>
      </c>
      <c r="B1877" s="7" t="s">
        <v>775</v>
      </c>
      <c r="C1877" s="7">
        <v>7.0</v>
      </c>
      <c r="D1877" s="7">
        <v>6.0</v>
      </c>
      <c r="E1877" s="7"/>
      <c r="F1877" s="7" t="s">
        <v>192</v>
      </c>
      <c r="G1877" s="7" t="s">
        <v>179</v>
      </c>
      <c r="H1877" s="7" t="s">
        <v>1748</v>
      </c>
      <c r="I1877" s="7" t="s">
        <v>25</v>
      </c>
    </row>
    <row r="1878">
      <c r="A1878" s="56" t="s">
        <v>365</v>
      </c>
      <c r="B1878" s="7" t="s">
        <v>1749</v>
      </c>
      <c r="C1878" s="7">
        <v>3.0</v>
      </c>
      <c r="D1878" s="7">
        <v>2.0</v>
      </c>
      <c r="E1878" s="7"/>
      <c r="F1878" s="7" t="s">
        <v>1750</v>
      </c>
      <c r="G1878" s="7" t="s">
        <v>293</v>
      </c>
      <c r="H1878" s="7" t="s">
        <v>1751</v>
      </c>
      <c r="I1878" s="7" t="s">
        <v>27</v>
      </c>
    </row>
    <row r="1879">
      <c r="A1879" s="56" t="s">
        <v>298</v>
      </c>
      <c r="B1879" s="7" t="s">
        <v>344</v>
      </c>
      <c r="C1879" s="7">
        <v>6.0</v>
      </c>
      <c r="D1879" s="7">
        <v>4.0</v>
      </c>
      <c r="E1879" s="7">
        <v>2.0</v>
      </c>
      <c r="F1879" s="7" t="s">
        <v>24</v>
      </c>
      <c r="G1879" s="7" t="s">
        <v>293</v>
      </c>
      <c r="H1879" s="7" t="s">
        <v>1497</v>
      </c>
      <c r="I1879" s="7" t="s">
        <v>25</v>
      </c>
    </row>
    <row r="1880">
      <c r="A1880" s="56" t="s">
        <v>447</v>
      </c>
      <c r="B1880" s="7" t="s">
        <v>1752</v>
      </c>
      <c r="C1880" s="7">
        <v>1.0</v>
      </c>
      <c r="D1880" s="7">
        <v>1.0</v>
      </c>
      <c r="E1880" s="7">
        <v>1.0</v>
      </c>
      <c r="F1880" s="7" t="s">
        <v>355</v>
      </c>
      <c r="G1880" s="7" t="s">
        <v>293</v>
      </c>
      <c r="H1880" s="7" t="s">
        <v>1753</v>
      </c>
      <c r="I1880" s="7" t="s">
        <v>25</v>
      </c>
    </row>
    <row r="1881">
      <c r="A1881" s="56" t="s">
        <v>295</v>
      </c>
      <c r="B1881" s="7" t="s">
        <v>1754</v>
      </c>
      <c r="D1881" s="27"/>
      <c r="E1881" s="7">
        <v>2.0</v>
      </c>
      <c r="F1881" s="7" t="s">
        <v>192</v>
      </c>
      <c r="G1881" s="7" t="s">
        <v>179</v>
      </c>
      <c r="H1881" s="7" t="s">
        <v>1755</v>
      </c>
      <c r="I1881" s="7" t="s">
        <v>175</v>
      </c>
    </row>
    <row r="1882">
      <c r="A1882" s="56" t="s">
        <v>436</v>
      </c>
      <c r="B1882" s="7" t="s">
        <v>1756</v>
      </c>
      <c r="C1882" s="7">
        <v>5.0</v>
      </c>
      <c r="D1882" s="7">
        <v>6.0</v>
      </c>
      <c r="E1882" s="7">
        <v>3.0</v>
      </c>
      <c r="F1882" s="7" t="s">
        <v>326</v>
      </c>
      <c r="G1882" s="7" t="s">
        <v>179</v>
      </c>
      <c r="H1882" s="7" t="s">
        <v>1686</v>
      </c>
      <c r="I1882" s="7" t="s">
        <v>27</v>
      </c>
    </row>
    <row r="1883">
      <c r="A1883" s="56" t="s">
        <v>295</v>
      </c>
      <c r="B1883" s="7" t="s">
        <v>1757</v>
      </c>
      <c r="C1883" s="7">
        <v>6.0</v>
      </c>
      <c r="D1883" s="7">
        <v>4.0</v>
      </c>
      <c r="E1883" s="7"/>
      <c r="F1883" s="7" t="s">
        <v>192</v>
      </c>
      <c r="G1883" s="7" t="s">
        <v>179</v>
      </c>
      <c r="H1883" s="7" t="s">
        <v>1758</v>
      </c>
      <c r="I1883" s="7" t="s">
        <v>27</v>
      </c>
    </row>
    <row r="1884">
      <c r="A1884" s="56" t="s">
        <v>447</v>
      </c>
      <c r="B1884" s="7" t="s">
        <v>867</v>
      </c>
      <c r="C1884" s="7">
        <v>1.0</v>
      </c>
      <c r="D1884" s="7">
        <v>1.0</v>
      </c>
      <c r="E1884" s="7">
        <v>1.0</v>
      </c>
      <c r="F1884" s="7" t="s">
        <v>355</v>
      </c>
      <c r="G1884" s="7" t="s">
        <v>293</v>
      </c>
      <c r="H1884" s="7" t="s">
        <v>1759</v>
      </c>
      <c r="I1884" s="7" t="s">
        <v>25</v>
      </c>
    </row>
    <row r="1885">
      <c r="A1885" s="56" t="s">
        <v>447</v>
      </c>
      <c r="B1885" s="7" t="s">
        <v>1760</v>
      </c>
      <c r="C1885" s="7">
        <v>1.0</v>
      </c>
      <c r="D1885" s="7">
        <v>1.0</v>
      </c>
      <c r="E1885" s="7">
        <v>2.0</v>
      </c>
      <c r="F1885" s="7" t="s">
        <v>355</v>
      </c>
      <c r="G1885" s="7" t="s">
        <v>293</v>
      </c>
      <c r="H1885" s="7" t="s">
        <v>1759</v>
      </c>
      <c r="I1885" s="7" t="s">
        <v>25</v>
      </c>
    </row>
    <row r="1886">
      <c r="A1886" s="56" t="s">
        <v>447</v>
      </c>
      <c r="B1886" s="7" t="s">
        <v>1318</v>
      </c>
      <c r="C1886" s="7">
        <v>1.0</v>
      </c>
      <c r="D1886" s="7">
        <v>1.0</v>
      </c>
      <c r="E1886" s="7">
        <v>2.0</v>
      </c>
      <c r="F1886" s="7" t="s">
        <v>355</v>
      </c>
      <c r="G1886" s="7" t="s">
        <v>293</v>
      </c>
      <c r="H1886" s="7" t="s">
        <v>1753</v>
      </c>
      <c r="I1886" s="7" t="s">
        <v>25</v>
      </c>
    </row>
    <row r="1887">
      <c r="A1887" s="56" t="s">
        <v>436</v>
      </c>
      <c r="B1887" s="7" t="s">
        <v>1253</v>
      </c>
      <c r="D1887" s="27"/>
      <c r="E1887" s="7">
        <v>2.0</v>
      </c>
      <c r="F1887" s="7" t="s">
        <v>326</v>
      </c>
      <c r="G1887" s="7" t="s">
        <v>179</v>
      </c>
      <c r="H1887" s="7" t="s">
        <v>322</v>
      </c>
      <c r="I1887" s="7" t="s">
        <v>25</v>
      </c>
    </row>
    <row r="1888">
      <c r="A1888" s="56" t="s">
        <v>424</v>
      </c>
      <c r="B1888" s="7" t="s">
        <v>560</v>
      </c>
      <c r="C1888" s="7">
        <v>3.0</v>
      </c>
      <c r="D1888" s="7">
        <v>4.0</v>
      </c>
      <c r="E1888" s="7">
        <v>1.0</v>
      </c>
      <c r="F1888" s="7" t="s">
        <v>36</v>
      </c>
      <c r="G1888" s="7" t="s">
        <v>293</v>
      </c>
      <c r="H1888" s="7" t="s">
        <v>555</v>
      </c>
      <c r="I1888" s="7" t="s">
        <v>25</v>
      </c>
    </row>
    <row r="1889">
      <c r="A1889" s="56" t="s">
        <v>1450</v>
      </c>
      <c r="B1889" s="7" t="s">
        <v>344</v>
      </c>
      <c r="C1889" s="7">
        <v>4.0</v>
      </c>
      <c r="D1889" s="7">
        <v>4.0</v>
      </c>
      <c r="E1889" s="7"/>
      <c r="F1889" s="7" t="s">
        <v>382</v>
      </c>
      <c r="G1889" s="7" t="s">
        <v>293</v>
      </c>
      <c r="H1889" s="7" t="s">
        <v>1761</v>
      </c>
      <c r="I1889" s="7" t="s">
        <v>25</v>
      </c>
    </row>
    <row r="1890">
      <c r="A1890" s="56" t="s">
        <v>365</v>
      </c>
      <c r="B1890" s="7" t="s">
        <v>468</v>
      </c>
      <c r="C1890" s="7">
        <v>6.0</v>
      </c>
      <c r="D1890" s="7">
        <v>6.0</v>
      </c>
      <c r="E1890" s="7">
        <v>2.0</v>
      </c>
      <c r="F1890" s="7" t="s">
        <v>352</v>
      </c>
      <c r="G1890" s="7" t="s">
        <v>179</v>
      </c>
      <c r="H1890" s="7" t="s">
        <v>322</v>
      </c>
      <c r="I1890" s="7" t="s">
        <v>25</v>
      </c>
    </row>
    <row r="1891">
      <c r="A1891" s="56" t="s">
        <v>365</v>
      </c>
      <c r="B1891" s="7" t="s">
        <v>344</v>
      </c>
      <c r="C1891" s="7">
        <v>5.0</v>
      </c>
      <c r="D1891" s="7">
        <v>4.0</v>
      </c>
      <c r="E1891" s="7">
        <v>3.0</v>
      </c>
      <c r="F1891" s="7" t="s">
        <v>352</v>
      </c>
      <c r="G1891" s="7" t="s">
        <v>179</v>
      </c>
      <c r="H1891" s="7" t="s">
        <v>954</v>
      </c>
      <c r="I1891" s="7" t="s">
        <v>27</v>
      </c>
    </row>
    <row r="1892">
      <c r="A1892" s="56" t="s">
        <v>365</v>
      </c>
      <c r="B1892" s="7" t="s">
        <v>485</v>
      </c>
      <c r="C1892" s="7">
        <v>5.0</v>
      </c>
      <c r="D1892" s="7">
        <v>2.0</v>
      </c>
      <c r="E1892" s="7"/>
      <c r="F1892" s="7" t="s">
        <v>1762</v>
      </c>
      <c r="G1892" s="7" t="s">
        <v>179</v>
      </c>
      <c r="H1892" s="7" t="s">
        <v>1763</v>
      </c>
      <c r="I1892" s="7" t="s">
        <v>27</v>
      </c>
    </row>
    <row r="1893">
      <c r="A1893" s="56" t="s">
        <v>365</v>
      </c>
      <c r="B1893" s="7" t="s">
        <v>797</v>
      </c>
      <c r="C1893" s="7">
        <v>3.0</v>
      </c>
      <c r="D1893" s="7">
        <v>2.0</v>
      </c>
      <c r="E1893" s="7">
        <v>6.0</v>
      </c>
      <c r="F1893" s="7" t="s">
        <v>300</v>
      </c>
      <c r="G1893" s="7" t="s">
        <v>293</v>
      </c>
      <c r="H1893" s="7" t="s">
        <v>1534</v>
      </c>
      <c r="I1893" s="7" t="s">
        <v>25</v>
      </c>
    </row>
    <row r="1894">
      <c r="A1894" s="56" t="s">
        <v>365</v>
      </c>
      <c r="B1894" s="7" t="s">
        <v>1641</v>
      </c>
      <c r="C1894" s="7">
        <v>4.0</v>
      </c>
      <c r="D1894" s="7">
        <v>3.0</v>
      </c>
      <c r="E1894" s="7"/>
      <c r="F1894" s="7" t="s">
        <v>443</v>
      </c>
      <c r="G1894" s="7" t="s">
        <v>179</v>
      </c>
      <c r="H1894" s="7" t="s">
        <v>481</v>
      </c>
      <c r="I1894" s="7" t="s">
        <v>27</v>
      </c>
    </row>
    <row r="1895">
      <c r="A1895" s="56" t="s">
        <v>365</v>
      </c>
      <c r="B1895" s="7" t="s">
        <v>464</v>
      </c>
      <c r="C1895" s="7">
        <v>4.0</v>
      </c>
      <c r="D1895" s="7">
        <v>3.0</v>
      </c>
      <c r="E1895" s="7">
        <v>2.0</v>
      </c>
      <c r="F1895" s="7" t="s">
        <v>313</v>
      </c>
      <c r="G1895" s="7" t="s">
        <v>179</v>
      </c>
      <c r="H1895" s="7" t="s">
        <v>1339</v>
      </c>
      <c r="I1895" s="7" t="s">
        <v>27</v>
      </c>
    </row>
    <row r="1896">
      <c r="A1896" s="56" t="s">
        <v>302</v>
      </c>
      <c r="B1896" s="7" t="s">
        <v>578</v>
      </c>
      <c r="D1896" s="27"/>
      <c r="E1896" s="7">
        <v>4.0</v>
      </c>
      <c r="F1896" s="7" t="s">
        <v>352</v>
      </c>
      <c r="G1896" s="7" t="s">
        <v>179</v>
      </c>
      <c r="H1896" s="7" t="s">
        <v>429</v>
      </c>
      <c r="I1896" s="7" t="s">
        <v>27</v>
      </c>
    </row>
    <row r="1897">
      <c r="A1897" s="56" t="s">
        <v>365</v>
      </c>
      <c r="B1897" s="7" t="s">
        <v>393</v>
      </c>
      <c r="C1897" s="7">
        <v>5.0</v>
      </c>
      <c r="D1897" s="7">
        <v>4.0</v>
      </c>
      <c r="E1897" s="7">
        <v>2.0</v>
      </c>
      <c r="F1897" s="7" t="s">
        <v>321</v>
      </c>
      <c r="G1897" s="7" t="s">
        <v>179</v>
      </c>
      <c r="H1897" s="7" t="s">
        <v>954</v>
      </c>
      <c r="I1897" s="7" t="s">
        <v>27</v>
      </c>
    </row>
    <row r="1898">
      <c r="A1898" s="56" t="s">
        <v>302</v>
      </c>
      <c r="B1898" s="7" t="s">
        <v>347</v>
      </c>
      <c r="C1898" s="7">
        <v>6.0</v>
      </c>
      <c r="D1898" s="7">
        <v>5.0</v>
      </c>
      <c r="E1898" s="7">
        <v>1.0</v>
      </c>
      <c r="F1898" s="7" t="s">
        <v>352</v>
      </c>
      <c r="G1898" s="7" t="s">
        <v>179</v>
      </c>
      <c r="H1898" s="7" t="s">
        <v>429</v>
      </c>
      <c r="I1898" s="7" t="s">
        <v>25</v>
      </c>
    </row>
    <row r="1899">
      <c r="A1899" s="56" t="s">
        <v>336</v>
      </c>
      <c r="B1899" s="7" t="s">
        <v>621</v>
      </c>
      <c r="C1899" s="7">
        <v>2.0</v>
      </c>
      <c r="D1899" s="7">
        <v>2.0</v>
      </c>
      <c r="E1899" s="7">
        <v>1.0</v>
      </c>
      <c r="F1899" s="7" t="s">
        <v>345</v>
      </c>
      <c r="G1899" s="7" t="s">
        <v>293</v>
      </c>
      <c r="H1899" s="7" t="s">
        <v>1764</v>
      </c>
      <c r="I1899" s="7" t="s">
        <v>25</v>
      </c>
    </row>
    <row r="1900">
      <c r="A1900" s="56" t="s">
        <v>298</v>
      </c>
      <c r="B1900" s="7" t="s">
        <v>1117</v>
      </c>
      <c r="C1900" s="7">
        <v>3.0</v>
      </c>
      <c r="D1900" s="7">
        <v>2.0</v>
      </c>
      <c r="E1900" s="7">
        <v>1.0</v>
      </c>
      <c r="F1900" s="7" t="s">
        <v>24</v>
      </c>
      <c r="G1900" s="7"/>
      <c r="I1900" s="7" t="s">
        <v>27</v>
      </c>
    </row>
    <row r="1901">
      <c r="A1901" s="56" t="s">
        <v>341</v>
      </c>
      <c r="B1901" s="7" t="s">
        <v>1551</v>
      </c>
      <c r="C1901" s="7">
        <v>4.0</v>
      </c>
      <c r="D1901" s="7">
        <v>4.0</v>
      </c>
      <c r="E1901" s="7"/>
      <c r="F1901" s="7" t="s">
        <v>180</v>
      </c>
      <c r="G1901" s="7" t="s">
        <v>293</v>
      </c>
      <c r="H1901" s="7" t="s">
        <v>1765</v>
      </c>
    </row>
    <row r="1902">
      <c r="A1902" s="56" t="s">
        <v>403</v>
      </c>
      <c r="B1902" s="7" t="s">
        <v>567</v>
      </c>
      <c r="C1902" s="7">
        <v>1.0</v>
      </c>
      <c r="D1902" s="7">
        <v>1.0</v>
      </c>
      <c r="E1902" s="7">
        <v>3.0</v>
      </c>
      <c r="F1902" s="7" t="s">
        <v>36</v>
      </c>
      <c r="G1902" s="7" t="s">
        <v>293</v>
      </c>
      <c r="H1902" s="7" t="s">
        <v>507</v>
      </c>
    </row>
    <row r="1903">
      <c r="A1903" s="56" t="s">
        <v>303</v>
      </c>
      <c r="B1903" s="7" t="s">
        <v>839</v>
      </c>
      <c r="C1903" s="7">
        <v>5.0</v>
      </c>
      <c r="D1903" s="7">
        <v>3.0</v>
      </c>
      <c r="E1903" s="7">
        <v>3.0</v>
      </c>
      <c r="F1903" s="7" t="s">
        <v>24</v>
      </c>
      <c r="G1903" s="7" t="s">
        <v>293</v>
      </c>
      <c r="H1903" s="7" t="s">
        <v>305</v>
      </c>
    </row>
    <row r="1904">
      <c r="A1904" s="56" t="s">
        <v>620</v>
      </c>
      <c r="B1904" s="7" t="s">
        <v>1766</v>
      </c>
      <c r="C1904" s="7">
        <v>4.0</v>
      </c>
      <c r="D1904" s="7">
        <v>3.0</v>
      </c>
      <c r="E1904" s="7">
        <v>3.0</v>
      </c>
      <c r="F1904" s="7" t="s">
        <v>24</v>
      </c>
      <c r="G1904" s="7" t="s">
        <v>293</v>
      </c>
      <c r="H1904" s="7" t="s">
        <v>361</v>
      </c>
      <c r="I1904" s="7" t="s">
        <v>27</v>
      </c>
    </row>
    <row r="1905">
      <c r="A1905" s="56" t="s">
        <v>620</v>
      </c>
      <c r="B1905" s="7" t="s">
        <v>304</v>
      </c>
      <c r="C1905" s="7">
        <v>4.0</v>
      </c>
      <c r="D1905" s="7">
        <v>3.0</v>
      </c>
      <c r="E1905" s="7"/>
      <c r="F1905" s="7" t="s">
        <v>24</v>
      </c>
      <c r="G1905" s="7" t="s">
        <v>293</v>
      </c>
      <c r="H1905" s="7" t="s">
        <v>1767</v>
      </c>
      <c r="I1905" s="7" t="s">
        <v>27</v>
      </c>
    </row>
    <row r="1906">
      <c r="A1906" s="56" t="s">
        <v>303</v>
      </c>
      <c r="B1906" s="7" t="s">
        <v>843</v>
      </c>
      <c r="C1906" s="7">
        <v>2.0</v>
      </c>
      <c r="D1906" s="7">
        <v>2.0</v>
      </c>
      <c r="E1906" s="7"/>
      <c r="F1906" s="7" t="s">
        <v>345</v>
      </c>
      <c r="G1906" s="7" t="s">
        <v>293</v>
      </c>
      <c r="H1906" s="7" t="s">
        <v>478</v>
      </c>
      <c r="I1906" s="7" t="s">
        <v>27</v>
      </c>
    </row>
    <row r="1907">
      <c r="A1907" s="56" t="s">
        <v>336</v>
      </c>
      <c r="B1907" s="7" t="s">
        <v>347</v>
      </c>
      <c r="C1907" s="7">
        <v>4.0</v>
      </c>
      <c r="D1907" s="7">
        <v>4.0</v>
      </c>
      <c r="E1907" s="7"/>
      <c r="F1907" s="7" t="s">
        <v>24</v>
      </c>
      <c r="G1907" s="7" t="s">
        <v>293</v>
      </c>
      <c r="H1907" s="7" t="s">
        <v>346</v>
      </c>
      <c r="I1907" s="7" t="s">
        <v>25</v>
      </c>
    </row>
    <row r="1908">
      <c r="A1908" s="56" t="s">
        <v>302</v>
      </c>
      <c r="B1908" s="7" t="s">
        <v>395</v>
      </c>
      <c r="C1908" s="7">
        <v>4.0</v>
      </c>
      <c r="D1908" s="7">
        <v>3.0</v>
      </c>
      <c r="E1908" s="7"/>
      <c r="F1908" s="7" t="s">
        <v>443</v>
      </c>
      <c r="G1908" s="7" t="s">
        <v>293</v>
      </c>
      <c r="H1908" s="7" t="s">
        <v>649</v>
      </c>
    </row>
    <row r="1909">
      <c r="A1909" s="56" t="s">
        <v>336</v>
      </c>
      <c r="B1909" s="7" t="s">
        <v>450</v>
      </c>
      <c r="C1909" s="7">
        <v>2.0</v>
      </c>
      <c r="D1909" s="7">
        <v>2.0</v>
      </c>
      <c r="E1909" s="7"/>
      <c r="F1909" s="7" t="s">
        <v>36</v>
      </c>
      <c r="G1909" s="7" t="s">
        <v>293</v>
      </c>
      <c r="H1909" s="7" t="s">
        <v>1189</v>
      </c>
      <c r="I1909" s="7" t="s">
        <v>25</v>
      </c>
    </row>
    <row r="1910">
      <c r="A1910" s="56" t="s">
        <v>620</v>
      </c>
      <c r="B1910" s="7" t="s">
        <v>1768</v>
      </c>
      <c r="C1910" s="7">
        <v>2.0</v>
      </c>
      <c r="D1910" s="7">
        <v>2.0</v>
      </c>
      <c r="E1910" s="7">
        <v>2.0</v>
      </c>
      <c r="F1910" s="7" t="s">
        <v>300</v>
      </c>
      <c r="G1910" s="7" t="s">
        <v>293</v>
      </c>
      <c r="H1910" s="7" t="s">
        <v>1592</v>
      </c>
      <c r="I1910" s="7" t="s">
        <v>27</v>
      </c>
    </row>
    <row r="1911">
      <c r="A1911" s="56" t="s">
        <v>620</v>
      </c>
      <c r="B1911" s="7" t="s">
        <v>873</v>
      </c>
      <c r="C1911" s="7">
        <v>4.0</v>
      </c>
      <c r="D1911" s="7">
        <v>3.0</v>
      </c>
      <c r="E1911" s="7"/>
      <c r="F1911" s="7" t="s">
        <v>300</v>
      </c>
      <c r="G1911" s="7" t="s">
        <v>293</v>
      </c>
      <c r="H1911" s="7" t="s">
        <v>1769</v>
      </c>
      <c r="I1911" s="7" t="s">
        <v>25</v>
      </c>
    </row>
    <row r="1912">
      <c r="A1912" s="56" t="s">
        <v>620</v>
      </c>
      <c r="B1912" s="7" t="s">
        <v>1129</v>
      </c>
      <c r="C1912" s="7">
        <v>4.0</v>
      </c>
      <c r="D1912" s="7">
        <v>3.0</v>
      </c>
      <c r="E1912" s="7">
        <v>2.0</v>
      </c>
      <c r="F1912" s="7" t="s">
        <v>358</v>
      </c>
      <c r="G1912" s="7" t="s">
        <v>293</v>
      </c>
      <c r="H1912" s="7" t="s">
        <v>1769</v>
      </c>
      <c r="I1912" s="7" t="s">
        <v>27</v>
      </c>
    </row>
    <row r="1913">
      <c r="A1913" s="56" t="s">
        <v>408</v>
      </c>
      <c r="B1913" s="7" t="s">
        <v>1770</v>
      </c>
      <c r="C1913" s="7">
        <v>4.0</v>
      </c>
      <c r="D1913" s="7">
        <v>4.0</v>
      </c>
      <c r="E1913" s="7"/>
      <c r="F1913" s="7" t="s">
        <v>1529</v>
      </c>
      <c r="G1913" s="7" t="s">
        <v>293</v>
      </c>
      <c r="H1913" s="7" t="s">
        <v>1771</v>
      </c>
      <c r="I1913" s="7" t="s">
        <v>25</v>
      </c>
    </row>
    <row r="1914">
      <c r="A1914" s="56" t="s">
        <v>620</v>
      </c>
      <c r="B1914" s="7" t="s">
        <v>995</v>
      </c>
      <c r="C1914" s="7">
        <v>4.0</v>
      </c>
      <c r="D1914" s="7">
        <v>3.0</v>
      </c>
      <c r="E1914" s="7"/>
      <c r="F1914" s="7" t="s">
        <v>300</v>
      </c>
      <c r="G1914" s="7" t="s">
        <v>293</v>
      </c>
      <c r="H1914" s="7" t="s">
        <v>1707</v>
      </c>
      <c r="I1914" s="7" t="s">
        <v>27</v>
      </c>
    </row>
    <row r="1915">
      <c r="A1915" s="56" t="s">
        <v>620</v>
      </c>
      <c r="B1915" s="7" t="s">
        <v>993</v>
      </c>
      <c r="C1915" s="7">
        <v>4.0</v>
      </c>
      <c r="D1915" s="7">
        <v>3.0</v>
      </c>
      <c r="E1915" s="7"/>
      <c r="F1915" s="7" t="s">
        <v>24</v>
      </c>
      <c r="G1915" s="7" t="s">
        <v>293</v>
      </c>
      <c r="H1915" s="7" t="s">
        <v>1707</v>
      </c>
      <c r="I1915" s="7" t="s">
        <v>25</v>
      </c>
    </row>
    <row r="1916">
      <c r="A1916" s="56" t="s">
        <v>436</v>
      </c>
      <c r="B1916" s="7" t="s">
        <v>1772</v>
      </c>
      <c r="C1916" s="7">
        <v>5.0</v>
      </c>
      <c r="D1916" s="7">
        <v>5.0</v>
      </c>
      <c r="E1916" s="7">
        <v>1.0</v>
      </c>
      <c r="F1916" s="7" t="s">
        <v>192</v>
      </c>
      <c r="G1916" s="7" t="s">
        <v>179</v>
      </c>
      <c r="H1916" s="7" t="s">
        <v>1773</v>
      </c>
      <c r="I1916" s="7" t="s">
        <v>27</v>
      </c>
    </row>
    <row r="1917">
      <c r="A1917" s="56" t="s">
        <v>620</v>
      </c>
      <c r="B1917" s="7" t="s">
        <v>471</v>
      </c>
      <c r="C1917" s="7">
        <v>4.0</v>
      </c>
      <c r="D1917" s="7">
        <v>4.0</v>
      </c>
      <c r="E1917" s="7">
        <v>1.0</v>
      </c>
      <c r="F1917" s="7" t="s">
        <v>300</v>
      </c>
      <c r="G1917" s="7" t="s">
        <v>293</v>
      </c>
      <c r="H1917" s="7" t="s">
        <v>1558</v>
      </c>
      <c r="I1917" s="7" t="s">
        <v>175</v>
      </c>
    </row>
    <row r="1918">
      <c r="A1918" s="56" t="s">
        <v>620</v>
      </c>
      <c r="B1918" s="7" t="s">
        <v>485</v>
      </c>
      <c r="C1918" s="7">
        <v>3.0</v>
      </c>
      <c r="D1918" s="7">
        <v>2.0</v>
      </c>
      <c r="E1918" s="7">
        <v>1.0</v>
      </c>
      <c r="F1918" s="7" t="s">
        <v>300</v>
      </c>
      <c r="G1918" s="7" t="s">
        <v>293</v>
      </c>
      <c r="H1918" s="7" t="s">
        <v>1774</v>
      </c>
      <c r="I1918" s="7" t="s">
        <v>175</v>
      </c>
    </row>
    <row r="1919">
      <c r="A1919" s="56" t="s">
        <v>620</v>
      </c>
      <c r="B1919" s="7" t="s">
        <v>471</v>
      </c>
      <c r="C1919" s="7">
        <v>4.0</v>
      </c>
      <c r="D1919" s="7">
        <v>4.0</v>
      </c>
      <c r="E1919" s="7">
        <v>2.0</v>
      </c>
      <c r="F1919" s="7" t="s">
        <v>300</v>
      </c>
      <c r="G1919" s="7" t="s">
        <v>179</v>
      </c>
      <c r="H1919" s="7" t="s">
        <v>1775</v>
      </c>
      <c r="I1919" s="7" t="s">
        <v>175</v>
      </c>
    </row>
    <row r="1920">
      <c r="A1920" s="56" t="s">
        <v>620</v>
      </c>
      <c r="B1920" s="7" t="s">
        <v>1075</v>
      </c>
      <c r="C1920" s="7">
        <v>4.0</v>
      </c>
      <c r="D1920" s="7">
        <v>4.0</v>
      </c>
      <c r="E1920" s="7"/>
      <c r="F1920" s="7" t="s">
        <v>300</v>
      </c>
      <c r="G1920" s="7" t="s">
        <v>179</v>
      </c>
      <c r="H1920" s="7" t="s">
        <v>1776</v>
      </c>
      <c r="I1920" s="7" t="s">
        <v>175</v>
      </c>
    </row>
    <row r="1921">
      <c r="A1921" s="56" t="s">
        <v>439</v>
      </c>
      <c r="B1921" s="7" t="s">
        <v>1777</v>
      </c>
      <c r="C1921" s="7">
        <v>4.0</v>
      </c>
      <c r="D1921" s="7">
        <v>3.0</v>
      </c>
      <c r="E1921" s="7">
        <v>6.0</v>
      </c>
      <c r="F1921" s="7" t="s">
        <v>300</v>
      </c>
      <c r="G1921" s="7" t="s">
        <v>293</v>
      </c>
      <c r="H1921" s="7" t="s">
        <v>1778</v>
      </c>
      <c r="I1921" s="7" t="s">
        <v>27</v>
      </c>
    </row>
    <row r="1922">
      <c r="A1922" s="56" t="s">
        <v>403</v>
      </c>
      <c r="B1922" s="7" t="s">
        <v>656</v>
      </c>
      <c r="C1922" s="7">
        <v>2.0</v>
      </c>
      <c r="D1922" s="7">
        <v>2.0</v>
      </c>
      <c r="E1922" s="7">
        <v>2.0</v>
      </c>
      <c r="F1922" s="7" t="s">
        <v>24</v>
      </c>
      <c r="G1922" s="7" t="s">
        <v>293</v>
      </c>
      <c r="H1922" s="7" t="s">
        <v>1779</v>
      </c>
      <c r="I1922" s="7" t="s">
        <v>25</v>
      </c>
    </row>
    <row r="1923">
      <c r="A1923" s="56" t="s">
        <v>336</v>
      </c>
      <c r="B1923" s="7" t="s">
        <v>1780</v>
      </c>
      <c r="C1923" s="7">
        <v>4.0</v>
      </c>
      <c r="D1923" s="7">
        <v>5.0</v>
      </c>
      <c r="E1923" s="7">
        <v>1.0</v>
      </c>
      <c r="F1923" s="7" t="s">
        <v>627</v>
      </c>
      <c r="G1923" s="7" t="s">
        <v>293</v>
      </c>
      <c r="H1923" s="7" t="s">
        <v>1781</v>
      </c>
      <c r="I1923" s="7" t="s">
        <v>27</v>
      </c>
    </row>
    <row r="1924">
      <c r="A1924" s="56" t="s">
        <v>348</v>
      </c>
      <c r="B1924" s="7" t="s">
        <v>1782</v>
      </c>
      <c r="C1924" s="7">
        <v>2.0</v>
      </c>
      <c r="D1924" s="7">
        <v>2.0</v>
      </c>
      <c r="E1924" s="7">
        <v>2.0</v>
      </c>
      <c r="F1924" s="7" t="s">
        <v>36</v>
      </c>
      <c r="G1924" s="7" t="s">
        <v>293</v>
      </c>
      <c r="H1924" s="7" t="s">
        <v>665</v>
      </c>
    </row>
    <row r="1925">
      <c r="A1925" s="56" t="s">
        <v>303</v>
      </c>
      <c r="B1925" s="7" t="s">
        <v>523</v>
      </c>
      <c r="C1925" s="7">
        <v>2.0</v>
      </c>
      <c r="D1925" s="7">
        <v>1.0</v>
      </c>
      <c r="E1925" s="7"/>
      <c r="F1925" s="7" t="s">
        <v>36</v>
      </c>
      <c r="G1925" s="7" t="s">
        <v>293</v>
      </c>
      <c r="H1925" s="7" t="s">
        <v>1202</v>
      </c>
    </row>
    <row r="1926">
      <c r="A1926" s="56" t="s">
        <v>302</v>
      </c>
      <c r="B1926" s="7" t="s">
        <v>610</v>
      </c>
      <c r="C1926" s="7">
        <v>1.0</v>
      </c>
      <c r="D1926" s="7">
        <v>1.0</v>
      </c>
      <c r="E1926" s="7"/>
      <c r="F1926" s="7" t="s">
        <v>36</v>
      </c>
      <c r="G1926" s="7" t="s">
        <v>293</v>
      </c>
      <c r="H1926" s="7" t="s">
        <v>914</v>
      </c>
    </row>
    <row r="1927">
      <c r="A1927" s="56" t="s">
        <v>336</v>
      </c>
      <c r="B1927" s="7" t="s">
        <v>580</v>
      </c>
      <c r="C1927" s="7">
        <v>4.0</v>
      </c>
      <c r="D1927" s="7">
        <v>3.0</v>
      </c>
      <c r="E1927" s="7"/>
      <c r="F1927" s="7" t="s">
        <v>24</v>
      </c>
      <c r="G1927" s="7" t="s">
        <v>293</v>
      </c>
      <c r="H1927" s="7" t="s">
        <v>361</v>
      </c>
    </row>
    <row r="1928">
      <c r="A1928" s="56" t="s">
        <v>430</v>
      </c>
      <c r="B1928" s="7" t="s">
        <v>1783</v>
      </c>
      <c r="C1928" s="7" t="s">
        <v>576</v>
      </c>
      <c r="D1928" s="7">
        <v>1.0</v>
      </c>
      <c r="E1928" s="7"/>
      <c r="F1928" s="7" t="s">
        <v>345</v>
      </c>
      <c r="G1928" s="7" t="s">
        <v>293</v>
      </c>
      <c r="H1928" s="7" t="s">
        <v>923</v>
      </c>
      <c r="I1928" s="7" t="s">
        <v>25</v>
      </c>
    </row>
    <row r="1929">
      <c r="A1929" s="56" t="s">
        <v>302</v>
      </c>
      <c r="B1929" s="7" t="s">
        <v>431</v>
      </c>
      <c r="C1929" s="7">
        <v>4.0</v>
      </c>
      <c r="D1929" s="7">
        <v>2.0</v>
      </c>
      <c r="E1929" s="7"/>
      <c r="F1929" s="7" t="s">
        <v>952</v>
      </c>
      <c r="G1929" s="7" t="s">
        <v>179</v>
      </c>
      <c r="H1929" s="7" t="s">
        <v>353</v>
      </c>
      <c r="I1929" s="7" t="s">
        <v>27</v>
      </c>
    </row>
    <row r="1930">
      <c r="A1930" s="56" t="s">
        <v>303</v>
      </c>
      <c r="B1930" s="7" t="s">
        <v>816</v>
      </c>
      <c r="C1930" s="7">
        <v>4.0</v>
      </c>
      <c r="D1930" s="7">
        <v>2.0</v>
      </c>
      <c r="E1930" s="7">
        <v>6.0</v>
      </c>
      <c r="F1930" s="7" t="s">
        <v>300</v>
      </c>
      <c r="G1930" s="7" t="s">
        <v>293</v>
      </c>
      <c r="H1930" s="7" t="s">
        <v>1097</v>
      </c>
      <c r="I1930" s="7" t="s">
        <v>27</v>
      </c>
    </row>
    <row r="1931">
      <c r="A1931" s="56" t="s">
        <v>351</v>
      </c>
      <c r="B1931" s="7" t="s">
        <v>1383</v>
      </c>
      <c r="C1931" s="7">
        <v>2.0</v>
      </c>
      <c r="D1931" s="7">
        <v>2.0</v>
      </c>
      <c r="E1931" s="7"/>
      <c r="F1931" s="7" t="s">
        <v>405</v>
      </c>
      <c r="G1931" s="7" t="s">
        <v>293</v>
      </c>
      <c r="H1931" s="7" t="s">
        <v>1784</v>
      </c>
    </row>
    <row r="1932">
      <c r="A1932" s="56" t="s">
        <v>365</v>
      </c>
      <c r="B1932" s="7" t="s">
        <v>1785</v>
      </c>
      <c r="C1932" s="7">
        <v>3.0</v>
      </c>
      <c r="D1932" s="7">
        <v>2.0</v>
      </c>
      <c r="E1932" s="7">
        <v>4.0</v>
      </c>
      <c r="F1932" s="7" t="s">
        <v>739</v>
      </c>
      <c r="G1932" s="7" t="s">
        <v>293</v>
      </c>
      <c r="H1932" s="7" t="s">
        <v>396</v>
      </c>
      <c r="I1932" s="7" t="s">
        <v>175</v>
      </c>
    </row>
    <row r="1933">
      <c r="A1933" s="56" t="s">
        <v>365</v>
      </c>
      <c r="B1933" s="7" t="s">
        <v>603</v>
      </c>
      <c r="C1933" s="7">
        <v>3.0</v>
      </c>
      <c r="D1933" s="7">
        <v>2.0</v>
      </c>
      <c r="E1933" s="7"/>
      <c r="F1933" s="7" t="s">
        <v>461</v>
      </c>
      <c r="G1933" s="7" t="s">
        <v>293</v>
      </c>
      <c r="H1933" s="7" t="s">
        <v>458</v>
      </c>
      <c r="I1933" s="7" t="s">
        <v>27</v>
      </c>
    </row>
    <row r="1934">
      <c r="A1934" s="56" t="s">
        <v>336</v>
      </c>
      <c r="B1934" s="7" t="s">
        <v>416</v>
      </c>
      <c r="C1934" s="7">
        <v>3.0</v>
      </c>
      <c r="D1934" s="7">
        <v>2.0</v>
      </c>
      <c r="E1934" s="7">
        <v>2.0</v>
      </c>
      <c r="F1934" s="7" t="s">
        <v>24</v>
      </c>
      <c r="G1934" s="7" t="s">
        <v>293</v>
      </c>
      <c r="H1934" s="7" t="s">
        <v>1786</v>
      </c>
      <c r="I1934" s="7" t="s">
        <v>25</v>
      </c>
    </row>
    <row r="1935">
      <c r="A1935" s="56" t="s">
        <v>415</v>
      </c>
      <c r="B1935" s="7" t="s">
        <v>1787</v>
      </c>
      <c r="C1935" s="7">
        <v>3.0</v>
      </c>
      <c r="D1935" s="7">
        <v>1.0</v>
      </c>
      <c r="E1935" s="7">
        <v>2.0</v>
      </c>
      <c r="F1935" s="7" t="s">
        <v>36</v>
      </c>
      <c r="G1935" s="7" t="s">
        <v>293</v>
      </c>
      <c r="H1935" s="7" t="s">
        <v>718</v>
      </c>
      <c r="I1935" s="7" t="s">
        <v>175</v>
      </c>
    </row>
    <row r="1936">
      <c r="A1936" s="56" t="s">
        <v>336</v>
      </c>
      <c r="B1936" s="7" t="s">
        <v>312</v>
      </c>
      <c r="C1936" s="7">
        <v>4.0</v>
      </c>
      <c r="D1936" s="7">
        <v>5.0</v>
      </c>
      <c r="E1936" s="7"/>
      <c r="F1936" s="7" t="s">
        <v>300</v>
      </c>
      <c r="G1936" s="7" t="s">
        <v>293</v>
      </c>
      <c r="H1936" s="7" t="s">
        <v>803</v>
      </c>
      <c r="I1936" s="7" t="s">
        <v>25</v>
      </c>
    </row>
    <row r="1937">
      <c r="A1937" s="56" t="s">
        <v>336</v>
      </c>
      <c r="B1937" s="7" t="s">
        <v>418</v>
      </c>
      <c r="C1937" s="7">
        <v>4.0</v>
      </c>
      <c r="D1937" s="7">
        <v>5.0</v>
      </c>
      <c r="E1937" s="7"/>
      <c r="F1937" s="7" t="s">
        <v>300</v>
      </c>
      <c r="G1937" s="7" t="s">
        <v>293</v>
      </c>
      <c r="H1937" s="7" t="s">
        <v>803</v>
      </c>
      <c r="I1937" s="7" t="s">
        <v>25</v>
      </c>
    </row>
    <row r="1938">
      <c r="A1938" s="56" t="s">
        <v>351</v>
      </c>
      <c r="B1938" s="7" t="s">
        <v>1117</v>
      </c>
      <c r="C1938" s="7">
        <v>2.0</v>
      </c>
      <c r="D1938" s="7">
        <v>2.0</v>
      </c>
      <c r="E1938" s="7">
        <v>2.0</v>
      </c>
      <c r="F1938" s="7" t="s">
        <v>355</v>
      </c>
      <c r="G1938" s="7" t="s">
        <v>179</v>
      </c>
      <c r="H1938" s="7" t="s">
        <v>1788</v>
      </c>
      <c r="I1938" s="7" t="s">
        <v>175</v>
      </c>
    </row>
    <row r="1939">
      <c r="A1939" s="56" t="s">
        <v>370</v>
      </c>
      <c r="B1939" s="7" t="s">
        <v>431</v>
      </c>
      <c r="C1939" s="7">
        <v>3.0</v>
      </c>
      <c r="D1939" s="7">
        <v>2.0</v>
      </c>
      <c r="E1939" s="7">
        <v>2.0</v>
      </c>
      <c r="F1939" s="7" t="s">
        <v>24</v>
      </c>
      <c r="G1939" s="7" t="s">
        <v>293</v>
      </c>
      <c r="H1939" s="7" t="s">
        <v>1789</v>
      </c>
      <c r="I1939" s="7" t="s">
        <v>25</v>
      </c>
    </row>
    <row r="1940">
      <c r="A1940" s="56" t="s">
        <v>341</v>
      </c>
      <c r="B1940" s="7" t="s">
        <v>312</v>
      </c>
      <c r="C1940" s="7">
        <v>4.0</v>
      </c>
      <c r="D1940" s="7">
        <v>3.0</v>
      </c>
      <c r="E1940" s="7"/>
      <c r="F1940" s="7" t="s">
        <v>355</v>
      </c>
      <c r="G1940" s="7" t="s">
        <v>293</v>
      </c>
      <c r="H1940" s="7" t="s">
        <v>1790</v>
      </c>
      <c r="I1940" s="7" t="s">
        <v>27</v>
      </c>
    </row>
    <row r="1941">
      <c r="A1941" s="56" t="s">
        <v>341</v>
      </c>
      <c r="B1941" s="7" t="s">
        <v>534</v>
      </c>
      <c r="C1941" s="7">
        <v>4.0</v>
      </c>
      <c r="D1941" s="7">
        <v>3.0</v>
      </c>
      <c r="E1941" s="7"/>
      <c r="F1941" s="7" t="s">
        <v>355</v>
      </c>
      <c r="G1941" s="7" t="s">
        <v>293</v>
      </c>
      <c r="H1941" s="7" t="s">
        <v>569</v>
      </c>
      <c r="I1941" s="7" t="s">
        <v>25</v>
      </c>
    </row>
    <row r="1942">
      <c r="A1942" s="56" t="s">
        <v>341</v>
      </c>
      <c r="B1942" s="7" t="s">
        <v>291</v>
      </c>
      <c r="C1942" s="7">
        <v>2.0</v>
      </c>
      <c r="D1942" s="7">
        <v>2.0</v>
      </c>
      <c r="E1942" s="7">
        <v>3.0</v>
      </c>
      <c r="F1942" s="7" t="s">
        <v>24</v>
      </c>
      <c r="G1942" s="7" t="s">
        <v>293</v>
      </c>
      <c r="H1942" s="7" t="s">
        <v>1693</v>
      </c>
      <c r="I1942" s="7" t="s">
        <v>27</v>
      </c>
    </row>
    <row r="1943">
      <c r="A1943" s="56" t="s">
        <v>365</v>
      </c>
      <c r="B1943" s="7" t="s">
        <v>708</v>
      </c>
      <c r="C1943" s="7">
        <v>4.0</v>
      </c>
      <c r="D1943" s="7">
        <v>3.0</v>
      </c>
      <c r="E1943" s="7">
        <v>4.0</v>
      </c>
      <c r="F1943" s="7" t="s">
        <v>181</v>
      </c>
      <c r="G1943" s="7" t="s">
        <v>179</v>
      </c>
      <c r="H1943" s="7" t="s">
        <v>537</v>
      </c>
      <c r="I1943" s="7" t="s">
        <v>25</v>
      </c>
    </row>
    <row r="1944">
      <c r="A1944" s="56" t="s">
        <v>290</v>
      </c>
      <c r="C1944" s="7">
        <v>4.0</v>
      </c>
      <c r="D1944" s="7">
        <v>5.0</v>
      </c>
      <c r="E1944" s="7">
        <v>3.0</v>
      </c>
      <c r="F1944" s="7" t="s">
        <v>382</v>
      </c>
      <c r="G1944" s="7" t="s">
        <v>293</v>
      </c>
      <c r="H1944" s="7" t="s">
        <v>1791</v>
      </c>
      <c r="I1944" s="7" t="s">
        <v>27</v>
      </c>
    </row>
    <row r="1945">
      <c r="A1945" s="56" t="s">
        <v>290</v>
      </c>
      <c r="B1945" s="7" t="s">
        <v>1792</v>
      </c>
      <c r="C1945" s="7">
        <v>4.0</v>
      </c>
      <c r="D1945" s="7">
        <v>5.0</v>
      </c>
      <c r="E1945" s="7">
        <v>6.0</v>
      </c>
      <c r="F1945" s="7" t="s">
        <v>382</v>
      </c>
      <c r="G1945" s="7" t="s">
        <v>293</v>
      </c>
      <c r="H1945" s="7" t="s">
        <v>1793</v>
      </c>
      <c r="I1945" s="7" t="s">
        <v>25</v>
      </c>
    </row>
    <row r="1946">
      <c r="A1946" s="56" t="s">
        <v>365</v>
      </c>
      <c r="B1946" s="7" t="s">
        <v>1703</v>
      </c>
      <c r="C1946" s="7">
        <v>4.0</v>
      </c>
      <c r="D1946" s="7">
        <v>3.0</v>
      </c>
      <c r="E1946" s="7"/>
      <c r="F1946" s="7" t="s">
        <v>321</v>
      </c>
      <c r="G1946" s="7" t="s">
        <v>179</v>
      </c>
      <c r="H1946" s="7" t="s">
        <v>537</v>
      </c>
      <c r="I1946" s="7" t="s">
        <v>27</v>
      </c>
    </row>
    <row r="1947">
      <c r="A1947" s="56" t="s">
        <v>341</v>
      </c>
      <c r="B1947" s="7" t="s">
        <v>344</v>
      </c>
      <c r="C1947" s="7">
        <v>3.0</v>
      </c>
      <c r="D1947" s="7">
        <v>4.0</v>
      </c>
      <c r="E1947" s="7"/>
      <c r="F1947" s="7" t="s">
        <v>300</v>
      </c>
      <c r="G1947" s="7" t="s">
        <v>293</v>
      </c>
      <c r="H1947" s="7" t="s">
        <v>402</v>
      </c>
      <c r="I1947" s="7" t="s">
        <v>27</v>
      </c>
    </row>
    <row r="1948">
      <c r="A1948" s="56" t="s">
        <v>341</v>
      </c>
      <c r="B1948" s="7" t="s">
        <v>344</v>
      </c>
      <c r="C1948" s="7">
        <v>3.0</v>
      </c>
      <c r="D1948" s="7">
        <v>4.0</v>
      </c>
      <c r="E1948" s="7">
        <v>2.0</v>
      </c>
      <c r="F1948" s="7" t="s">
        <v>24</v>
      </c>
      <c r="G1948" s="7" t="s">
        <v>293</v>
      </c>
      <c r="H1948" s="7" t="s">
        <v>402</v>
      </c>
      <c r="I1948" s="7" t="s">
        <v>27</v>
      </c>
    </row>
    <row r="1949">
      <c r="A1949" s="56" t="s">
        <v>341</v>
      </c>
      <c r="B1949" s="7" t="s">
        <v>393</v>
      </c>
      <c r="C1949" s="7">
        <v>2.0</v>
      </c>
      <c r="D1949" s="7">
        <v>3.0</v>
      </c>
      <c r="E1949" s="7">
        <v>1.0</v>
      </c>
      <c r="F1949" s="7" t="s">
        <v>355</v>
      </c>
      <c r="G1949" s="7" t="s">
        <v>293</v>
      </c>
      <c r="H1949" s="7" t="s">
        <v>735</v>
      </c>
      <c r="I1949" s="7" t="s">
        <v>27</v>
      </c>
    </row>
    <row r="1950">
      <c r="A1950" s="56" t="s">
        <v>351</v>
      </c>
      <c r="B1950" s="7" t="s">
        <v>1794</v>
      </c>
      <c r="C1950" s="7">
        <v>1.0</v>
      </c>
      <c r="D1950" s="7">
        <v>1.0</v>
      </c>
      <c r="E1950" s="7">
        <v>6.0</v>
      </c>
      <c r="F1950" s="7" t="s">
        <v>36</v>
      </c>
      <c r="G1950" s="7" t="s">
        <v>293</v>
      </c>
      <c r="H1950" s="7" t="s">
        <v>1149</v>
      </c>
    </row>
    <row r="1951">
      <c r="A1951" s="56" t="s">
        <v>336</v>
      </c>
      <c r="B1951" s="7" t="s">
        <v>963</v>
      </c>
      <c r="C1951" s="7">
        <v>3.0</v>
      </c>
      <c r="D1951" s="7">
        <v>3.0</v>
      </c>
      <c r="E1951" s="7"/>
      <c r="F1951" s="7" t="s">
        <v>405</v>
      </c>
      <c r="G1951" s="7" t="s">
        <v>293</v>
      </c>
      <c r="H1951" s="7" t="s">
        <v>1795</v>
      </c>
      <c r="I1951" s="7" t="s">
        <v>27</v>
      </c>
    </row>
    <row r="1952">
      <c r="A1952" s="56" t="s">
        <v>336</v>
      </c>
      <c r="B1952" s="7" t="s">
        <v>360</v>
      </c>
      <c r="C1952" s="7">
        <v>4.0</v>
      </c>
      <c r="D1952" s="7">
        <v>5.0</v>
      </c>
      <c r="E1952" s="7">
        <v>3.0</v>
      </c>
      <c r="F1952" s="7" t="s">
        <v>300</v>
      </c>
      <c r="G1952" s="7" t="s">
        <v>293</v>
      </c>
      <c r="H1952" s="7" t="s">
        <v>799</v>
      </c>
      <c r="I1952" s="7" t="s">
        <v>27</v>
      </c>
    </row>
    <row r="1953">
      <c r="A1953" s="56" t="s">
        <v>607</v>
      </c>
      <c r="B1953" s="7" t="s">
        <v>603</v>
      </c>
      <c r="C1953" s="7">
        <v>3.0</v>
      </c>
      <c r="D1953" s="7">
        <v>2.0</v>
      </c>
      <c r="E1953" s="7"/>
      <c r="F1953" s="7" t="s">
        <v>317</v>
      </c>
      <c r="G1953" s="7" t="s">
        <v>293</v>
      </c>
      <c r="H1953" s="7" t="s">
        <v>1796</v>
      </c>
      <c r="I1953" s="7" t="s">
        <v>27</v>
      </c>
    </row>
    <row r="1954">
      <c r="A1954" s="56" t="s">
        <v>302</v>
      </c>
      <c r="B1954" s="7" t="s">
        <v>1797</v>
      </c>
      <c r="C1954" s="7">
        <v>2.0</v>
      </c>
      <c r="D1954" s="7">
        <v>1.0</v>
      </c>
      <c r="E1954" s="7"/>
      <c r="F1954" s="7" t="s">
        <v>382</v>
      </c>
      <c r="G1954" s="7" t="s">
        <v>293</v>
      </c>
      <c r="H1954" s="7" t="s">
        <v>1798</v>
      </c>
      <c r="I1954" s="7" t="s">
        <v>27</v>
      </c>
    </row>
    <row r="1955">
      <c r="A1955" s="56" t="s">
        <v>430</v>
      </c>
      <c r="B1955" s="7" t="s">
        <v>995</v>
      </c>
      <c r="C1955" s="7">
        <v>4.0</v>
      </c>
      <c r="D1955" s="7">
        <v>2.0</v>
      </c>
      <c r="E1955" s="7">
        <v>1.0</v>
      </c>
      <c r="F1955" s="7" t="s">
        <v>36</v>
      </c>
      <c r="G1955" s="7" t="s">
        <v>179</v>
      </c>
      <c r="H1955" s="7" t="s">
        <v>1799</v>
      </c>
      <c r="I1955" s="7" t="s">
        <v>175</v>
      </c>
    </row>
    <row r="1956">
      <c r="A1956" s="56" t="s">
        <v>430</v>
      </c>
      <c r="B1956" s="7" t="s">
        <v>1117</v>
      </c>
      <c r="C1956" s="7">
        <v>3.0</v>
      </c>
      <c r="D1956" s="7">
        <v>2.0</v>
      </c>
      <c r="E1956" s="7">
        <v>2.0</v>
      </c>
      <c r="F1956" s="7" t="s">
        <v>36</v>
      </c>
      <c r="G1956" s="7" t="s">
        <v>293</v>
      </c>
      <c r="H1956" s="7" t="s">
        <v>1556</v>
      </c>
      <c r="I1956" s="7" t="s">
        <v>175</v>
      </c>
    </row>
    <row r="1957">
      <c r="A1957" s="56" t="s">
        <v>497</v>
      </c>
      <c r="B1957" s="7" t="s">
        <v>368</v>
      </c>
      <c r="C1957" s="7">
        <v>3.0</v>
      </c>
      <c r="D1957" s="7">
        <v>2.0</v>
      </c>
      <c r="E1957" s="7">
        <v>2.0</v>
      </c>
      <c r="F1957" s="7" t="s">
        <v>345</v>
      </c>
      <c r="G1957" s="7" t="s">
        <v>293</v>
      </c>
      <c r="H1957" s="7" t="s">
        <v>1179</v>
      </c>
      <c r="I1957" s="7" t="s">
        <v>27</v>
      </c>
    </row>
    <row r="1958">
      <c r="A1958" s="56" t="s">
        <v>415</v>
      </c>
      <c r="B1958" s="7" t="s">
        <v>1787</v>
      </c>
      <c r="C1958" s="7">
        <v>3.0</v>
      </c>
      <c r="D1958" s="7">
        <v>2.0</v>
      </c>
      <c r="E1958" s="7">
        <v>1.0</v>
      </c>
      <c r="F1958" s="7" t="s">
        <v>36</v>
      </c>
      <c r="G1958" s="7" t="s">
        <v>293</v>
      </c>
      <c r="H1958" s="7" t="s">
        <v>718</v>
      </c>
      <c r="I1958" s="7" t="s">
        <v>175</v>
      </c>
    </row>
    <row r="1959">
      <c r="A1959" s="56" t="s">
        <v>607</v>
      </c>
      <c r="B1959" s="7" t="s">
        <v>603</v>
      </c>
      <c r="C1959" s="7">
        <v>2.0</v>
      </c>
      <c r="D1959" s="7">
        <v>2.0</v>
      </c>
      <c r="E1959" s="7">
        <v>3.0</v>
      </c>
      <c r="F1959" s="7" t="s">
        <v>181</v>
      </c>
      <c r="G1959" s="7" t="s">
        <v>179</v>
      </c>
      <c r="H1959" s="7" t="s">
        <v>1358</v>
      </c>
      <c r="I1959" s="7" t="s">
        <v>25</v>
      </c>
    </row>
    <row r="1960">
      <c r="A1960" s="56" t="s">
        <v>336</v>
      </c>
      <c r="B1960" s="7" t="s">
        <v>515</v>
      </c>
      <c r="C1960" s="7">
        <v>4.0</v>
      </c>
      <c r="D1960" s="7">
        <v>3.0</v>
      </c>
      <c r="E1960" s="7">
        <v>2.0</v>
      </c>
      <c r="F1960" s="7" t="s">
        <v>300</v>
      </c>
      <c r="G1960" s="7" t="s">
        <v>293</v>
      </c>
      <c r="H1960" s="7" t="s">
        <v>1800</v>
      </c>
      <c r="I1960" s="7" t="s">
        <v>25</v>
      </c>
    </row>
    <row r="1961">
      <c r="A1961" s="56" t="s">
        <v>341</v>
      </c>
      <c r="B1961" s="7" t="s">
        <v>947</v>
      </c>
      <c r="C1961" s="7">
        <v>4.0</v>
      </c>
      <c r="D1961" s="7">
        <v>3.0</v>
      </c>
      <c r="E1961" s="7">
        <v>2.0</v>
      </c>
      <c r="F1961" s="7" t="s">
        <v>300</v>
      </c>
      <c r="G1961" s="7" t="s">
        <v>293</v>
      </c>
      <c r="H1961" s="7" t="s">
        <v>1343</v>
      </c>
      <c r="I1961" s="7" t="s">
        <v>25</v>
      </c>
    </row>
    <row r="1962">
      <c r="A1962" s="56" t="s">
        <v>302</v>
      </c>
      <c r="B1962" s="7" t="s">
        <v>1514</v>
      </c>
      <c r="C1962" s="7">
        <v>3.0</v>
      </c>
      <c r="D1962" s="7">
        <v>2.0</v>
      </c>
      <c r="E1962" s="7">
        <v>1.0</v>
      </c>
      <c r="F1962" s="7" t="s">
        <v>24</v>
      </c>
      <c r="G1962" s="7" t="s">
        <v>293</v>
      </c>
      <c r="H1962" s="7" t="s">
        <v>1173</v>
      </c>
      <c r="I1962" s="7" t="s">
        <v>27</v>
      </c>
    </row>
    <row r="1963">
      <c r="A1963" s="56" t="s">
        <v>517</v>
      </c>
      <c r="B1963" s="7" t="s">
        <v>1160</v>
      </c>
      <c r="C1963" s="7">
        <v>7.0</v>
      </c>
      <c r="D1963" s="7">
        <v>8.0</v>
      </c>
      <c r="E1963" s="7">
        <v>2.0</v>
      </c>
      <c r="F1963" s="7" t="s">
        <v>192</v>
      </c>
      <c r="G1963" s="7" t="s">
        <v>179</v>
      </c>
      <c r="H1963" s="7" t="s">
        <v>1161</v>
      </c>
      <c r="I1963" s="7" t="s">
        <v>27</v>
      </c>
    </row>
    <row r="1964">
      <c r="A1964" s="56" t="s">
        <v>677</v>
      </c>
      <c r="B1964" s="7" t="s">
        <v>501</v>
      </c>
      <c r="C1964" s="7">
        <v>4.0</v>
      </c>
      <c r="D1964" s="7">
        <v>3.0</v>
      </c>
      <c r="E1964" s="7">
        <v>1.0</v>
      </c>
      <c r="F1964" s="7" t="s">
        <v>36</v>
      </c>
      <c r="G1964" s="7" t="s">
        <v>293</v>
      </c>
      <c r="H1964" s="7" t="s">
        <v>1801</v>
      </c>
      <c r="I1964" s="7" t="s">
        <v>27</v>
      </c>
    </row>
    <row r="1965">
      <c r="A1965" s="56" t="s">
        <v>302</v>
      </c>
      <c r="B1965" s="7" t="s">
        <v>1802</v>
      </c>
      <c r="C1965" s="7">
        <v>3.0</v>
      </c>
      <c r="D1965" s="7">
        <v>2.0</v>
      </c>
      <c r="E1965" s="7">
        <v>2.0</v>
      </c>
      <c r="F1965" s="7" t="s">
        <v>382</v>
      </c>
      <c r="G1965" s="7" t="s">
        <v>293</v>
      </c>
      <c r="H1965" s="7" t="s">
        <v>1532</v>
      </c>
      <c r="I1965" s="7" t="s">
        <v>27</v>
      </c>
    </row>
    <row r="1966">
      <c r="A1966" s="56" t="s">
        <v>295</v>
      </c>
      <c r="B1966" s="7" t="s">
        <v>525</v>
      </c>
      <c r="C1966" s="7">
        <v>6.0</v>
      </c>
      <c r="D1966" s="7">
        <v>7.0</v>
      </c>
      <c r="E1966" s="7"/>
      <c r="F1966" s="7" t="s">
        <v>192</v>
      </c>
      <c r="G1966" s="7" t="s">
        <v>179</v>
      </c>
      <c r="H1966" s="7" t="s">
        <v>1803</v>
      </c>
      <c r="I1966" s="7" t="s">
        <v>27</v>
      </c>
    </row>
    <row r="1967">
      <c r="A1967" s="56" t="s">
        <v>430</v>
      </c>
      <c r="B1967" s="7" t="s">
        <v>995</v>
      </c>
      <c r="C1967" s="7">
        <v>4.0</v>
      </c>
      <c r="D1967" s="7">
        <v>2.0</v>
      </c>
      <c r="E1967" s="7">
        <v>3.0</v>
      </c>
      <c r="F1967" s="7" t="s">
        <v>36</v>
      </c>
      <c r="G1967" s="7" t="s">
        <v>293</v>
      </c>
      <c r="H1967" s="7" t="s">
        <v>1804</v>
      </c>
      <c r="I1967" s="7" t="s">
        <v>175</v>
      </c>
    </row>
    <row r="1968">
      <c r="A1968" s="56" t="s">
        <v>430</v>
      </c>
      <c r="B1968" s="7" t="s">
        <v>1117</v>
      </c>
      <c r="C1968" s="7">
        <v>3.0</v>
      </c>
      <c r="D1968" s="7">
        <v>2.0</v>
      </c>
      <c r="E1968" s="7">
        <v>2.0</v>
      </c>
      <c r="F1968" s="7" t="s">
        <v>36</v>
      </c>
      <c r="G1968" s="7"/>
      <c r="I1968" s="7" t="s">
        <v>175</v>
      </c>
    </row>
    <row r="1969">
      <c r="A1969" s="56" t="s">
        <v>403</v>
      </c>
      <c r="B1969" s="7" t="s">
        <v>1178</v>
      </c>
      <c r="C1969" s="7">
        <v>1.0</v>
      </c>
      <c r="D1969" s="7">
        <v>1.0</v>
      </c>
      <c r="E1969" s="7"/>
      <c r="F1969" s="7" t="s">
        <v>345</v>
      </c>
      <c r="G1969" s="7" t="s">
        <v>179</v>
      </c>
      <c r="H1969" s="7" t="s">
        <v>1562</v>
      </c>
      <c r="I1969" s="7" t="s">
        <v>25</v>
      </c>
    </row>
    <row r="1970">
      <c r="A1970" s="56" t="s">
        <v>302</v>
      </c>
      <c r="B1970" s="7" t="s">
        <v>1805</v>
      </c>
      <c r="C1970" s="7">
        <v>3.0</v>
      </c>
      <c r="D1970" s="7">
        <v>2.0</v>
      </c>
      <c r="E1970" s="7"/>
      <c r="F1970" s="7" t="s">
        <v>382</v>
      </c>
      <c r="G1970" s="7" t="s">
        <v>293</v>
      </c>
      <c r="H1970" s="7" t="s">
        <v>1532</v>
      </c>
      <c r="I1970" s="7" t="s">
        <v>27</v>
      </c>
    </row>
    <row r="1971">
      <c r="A1971" s="56" t="s">
        <v>341</v>
      </c>
      <c r="B1971" s="7" t="s">
        <v>1806</v>
      </c>
      <c r="C1971" s="7">
        <v>1.0</v>
      </c>
      <c r="D1971" s="7">
        <v>1.0</v>
      </c>
      <c r="E1971" s="7">
        <v>2.0</v>
      </c>
      <c r="F1971" s="7" t="s">
        <v>24</v>
      </c>
      <c r="G1971" s="7" t="s">
        <v>293</v>
      </c>
      <c r="H1971" s="7" t="s">
        <v>318</v>
      </c>
      <c r="I1971" s="7" t="s">
        <v>25</v>
      </c>
    </row>
    <row r="1972">
      <c r="A1972" s="56" t="s">
        <v>341</v>
      </c>
      <c r="B1972" s="7" t="s">
        <v>1045</v>
      </c>
      <c r="C1972" s="7">
        <v>4.0</v>
      </c>
      <c r="D1972" s="7">
        <v>3.0</v>
      </c>
      <c r="E1972" s="7"/>
      <c r="F1972" s="7" t="s">
        <v>181</v>
      </c>
      <c r="G1972" s="7" t="s">
        <v>293</v>
      </c>
      <c r="H1972" s="7" t="s">
        <v>559</v>
      </c>
      <c r="I1972" s="7" t="s">
        <v>27</v>
      </c>
    </row>
    <row r="1973">
      <c r="A1973" s="56" t="s">
        <v>681</v>
      </c>
      <c r="B1973" s="7" t="s">
        <v>564</v>
      </c>
      <c r="C1973" s="7">
        <v>5.0</v>
      </c>
      <c r="D1973" s="7">
        <v>5.0</v>
      </c>
      <c r="E1973" s="7"/>
      <c r="F1973" s="7" t="s">
        <v>24</v>
      </c>
      <c r="G1973" s="7" t="s">
        <v>293</v>
      </c>
      <c r="H1973" s="7" t="s">
        <v>1685</v>
      </c>
      <c r="I1973" s="7" t="s">
        <v>25</v>
      </c>
    </row>
    <row r="1974">
      <c r="A1974" s="56" t="s">
        <v>681</v>
      </c>
      <c r="B1974" s="7" t="s">
        <v>328</v>
      </c>
      <c r="C1974" s="7">
        <v>5.0</v>
      </c>
      <c r="D1974" s="7">
        <v>5.0</v>
      </c>
      <c r="E1974" s="7">
        <v>2.0</v>
      </c>
      <c r="F1974" s="7" t="s">
        <v>24</v>
      </c>
      <c r="G1974" s="7" t="s">
        <v>293</v>
      </c>
      <c r="H1974" s="7" t="s">
        <v>1807</v>
      </c>
      <c r="I1974" s="7" t="s">
        <v>27</v>
      </c>
    </row>
    <row r="1975">
      <c r="A1975" s="56" t="s">
        <v>681</v>
      </c>
      <c r="B1975" s="7" t="s">
        <v>363</v>
      </c>
      <c r="C1975" s="7">
        <v>5.0</v>
      </c>
      <c r="D1975" s="7">
        <v>5.0</v>
      </c>
      <c r="E1975" s="7">
        <v>1.0</v>
      </c>
      <c r="F1975" s="7" t="s">
        <v>24</v>
      </c>
      <c r="G1975" s="7" t="s">
        <v>293</v>
      </c>
      <c r="H1975" s="7" t="s">
        <v>1807</v>
      </c>
      <c r="I1975" s="7" t="s">
        <v>27</v>
      </c>
    </row>
    <row r="1976">
      <c r="A1976" s="56" t="s">
        <v>681</v>
      </c>
      <c r="B1976" s="7" t="s">
        <v>560</v>
      </c>
      <c r="C1976" s="7">
        <v>4.0</v>
      </c>
      <c r="D1976" s="7">
        <v>3.0</v>
      </c>
      <c r="E1976" s="7">
        <v>1.0</v>
      </c>
      <c r="F1976" s="7" t="s">
        <v>24</v>
      </c>
      <c r="G1976" s="7" t="s">
        <v>293</v>
      </c>
      <c r="H1976" s="7" t="s">
        <v>1808</v>
      </c>
      <c r="I1976" s="7" t="s">
        <v>27</v>
      </c>
    </row>
    <row r="1977">
      <c r="A1977" s="56" t="s">
        <v>681</v>
      </c>
      <c r="B1977" s="7" t="s">
        <v>564</v>
      </c>
      <c r="C1977" s="7">
        <v>5.0</v>
      </c>
      <c r="D1977" s="7">
        <v>5.0</v>
      </c>
      <c r="E1977" s="7">
        <v>2.0</v>
      </c>
      <c r="F1977" s="7" t="s">
        <v>24</v>
      </c>
      <c r="G1977" s="7" t="s">
        <v>293</v>
      </c>
      <c r="H1977" s="7" t="s">
        <v>1809</v>
      </c>
      <c r="I1977" s="7" t="s">
        <v>27</v>
      </c>
    </row>
    <row r="1978">
      <c r="A1978" s="56" t="s">
        <v>681</v>
      </c>
      <c r="B1978" s="7" t="s">
        <v>722</v>
      </c>
      <c r="C1978" s="7">
        <v>5.0</v>
      </c>
      <c r="D1978" s="7">
        <v>5.0</v>
      </c>
      <c r="E1978" s="7">
        <v>2.0</v>
      </c>
      <c r="F1978" s="7" t="s">
        <v>24</v>
      </c>
      <c r="G1978" s="7" t="s">
        <v>293</v>
      </c>
      <c r="H1978" s="7" t="s">
        <v>1807</v>
      </c>
      <c r="I1978" s="7" t="s">
        <v>27</v>
      </c>
    </row>
    <row r="1979">
      <c r="A1979" s="56" t="s">
        <v>341</v>
      </c>
      <c r="B1979" s="7" t="s">
        <v>499</v>
      </c>
      <c r="C1979" s="7">
        <v>4.0</v>
      </c>
      <c r="D1979" s="7">
        <v>2.0</v>
      </c>
      <c r="E1979" s="7">
        <v>2.0</v>
      </c>
      <c r="F1979" s="7" t="s">
        <v>24</v>
      </c>
      <c r="G1979" s="7" t="s">
        <v>293</v>
      </c>
      <c r="H1979" s="7" t="s">
        <v>1364</v>
      </c>
      <c r="I1979" s="7" t="s">
        <v>27</v>
      </c>
    </row>
    <row r="1980">
      <c r="A1980" s="56" t="s">
        <v>821</v>
      </c>
      <c r="B1980" s="7" t="s">
        <v>678</v>
      </c>
      <c r="C1980" s="7">
        <v>6.0</v>
      </c>
      <c r="D1980" s="7">
        <v>5.0</v>
      </c>
      <c r="E1980" s="7">
        <v>2.0</v>
      </c>
      <c r="F1980" s="7" t="s">
        <v>329</v>
      </c>
      <c r="G1980" s="7" t="s">
        <v>179</v>
      </c>
      <c r="H1980" s="7" t="s">
        <v>1810</v>
      </c>
      <c r="I1980" s="7" t="s">
        <v>27</v>
      </c>
    </row>
    <row r="1981">
      <c r="A1981" s="56" t="s">
        <v>298</v>
      </c>
      <c r="B1981" s="7" t="s">
        <v>995</v>
      </c>
      <c r="C1981" s="7">
        <v>3.0</v>
      </c>
      <c r="D1981" s="7">
        <v>2.0</v>
      </c>
      <c r="E1981" s="7">
        <v>1.0</v>
      </c>
      <c r="F1981" s="7" t="s">
        <v>355</v>
      </c>
      <c r="G1981" s="7" t="s">
        <v>293</v>
      </c>
      <c r="H1981" s="7" t="s">
        <v>1811</v>
      </c>
      <c r="I1981" s="7" t="s">
        <v>175</v>
      </c>
    </row>
    <row r="1982">
      <c r="A1982" s="56" t="s">
        <v>408</v>
      </c>
      <c r="B1982" s="7" t="s">
        <v>323</v>
      </c>
      <c r="C1982" s="7">
        <v>4.0</v>
      </c>
      <c r="D1982" s="7">
        <v>4.0</v>
      </c>
      <c r="E1982" s="7">
        <v>2.0</v>
      </c>
      <c r="F1982" s="7" t="s">
        <v>180</v>
      </c>
      <c r="G1982" s="7" t="s">
        <v>293</v>
      </c>
      <c r="H1982" s="7" t="s">
        <v>649</v>
      </c>
    </row>
    <row r="1983">
      <c r="A1983" s="56" t="s">
        <v>430</v>
      </c>
      <c r="B1983" s="7" t="s">
        <v>1199</v>
      </c>
      <c r="C1983" s="7">
        <v>3.0</v>
      </c>
      <c r="D1983" s="7">
        <v>2.0</v>
      </c>
      <c r="E1983" s="7">
        <v>2.0</v>
      </c>
      <c r="F1983" s="7" t="s">
        <v>36</v>
      </c>
      <c r="G1983" s="7" t="s">
        <v>293</v>
      </c>
      <c r="H1983" s="7" t="s">
        <v>1556</v>
      </c>
    </row>
    <row r="1984">
      <c r="A1984" s="56" t="s">
        <v>408</v>
      </c>
      <c r="B1984" s="7" t="s">
        <v>344</v>
      </c>
      <c r="C1984" s="7">
        <v>3.0</v>
      </c>
      <c r="D1984" s="7">
        <v>3.0</v>
      </c>
      <c r="E1984" s="7">
        <v>2.0</v>
      </c>
      <c r="F1984" s="7" t="s">
        <v>180</v>
      </c>
      <c r="G1984" s="7" t="s">
        <v>293</v>
      </c>
      <c r="H1984" s="7" t="s">
        <v>649</v>
      </c>
      <c r="I1984" s="7" t="s">
        <v>175</v>
      </c>
    </row>
    <row r="1985">
      <c r="A1985" s="56" t="s">
        <v>821</v>
      </c>
      <c r="B1985" s="7" t="s">
        <v>744</v>
      </c>
      <c r="C1985" s="7">
        <v>6.0</v>
      </c>
      <c r="D1985" s="7">
        <v>6.0</v>
      </c>
      <c r="E1985" s="7">
        <v>2.0</v>
      </c>
      <c r="F1985" s="7" t="s">
        <v>732</v>
      </c>
      <c r="G1985" s="7" t="s">
        <v>179</v>
      </c>
      <c r="H1985" s="7" t="s">
        <v>1812</v>
      </c>
      <c r="I1985" s="7" t="s">
        <v>25</v>
      </c>
    </row>
    <row r="1986">
      <c r="A1986" s="56" t="s">
        <v>365</v>
      </c>
      <c r="B1986" s="7" t="s">
        <v>464</v>
      </c>
      <c r="C1986" s="7">
        <v>4.0</v>
      </c>
      <c r="D1986" s="7">
        <v>3.0</v>
      </c>
      <c r="E1986" s="7">
        <v>1.0</v>
      </c>
      <c r="F1986" s="7" t="s">
        <v>313</v>
      </c>
      <c r="G1986" s="7" t="s">
        <v>179</v>
      </c>
      <c r="H1986" s="7" t="s">
        <v>1339</v>
      </c>
      <c r="I1986" s="7" t="s">
        <v>27</v>
      </c>
    </row>
    <row r="1987">
      <c r="A1987" s="56" t="s">
        <v>295</v>
      </c>
      <c r="B1987" s="7" t="s">
        <v>1813</v>
      </c>
      <c r="C1987" s="7">
        <v>2.0</v>
      </c>
      <c r="D1987" s="7">
        <v>2.0</v>
      </c>
      <c r="E1987" s="7">
        <v>2.0</v>
      </c>
      <c r="F1987" s="7" t="s">
        <v>24</v>
      </c>
      <c r="G1987" s="7" t="s">
        <v>293</v>
      </c>
      <c r="H1987" s="7" t="s">
        <v>1811</v>
      </c>
      <c r="I1987" s="7" t="s">
        <v>175</v>
      </c>
    </row>
    <row r="1988">
      <c r="A1988" s="56" t="s">
        <v>306</v>
      </c>
      <c r="B1988" s="7" t="s">
        <v>501</v>
      </c>
      <c r="C1988" s="7">
        <v>2.0</v>
      </c>
      <c r="D1988" s="7">
        <v>2.0</v>
      </c>
      <c r="E1988" s="7">
        <v>2.0</v>
      </c>
      <c r="F1988" s="7" t="s">
        <v>36</v>
      </c>
      <c r="G1988" s="7" t="s">
        <v>293</v>
      </c>
      <c r="H1988" s="7" t="s">
        <v>1814</v>
      </c>
      <c r="I1988" s="7" t="s">
        <v>27</v>
      </c>
    </row>
    <row r="1989">
      <c r="A1989" s="56" t="s">
        <v>306</v>
      </c>
      <c r="B1989" s="7" t="s">
        <v>879</v>
      </c>
      <c r="C1989" s="7">
        <v>3.0</v>
      </c>
      <c r="D1989" s="7">
        <v>2.0</v>
      </c>
      <c r="E1989" s="7">
        <v>2.0</v>
      </c>
      <c r="F1989" s="7" t="s">
        <v>36</v>
      </c>
      <c r="G1989" s="7" t="s">
        <v>293</v>
      </c>
      <c r="H1989" s="7" t="s">
        <v>1815</v>
      </c>
      <c r="I1989" s="7" t="s">
        <v>25</v>
      </c>
    </row>
    <row r="1990">
      <c r="A1990" s="56" t="s">
        <v>362</v>
      </c>
      <c r="B1990" s="7" t="s">
        <v>858</v>
      </c>
      <c r="C1990" s="7">
        <v>3.0</v>
      </c>
      <c r="D1990" s="7">
        <v>2.0</v>
      </c>
      <c r="E1990" s="7">
        <v>2.0</v>
      </c>
      <c r="F1990" s="7" t="s">
        <v>24</v>
      </c>
      <c r="G1990" s="7" t="s">
        <v>293</v>
      </c>
      <c r="H1990" s="7" t="s">
        <v>1179</v>
      </c>
      <c r="I1990" s="7" t="s">
        <v>27</v>
      </c>
    </row>
    <row r="1991">
      <c r="A1991" s="56" t="s">
        <v>295</v>
      </c>
      <c r="B1991" s="7" t="s">
        <v>334</v>
      </c>
      <c r="C1991" s="7">
        <v>5.0</v>
      </c>
      <c r="D1991" s="7">
        <v>4.0</v>
      </c>
      <c r="E1991" s="7">
        <v>1.0</v>
      </c>
      <c r="F1991" s="7" t="s">
        <v>329</v>
      </c>
      <c r="G1991" s="7" t="s">
        <v>179</v>
      </c>
      <c r="H1991" s="7" t="s">
        <v>311</v>
      </c>
      <c r="I1991" s="7" t="s">
        <v>27</v>
      </c>
    </row>
    <row r="1992">
      <c r="A1992" s="56" t="s">
        <v>309</v>
      </c>
      <c r="B1992" s="7" t="s">
        <v>1816</v>
      </c>
      <c r="C1992" s="7">
        <v>8.0</v>
      </c>
      <c r="D1992" s="7">
        <v>6.0</v>
      </c>
      <c r="E1992" s="7">
        <v>2.0</v>
      </c>
      <c r="F1992" s="7" t="s">
        <v>332</v>
      </c>
      <c r="G1992" s="7" t="s">
        <v>179</v>
      </c>
      <c r="H1992" s="7" t="s">
        <v>1817</v>
      </c>
      <c r="I1992" s="7" t="s">
        <v>27</v>
      </c>
    </row>
    <row r="1993">
      <c r="A1993" s="56" t="s">
        <v>309</v>
      </c>
      <c r="B1993" s="7" t="s">
        <v>381</v>
      </c>
      <c r="C1993" s="7">
        <v>5.0</v>
      </c>
      <c r="D1993" s="7">
        <v>5.0</v>
      </c>
      <c r="E1993" s="7">
        <v>1.0</v>
      </c>
      <c r="F1993" s="7" t="s">
        <v>188</v>
      </c>
      <c r="G1993" s="7" t="s">
        <v>179</v>
      </c>
      <c r="H1993" s="7" t="s">
        <v>1104</v>
      </c>
      <c r="I1993" s="7" t="s">
        <v>27</v>
      </c>
    </row>
    <row r="1994">
      <c r="A1994" s="56" t="s">
        <v>309</v>
      </c>
      <c r="B1994" s="7" t="s">
        <v>873</v>
      </c>
      <c r="C1994" s="7">
        <v>2.0</v>
      </c>
      <c r="D1994" s="7">
        <v>2.0</v>
      </c>
      <c r="E1994" s="7">
        <v>2.0</v>
      </c>
      <c r="F1994" s="7" t="s">
        <v>24</v>
      </c>
      <c r="G1994" s="7" t="s">
        <v>293</v>
      </c>
      <c r="H1994" s="7" t="s">
        <v>1717</v>
      </c>
      <c r="I1994" s="7" t="s">
        <v>27</v>
      </c>
    </row>
    <row r="1995">
      <c r="A1995" s="56" t="s">
        <v>341</v>
      </c>
      <c r="B1995" s="7" t="s">
        <v>310</v>
      </c>
      <c r="C1995" s="7">
        <v>6.0</v>
      </c>
      <c r="D1995" s="7">
        <v>6.0</v>
      </c>
      <c r="E1995" s="7">
        <v>2.0</v>
      </c>
      <c r="F1995" s="7" t="s">
        <v>352</v>
      </c>
      <c r="G1995" s="7" t="s">
        <v>179</v>
      </c>
      <c r="H1995" s="7" t="s">
        <v>322</v>
      </c>
      <c r="I1995" s="7" t="s">
        <v>27</v>
      </c>
    </row>
    <row r="1996">
      <c r="A1996" s="56" t="s">
        <v>309</v>
      </c>
      <c r="B1996" s="7" t="s">
        <v>1818</v>
      </c>
      <c r="C1996" s="7">
        <v>7.0</v>
      </c>
      <c r="D1996" s="7">
        <v>6.0</v>
      </c>
      <c r="E1996" s="7">
        <v>2.0</v>
      </c>
      <c r="F1996" s="7" t="s">
        <v>332</v>
      </c>
      <c r="G1996" s="7" t="s">
        <v>179</v>
      </c>
      <c r="H1996" s="7" t="s">
        <v>1819</v>
      </c>
      <c r="I1996" s="7" t="s">
        <v>25</v>
      </c>
    </row>
    <row r="1997">
      <c r="A1997" s="56" t="s">
        <v>309</v>
      </c>
      <c r="B1997" s="7" t="s">
        <v>1820</v>
      </c>
      <c r="D1997" s="27"/>
      <c r="E1997" s="7">
        <v>2.0</v>
      </c>
      <c r="F1997" s="7" t="s">
        <v>1821</v>
      </c>
      <c r="G1997" s="7" t="s">
        <v>179</v>
      </c>
      <c r="H1997" s="7" t="s">
        <v>1822</v>
      </c>
      <c r="I1997" s="7" t="s">
        <v>184</v>
      </c>
    </row>
    <row r="1998">
      <c r="A1998" s="56" t="s">
        <v>522</v>
      </c>
      <c r="B1998" s="7" t="s">
        <v>635</v>
      </c>
      <c r="C1998" s="7">
        <v>6.0</v>
      </c>
      <c r="D1998" s="7">
        <v>4.0</v>
      </c>
      <c r="E1998" s="7">
        <v>2.0</v>
      </c>
      <c r="F1998" s="7" t="s">
        <v>971</v>
      </c>
      <c r="G1998" s="7" t="s">
        <v>179</v>
      </c>
      <c r="H1998" s="7" t="s">
        <v>1823</v>
      </c>
      <c r="I1998" s="7" t="s">
        <v>27</v>
      </c>
    </row>
    <row r="1999">
      <c r="A1999" s="56" t="s">
        <v>309</v>
      </c>
      <c r="B1999" s="7" t="s">
        <v>328</v>
      </c>
      <c r="C1999" s="7">
        <v>5.0</v>
      </c>
      <c r="D1999" s="7">
        <v>4.0</v>
      </c>
      <c r="E1999" s="7">
        <v>3.0</v>
      </c>
      <c r="F1999" s="7" t="s">
        <v>329</v>
      </c>
      <c r="G1999" s="7" t="s">
        <v>179</v>
      </c>
      <c r="H1999" s="7" t="s">
        <v>725</v>
      </c>
      <c r="I1999" s="7" t="s">
        <v>27</v>
      </c>
    </row>
    <row r="2000">
      <c r="A2000" s="56" t="s">
        <v>309</v>
      </c>
      <c r="B2000" s="7" t="s">
        <v>1251</v>
      </c>
      <c r="C2000" s="7">
        <v>5.0</v>
      </c>
      <c r="D2000" s="7">
        <v>4.0</v>
      </c>
      <c r="E2000" s="7">
        <v>2.0</v>
      </c>
      <c r="F2000" s="7" t="s">
        <v>329</v>
      </c>
      <c r="G2000" s="7" t="s">
        <v>179</v>
      </c>
      <c r="H2000" s="7" t="s">
        <v>725</v>
      </c>
      <c r="I2000" s="7" t="s">
        <v>27</v>
      </c>
    </row>
    <row r="2001">
      <c r="A2001" s="56" t="s">
        <v>309</v>
      </c>
      <c r="B2001" s="7" t="s">
        <v>1108</v>
      </c>
      <c r="C2001" s="7">
        <v>6.0</v>
      </c>
      <c r="D2001" s="7">
        <v>6.0</v>
      </c>
      <c r="E2001" s="7"/>
      <c r="F2001" s="7" t="s">
        <v>326</v>
      </c>
      <c r="G2001" s="7" t="s">
        <v>179</v>
      </c>
      <c r="H2001" s="7" t="s">
        <v>1824</v>
      </c>
      <c r="I2001" s="7" t="s">
        <v>27</v>
      </c>
    </row>
    <row r="2002">
      <c r="A2002" s="56" t="s">
        <v>309</v>
      </c>
      <c r="B2002" s="7" t="s">
        <v>1073</v>
      </c>
      <c r="C2002" s="7">
        <v>6.0</v>
      </c>
      <c r="D2002" s="7">
        <v>6.0</v>
      </c>
      <c r="E2002" s="7"/>
      <c r="F2002" s="7" t="s">
        <v>332</v>
      </c>
      <c r="G2002" s="7" t="s">
        <v>179</v>
      </c>
      <c r="H2002" s="7" t="s">
        <v>475</v>
      </c>
      <c r="I2002" s="7" t="s">
        <v>27</v>
      </c>
    </row>
    <row r="2003">
      <c r="A2003" s="56" t="s">
        <v>522</v>
      </c>
      <c r="B2003" s="7" t="s">
        <v>639</v>
      </c>
      <c r="C2003" s="7">
        <v>5.0</v>
      </c>
      <c r="D2003" s="7">
        <v>4.0</v>
      </c>
      <c r="E2003" s="7"/>
      <c r="F2003" s="7" t="s">
        <v>326</v>
      </c>
      <c r="G2003" s="7" t="s">
        <v>179</v>
      </c>
      <c r="H2003" s="7" t="s">
        <v>308</v>
      </c>
      <c r="I2003" s="7" t="s">
        <v>27</v>
      </c>
    </row>
    <row r="2004">
      <c r="A2004" s="56" t="s">
        <v>309</v>
      </c>
      <c r="B2004" s="7" t="s">
        <v>1825</v>
      </c>
      <c r="C2004" s="7">
        <v>5.0</v>
      </c>
      <c r="D2004" s="7">
        <v>5.0</v>
      </c>
      <c r="E2004" s="7"/>
      <c r="F2004" s="7" t="s">
        <v>326</v>
      </c>
      <c r="G2004" s="7" t="s">
        <v>179</v>
      </c>
      <c r="H2004" s="7" t="s">
        <v>869</v>
      </c>
      <c r="I2004" s="7" t="s">
        <v>27</v>
      </c>
    </row>
    <row r="2005">
      <c r="A2005" s="56" t="s">
        <v>309</v>
      </c>
      <c r="B2005" s="7" t="s">
        <v>334</v>
      </c>
      <c r="C2005" s="7">
        <v>5.0</v>
      </c>
      <c r="D2005" s="7">
        <v>5.0</v>
      </c>
      <c r="E2005" s="7"/>
      <c r="F2005" s="7" t="s">
        <v>329</v>
      </c>
      <c r="G2005" s="7" t="s">
        <v>179</v>
      </c>
      <c r="H2005" s="7" t="s">
        <v>1093</v>
      </c>
      <c r="I2005" s="7" t="s">
        <v>27</v>
      </c>
    </row>
    <row r="2006">
      <c r="A2006" s="56" t="s">
        <v>309</v>
      </c>
      <c r="B2006" s="7" t="s">
        <v>499</v>
      </c>
      <c r="C2006" s="7">
        <v>4.0</v>
      </c>
      <c r="D2006" s="7">
        <v>3.0</v>
      </c>
      <c r="E2006" s="7"/>
      <c r="F2006" s="7" t="s">
        <v>352</v>
      </c>
      <c r="G2006" s="7" t="s">
        <v>179</v>
      </c>
      <c r="H2006" s="7" t="s">
        <v>390</v>
      </c>
      <c r="I2006" s="7" t="s">
        <v>27</v>
      </c>
    </row>
    <row r="2007">
      <c r="A2007" s="56" t="s">
        <v>309</v>
      </c>
      <c r="B2007" s="7" t="s">
        <v>1432</v>
      </c>
      <c r="D2007" s="27"/>
      <c r="E2007" s="7">
        <v>3.0</v>
      </c>
      <c r="F2007" s="7" t="s">
        <v>1821</v>
      </c>
      <c r="G2007" s="7" t="s">
        <v>179</v>
      </c>
      <c r="H2007" s="7" t="s">
        <v>1826</v>
      </c>
    </row>
    <row r="2008">
      <c r="A2008" s="56" t="s">
        <v>309</v>
      </c>
      <c r="B2008" s="7" t="s">
        <v>1827</v>
      </c>
      <c r="C2008" s="7">
        <v>6.0</v>
      </c>
      <c r="D2008" s="7">
        <v>6.0</v>
      </c>
      <c r="E2008" s="7">
        <v>3.0</v>
      </c>
      <c r="F2008" s="7" t="s">
        <v>192</v>
      </c>
      <c r="G2008" s="7" t="s">
        <v>179</v>
      </c>
      <c r="H2008" s="7" t="s">
        <v>1828</v>
      </c>
      <c r="I2008" s="7" t="s">
        <v>27</v>
      </c>
    </row>
    <row r="2009">
      <c r="A2009" s="56" t="s">
        <v>309</v>
      </c>
      <c r="B2009" s="7" t="s">
        <v>1829</v>
      </c>
      <c r="C2009" s="7">
        <v>3.0</v>
      </c>
      <c r="D2009" s="7">
        <v>2.0</v>
      </c>
      <c r="E2009" s="7">
        <v>1.0</v>
      </c>
      <c r="F2009" s="7" t="s">
        <v>24</v>
      </c>
      <c r="G2009" s="7" t="s">
        <v>293</v>
      </c>
      <c r="H2009" s="7" t="s">
        <v>718</v>
      </c>
      <c r="I2009" s="7" t="s">
        <v>27</v>
      </c>
    </row>
    <row r="2010">
      <c r="A2010" s="56" t="s">
        <v>430</v>
      </c>
      <c r="B2010" s="7" t="s">
        <v>464</v>
      </c>
      <c r="C2010" s="7">
        <v>3.0</v>
      </c>
      <c r="D2010" s="7">
        <v>3.0</v>
      </c>
      <c r="E2010" s="7">
        <v>2.0</v>
      </c>
      <c r="F2010" s="7" t="s">
        <v>24</v>
      </c>
      <c r="G2010" s="7" t="s">
        <v>293</v>
      </c>
      <c r="H2010" s="7" t="s">
        <v>1830</v>
      </c>
      <c r="I2010" s="7" t="s">
        <v>175</v>
      </c>
    </row>
    <row r="2011">
      <c r="A2011" s="56" t="s">
        <v>309</v>
      </c>
      <c r="B2011" s="7" t="s">
        <v>1280</v>
      </c>
      <c r="C2011" s="7">
        <v>6.0</v>
      </c>
      <c r="D2011" s="7">
        <v>6.0</v>
      </c>
      <c r="E2011" s="7"/>
      <c r="F2011" s="7" t="s">
        <v>332</v>
      </c>
      <c r="G2011" s="7" t="s">
        <v>179</v>
      </c>
      <c r="H2011" s="7" t="s">
        <v>475</v>
      </c>
      <c r="I2011" s="7" t="s">
        <v>27</v>
      </c>
    </row>
    <row r="2012">
      <c r="A2012" s="56" t="s">
        <v>309</v>
      </c>
      <c r="B2012" s="7" t="s">
        <v>1280</v>
      </c>
      <c r="C2012" s="7">
        <v>6.0</v>
      </c>
      <c r="D2012" s="7">
        <v>6.0</v>
      </c>
      <c r="E2012" s="7"/>
      <c r="F2012" s="7" t="s">
        <v>326</v>
      </c>
      <c r="G2012" s="7" t="s">
        <v>179</v>
      </c>
      <c r="H2012" s="7" t="s">
        <v>1413</v>
      </c>
      <c r="I2012" s="7" t="s">
        <v>27</v>
      </c>
    </row>
    <row r="2013">
      <c r="A2013" s="56" t="s">
        <v>309</v>
      </c>
      <c r="B2013" s="7" t="s">
        <v>291</v>
      </c>
      <c r="C2013" s="7">
        <v>5.0</v>
      </c>
      <c r="D2013" s="7">
        <v>4.0</v>
      </c>
      <c r="E2013" s="7"/>
      <c r="F2013" s="7" t="s">
        <v>352</v>
      </c>
      <c r="G2013" s="7" t="s">
        <v>179</v>
      </c>
      <c r="H2013" s="7" t="s">
        <v>390</v>
      </c>
      <c r="I2013" s="7" t="s">
        <v>27</v>
      </c>
    </row>
    <row r="2014">
      <c r="A2014" s="56" t="s">
        <v>309</v>
      </c>
      <c r="B2014" s="7" t="s">
        <v>310</v>
      </c>
      <c r="C2014" s="7">
        <v>6.0</v>
      </c>
      <c r="D2014" s="7">
        <v>4.0</v>
      </c>
      <c r="E2014" s="7"/>
      <c r="F2014" s="7" t="s">
        <v>326</v>
      </c>
      <c r="G2014" s="7" t="s">
        <v>179</v>
      </c>
      <c r="H2014" s="7" t="s">
        <v>679</v>
      </c>
      <c r="I2014" s="7" t="s">
        <v>27</v>
      </c>
    </row>
    <row r="2015">
      <c r="A2015" s="56" t="s">
        <v>290</v>
      </c>
      <c r="B2015" s="7" t="s">
        <v>381</v>
      </c>
      <c r="C2015" s="7">
        <v>5.0</v>
      </c>
      <c r="D2015" s="7">
        <v>5.0</v>
      </c>
      <c r="E2015" s="7"/>
      <c r="F2015" s="7" t="s">
        <v>24</v>
      </c>
      <c r="G2015" s="7" t="s">
        <v>293</v>
      </c>
      <c r="H2015" s="7" t="s">
        <v>1831</v>
      </c>
      <c r="I2015" s="7" t="s">
        <v>27</v>
      </c>
    </row>
    <row r="2016">
      <c r="A2016" s="56" t="s">
        <v>522</v>
      </c>
      <c r="B2016" s="7" t="s">
        <v>1073</v>
      </c>
      <c r="C2016" s="7">
        <v>5.0</v>
      </c>
      <c r="D2016" s="7">
        <v>4.0</v>
      </c>
      <c r="E2016" s="7"/>
      <c r="F2016" s="7" t="s">
        <v>192</v>
      </c>
      <c r="G2016" s="7" t="s">
        <v>179</v>
      </c>
      <c r="H2016" s="7" t="s">
        <v>308</v>
      </c>
    </row>
    <row r="2017">
      <c r="A2017" s="56" t="s">
        <v>681</v>
      </c>
      <c r="B2017" s="7" t="s">
        <v>515</v>
      </c>
      <c r="C2017" s="7">
        <v>4.0</v>
      </c>
      <c r="D2017" s="7">
        <v>3.0</v>
      </c>
      <c r="E2017" s="7">
        <v>1.0</v>
      </c>
      <c r="F2017" s="7" t="s">
        <v>321</v>
      </c>
      <c r="G2017" s="7" t="s">
        <v>179</v>
      </c>
      <c r="H2017" s="7" t="s">
        <v>353</v>
      </c>
      <c r="I2017" s="7" t="s">
        <v>27</v>
      </c>
    </row>
    <row r="2018">
      <c r="A2018" s="56" t="s">
        <v>681</v>
      </c>
      <c r="B2018" s="7" t="s">
        <v>452</v>
      </c>
      <c r="C2018" s="7">
        <v>4.0</v>
      </c>
      <c r="D2018" s="7">
        <v>3.0</v>
      </c>
      <c r="E2018" s="7">
        <v>2.0</v>
      </c>
      <c r="F2018" s="7" t="s">
        <v>321</v>
      </c>
      <c r="G2018" s="7" t="s">
        <v>179</v>
      </c>
      <c r="H2018" s="7" t="s">
        <v>322</v>
      </c>
      <c r="I2018" s="7" t="s">
        <v>27</v>
      </c>
    </row>
    <row r="2019">
      <c r="A2019" s="56" t="s">
        <v>617</v>
      </c>
      <c r="B2019" s="7" t="s">
        <v>873</v>
      </c>
      <c r="C2019" s="7">
        <v>3.0</v>
      </c>
      <c r="D2019" s="7">
        <v>3.0</v>
      </c>
      <c r="E2019" s="7"/>
      <c r="F2019" s="7" t="s">
        <v>36</v>
      </c>
      <c r="G2019" s="7" t="s">
        <v>293</v>
      </c>
      <c r="H2019" s="7" t="s">
        <v>421</v>
      </c>
      <c r="I2019" s="7" t="s">
        <v>27</v>
      </c>
    </row>
    <row r="2020">
      <c r="A2020" s="56" t="s">
        <v>298</v>
      </c>
      <c r="B2020" s="7" t="s">
        <v>503</v>
      </c>
      <c r="C2020" s="7">
        <v>5.0</v>
      </c>
      <c r="D2020" s="7">
        <v>5.0</v>
      </c>
      <c r="E2020" s="7">
        <v>1.0</v>
      </c>
      <c r="F2020" s="7" t="s">
        <v>188</v>
      </c>
      <c r="G2020" s="7" t="s">
        <v>179</v>
      </c>
      <c r="H2020" s="7" t="s">
        <v>1169</v>
      </c>
      <c r="I2020" s="7" t="s">
        <v>27</v>
      </c>
    </row>
    <row r="2021">
      <c r="A2021" s="56" t="s">
        <v>365</v>
      </c>
      <c r="B2021" s="7" t="s">
        <v>471</v>
      </c>
      <c r="C2021" s="7">
        <v>5.0</v>
      </c>
      <c r="D2021" s="7">
        <v>3.0</v>
      </c>
      <c r="E2021" s="7">
        <v>1.0</v>
      </c>
      <c r="F2021" s="7" t="s">
        <v>313</v>
      </c>
      <c r="G2021" s="7" t="s">
        <v>179</v>
      </c>
      <c r="H2021" s="7" t="s">
        <v>1832</v>
      </c>
      <c r="I2021" s="7" t="s">
        <v>175</v>
      </c>
    </row>
    <row r="2022">
      <c r="A2022" s="56" t="s">
        <v>439</v>
      </c>
      <c r="B2022" s="7" t="s">
        <v>366</v>
      </c>
      <c r="C2022" s="7" t="s">
        <v>576</v>
      </c>
      <c r="D2022" s="7">
        <v>1.0</v>
      </c>
      <c r="E2022" s="7">
        <v>2.0</v>
      </c>
      <c r="F2022" s="7" t="s">
        <v>36</v>
      </c>
      <c r="G2022" s="7" t="s">
        <v>293</v>
      </c>
      <c r="H2022" s="7" t="s">
        <v>1833</v>
      </c>
      <c r="I2022" s="7" t="s">
        <v>25</v>
      </c>
    </row>
    <row r="2023">
      <c r="A2023" s="56" t="s">
        <v>336</v>
      </c>
      <c r="B2023" s="7" t="s">
        <v>433</v>
      </c>
      <c r="C2023" s="7">
        <v>5.0</v>
      </c>
      <c r="D2023" s="7">
        <v>5.0</v>
      </c>
      <c r="E2023" s="7"/>
      <c r="F2023" s="7" t="s">
        <v>36</v>
      </c>
      <c r="G2023" s="7" t="s">
        <v>293</v>
      </c>
      <c r="H2023" s="7" t="s">
        <v>1834</v>
      </c>
      <c r="I2023" s="7" t="s">
        <v>27</v>
      </c>
    </row>
    <row r="2024">
      <c r="A2024" s="56" t="s">
        <v>298</v>
      </c>
      <c r="B2024" s="7" t="s">
        <v>562</v>
      </c>
      <c r="C2024" s="7">
        <v>2.0</v>
      </c>
      <c r="D2024" s="7">
        <v>2.0</v>
      </c>
      <c r="E2024" s="7"/>
      <c r="F2024" s="7" t="s">
        <v>36</v>
      </c>
      <c r="G2024" s="7" t="s">
        <v>293</v>
      </c>
      <c r="H2024" s="7" t="s">
        <v>1835</v>
      </c>
      <c r="I2024" s="7" t="s">
        <v>25</v>
      </c>
    </row>
    <row r="2025">
      <c r="A2025" s="56" t="s">
        <v>298</v>
      </c>
      <c r="B2025" s="7" t="s">
        <v>450</v>
      </c>
      <c r="C2025" s="7">
        <v>2.0</v>
      </c>
      <c r="D2025" s="7">
        <v>2.0</v>
      </c>
      <c r="E2025" s="7">
        <v>2.0</v>
      </c>
      <c r="F2025" s="7" t="s">
        <v>36</v>
      </c>
      <c r="G2025" s="7" t="s">
        <v>293</v>
      </c>
      <c r="H2025" s="7" t="s">
        <v>1835</v>
      </c>
      <c r="I2025" s="7" t="s">
        <v>25</v>
      </c>
    </row>
    <row r="2026">
      <c r="A2026" s="56" t="s">
        <v>415</v>
      </c>
      <c r="B2026" s="7" t="s">
        <v>501</v>
      </c>
      <c r="C2026" s="7">
        <v>3.0</v>
      </c>
      <c r="D2026" s="7">
        <v>3.0</v>
      </c>
      <c r="E2026" s="7">
        <v>2.0</v>
      </c>
      <c r="F2026" s="7" t="s">
        <v>24</v>
      </c>
      <c r="G2026" s="7" t="s">
        <v>293</v>
      </c>
      <c r="H2026" s="7" t="s">
        <v>1319</v>
      </c>
      <c r="I2026" s="7" t="s">
        <v>175</v>
      </c>
    </row>
    <row r="2027">
      <c r="A2027" s="56" t="s">
        <v>415</v>
      </c>
      <c r="B2027" s="7" t="s">
        <v>291</v>
      </c>
      <c r="C2027" s="7">
        <v>3.0</v>
      </c>
      <c r="D2027" s="7">
        <v>4.0</v>
      </c>
      <c r="E2027" s="7"/>
      <c r="F2027" s="7" t="s">
        <v>24</v>
      </c>
      <c r="G2027" s="7" t="s">
        <v>293</v>
      </c>
      <c r="H2027" s="7" t="s">
        <v>1349</v>
      </c>
      <c r="I2027" s="7" t="s">
        <v>25</v>
      </c>
    </row>
    <row r="2028">
      <c r="A2028" s="56" t="s">
        <v>415</v>
      </c>
      <c r="B2028" s="7" t="s">
        <v>450</v>
      </c>
      <c r="C2028" s="7">
        <v>4.0</v>
      </c>
      <c r="D2028" s="7">
        <v>4.0</v>
      </c>
      <c r="E2028" s="7"/>
      <c r="F2028" s="7" t="s">
        <v>300</v>
      </c>
      <c r="G2028" s="7" t="s">
        <v>293</v>
      </c>
      <c r="H2028" s="7" t="s">
        <v>631</v>
      </c>
      <c r="I2028" s="7" t="s">
        <v>27</v>
      </c>
    </row>
    <row r="2029">
      <c r="A2029" s="56" t="s">
        <v>415</v>
      </c>
      <c r="B2029" s="7" t="s">
        <v>1383</v>
      </c>
      <c r="C2029" s="7">
        <v>3.0</v>
      </c>
      <c r="D2029" s="7">
        <v>2.0</v>
      </c>
      <c r="E2029" s="7">
        <v>1.0</v>
      </c>
      <c r="F2029" s="7" t="s">
        <v>24</v>
      </c>
      <c r="G2029" s="7" t="s">
        <v>293</v>
      </c>
      <c r="H2029" s="7" t="s">
        <v>396</v>
      </c>
      <c r="I2029" s="7" t="s">
        <v>175</v>
      </c>
    </row>
    <row r="2030">
      <c r="A2030" s="56" t="s">
        <v>415</v>
      </c>
      <c r="B2030" s="7" t="s">
        <v>1332</v>
      </c>
      <c r="C2030" s="7">
        <v>3.0</v>
      </c>
      <c r="D2030" s="7">
        <v>2.0</v>
      </c>
      <c r="E2030" s="7"/>
      <c r="F2030" s="7" t="s">
        <v>24</v>
      </c>
      <c r="G2030" s="7" t="s">
        <v>293</v>
      </c>
      <c r="H2030" s="7" t="s">
        <v>718</v>
      </c>
      <c r="I2030" s="7" t="s">
        <v>27</v>
      </c>
    </row>
    <row r="2031">
      <c r="A2031" s="56" t="s">
        <v>415</v>
      </c>
      <c r="B2031" s="7" t="s">
        <v>485</v>
      </c>
      <c r="C2031" s="7">
        <v>4.0</v>
      </c>
      <c r="D2031" s="7">
        <v>4.0</v>
      </c>
      <c r="E2031" s="7"/>
      <c r="F2031" s="7" t="s">
        <v>300</v>
      </c>
      <c r="G2031" s="7" t="s">
        <v>293</v>
      </c>
      <c r="H2031" s="7" t="s">
        <v>631</v>
      </c>
      <c r="I2031" s="7" t="s">
        <v>175</v>
      </c>
    </row>
    <row r="2032">
      <c r="A2032" s="56" t="s">
        <v>415</v>
      </c>
      <c r="B2032" s="7" t="s">
        <v>501</v>
      </c>
      <c r="C2032" s="7">
        <v>3.0</v>
      </c>
      <c r="D2032" s="7">
        <v>3.0</v>
      </c>
      <c r="E2032" s="7"/>
      <c r="F2032" s="7" t="s">
        <v>24</v>
      </c>
      <c r="G2032" s="7" t="s">
        <v>293</v>
      </c>
      <c r="H2032" s="7" t="s">
        <v>868</v>
      </c>
      <c r="I2032" s="7" t="s">
        <v>175</v>
      </c>
    </row>
    <row r="2033">
      <c r="A2033" s="56" t="s">
        <v>415</v>
      </c>
      <c r="B2033" s="7" t="s">
        <v>567</v>
      </c>
      <c r="C2033" s="7">
        <v>3.0</v>
      </c>
      <c r="D2033" s="7">
        <v>3.0</v>
      </c>
      <c r="E2033" s="7"/>
      <c r="F2033" s="7" t="s">
        <v>24</v>
      </c>
      <c r="G2033" s="7" t="s">
        <v>293</v>
      </c>
      <c r="H2033" s="7" t="s">
        <v>868</v>
      </c>
      <c r="I2033" s="7" t="s">
        <v>175</v>
      </c>
    </row>
    <row r="2034">
      <c r="A2034" s="56" t="s">
        <v>415</v>
      </c>
      <c r="B2034" s="7" t="s">
        <v>867</v>
      </c>
      <c r="C2034" s="7">
        <v>3.0</v>
      </c>
      <c r="D2034" s="7">
        <v>2.0</v>
      </c>
      <c r="E2034" s="7">
        <v>1.0</v>
      </c>
      <c r="F2034" s="7" t="s">
        <v>24</v>
      </c>
      <c r="G2034" s="7" t="s">
        <v>293</v>
      </c>
      <c r="H2034" s="7" t="s">
        <v>1836</v>
      </c>
      <c r="I2034" s="7" t="s">
        <v>175</v>
      </c>
    </row>
    <row r="2035">
      <c r="A2035" s="56" t="s">
        <v>415</v>
      </c>
      <c r="B2035" s="7" t="s">
        <v>567</v>
      </c>
      <c r="C2035" s="7">
        <v>3.0</v>
      </c>
      <c r="D2035" s="7">
        <v>3.0</v>
      </c>
      <c r="E2035" s="7"/>
      <c r="F2035" s="7" t="s">
        <v>24</v>
      </c>
      <c r="G2035" s="7" t="s">
        <v>293</v>
      </c>
      <c r="H2035" s="7" t="s">
        <v>1319</v>
      </c>
      <c r="I2035" s="7" t="s">
        <v>175</v>
      </c>
    </row>
    <row r="2036">
      <c r="A2036" s="56" t="s">
        <v>415</v>
      </c>
      <c r="B2036" s="7" t="s">
        <v>1318</v>
      </c>
      <c r="C2036" s="7">
        <v>3.0</v>
      </c>
      <c r="D2036" s="7">
        <v>2.0</v>
      </c>
      <c r="E2036" s="7">
        <v>2.0</v>
      </c>
      <c r="F2036" s="7" t="s">
        <v>24</v>
      </c>
      <c r="G2036" s="7" t="s">
        <v>293</v>
      </c>
      <c r="H2036" s="7" t="s">
        <v>1227</v>
      </c>
      <c r="I2036" s="7" t="s">
        <v>175</v>
      </c>
    </row>
    <row r="2037">
      <c r="A2037" s="56" t="s">
        <v>298</v>
      </c>
      <c r="B2037" s="7" t="s">
        <v>562</v>
      </c>
      <c r="D2037" s="27"/>
      <c r="E2037" s="7">
        <v>2.0</v>
      </c>
      <c r="F2037" s="7" t="s">
        <v>36</v>
      </c>
      <c r="G2037" s="7" t="s">
        <v>293</v>
      </c>
      <c r="H2037" s="7" t="s">
        <v>1739</v>
      </c>
      <c r="I2037" s="7" t="s">
        <v>27</v>
      </c>
    </row>
    <row r="2038">
      <c r="A2038" s="56" t="s">
        <v>298</v>
      </c>
      <c r="B2038" s="7" t="s">
        <v>538</v>
      </c>
      <c r="C2038" s="7">
        <v>2.0</v>
      </c>
      <c r="D2038" s="7">
        <v>2.0</v>
      </c>
      <c r="E2038" s="7">
        <v>2.0</v>
      </c>
      <c r="F2038" s="7" t="s">
        <v>36</v>
      </c>
      <c r="G2038" s="7" t="s">
        <v>293</v>
      </c>
      <c r="H2038" s="7" t="s">
        <v>1163</v>
      </c>
      <c r="I2038" s="7" t="s">
        <v>25</v>
      </c>
    </row>
    <row r="2039">
      <c r="A2039" s="56" t="s">
        <v>362</v>
      </c>
      <c r="B2039" s="7" t="s">
        <v>565</v>
      </c>
      <c r="C2039" s="7">
        <v>3.0</v>
      </c>
      <c r="D2039" s="7">
        <v>2.0</v>
      </c>
      <c r="E2039" s="7"/>
      <c r="F2039" s="7" t="s">
        <v>36</v>
      </c>
      <c r="G2039" s="7" t="s">
        <v>293</v>
      </c>
      <c r="H2039" s="7" t="s">
        <v>659</v>
      </c>
      <c r="I2039" s="7" t="s">
        <v>27</v>
      </c>
    </row>
    <row r="2040">
      <c r="A2040" s="56" t="s">
        <v>677</v>
      </c>
      <c r="B2040" s="7" t="s">
        <v>1837</v>
      </c>
      <c r="D2040" s="27"/>
      <c r="E2040" s="7">
        <v>1.0</v>
      </c>
      <c r="F2040" s="7" t="s">
        <v>36</v>
      </c>
      <c r="G2040" s="7" t="s">
        <v>293</v>
      </c>
      <c r="H2040" s="7" t="s">
        <v>1246</v>
      </c>
    </row>
    <row r="2041">
      <c r="A2041" s="56" t="s">
        <v>295</v>
      </c>
      <c r="B2041" s="7" t="s">
        <v>1838</v>
      </c>
      <c r="D2041" s="27"/>
      <c r="E2041" s="7"/>
      <c r="F2041" s="7" t="s">
        <v>36</v>
      </c>
      <c r="G2041" s="7"/>
    </row>
    <row r="2042">
      <c r="A2042" s="56" t="s">
        <v>681</v>
      </c>
      <c r="B2042" s="7" t="s">
        <v>1839</v>
      </c>
      <c r="D2042" s="27"/>
      <c r="E2042" s="7">
        <v>2.0</v>
      </c>
      <c r="F2042" s="7" t="s">
        <v>36</v>
      </c>
      <c r="G2042" s="7" t="s">
        <v>293</v>
      </c>
      <c r="H2042" s="7" t="s">
        <v>500</v>
      </c>
    </row>
    <row r="2043">
      <c r="A2043" s="56" t="s">
        <v>309</v>
      </c>
      <c r="B2043" s="7" t="s">
        <v>409</v>
      </c>
      <c r="C2043" s="7">
        <v>6.0</v>
      </c>
      <c r="D2043" s="7">
        <v>6.0</v>
      </c>
      <c r="E2043" s="7"/>
      <c r="F2043" s="7" t="s">
        <v>329</v>
      </c>
      <c r="G2043" s="7" t="s">
        <v>179</v>
      </c>
      <c r="H2043" s="7" t="s">
        <v>725</v>
      </c>
      <c r="I2043" s="7" t="s">
        <v>27</v>
      </c>
    </row>
    <row r="2044">
      <c r="A2044" s="56" t="s">
        <v>436</v>
      </c>
      <c r="B2044" s="7" t="s">
        <v>1194</v>
      </c>
      <c r="C2044" s="7">
        <v>6.0</v>
      </c>
      <c r="D2044" s="7">
        <v>5.0</v>
      </c>
      <c r="E2044" s="7"/>
      <c r="F2044" s="7" t="s">
        <v>326</v>
      </c>
      <c r="G2044" s="7" t="s">
        <v>179</v>
      </c>
      <c r="H2044" s="7" t="s">
        <v>1307</v>
      </c>
      <c r="I2044" s="7" t="s">
        <v>25</v>
      </c>
    </row>
    <row r="2045">
      <c r="A2045" s="56" t="s">
        <v>1840</v>
      </c>
      <c r="B2045" s="7" t="s">
        <v>1841</v>
      </c>
      <c r="C2045" s="7">
        <v>7.0</v>
      </c>
      <c r="D2045" s="7">
        <v>6.0</v>
      </c>
      <c r="E2045" s="7"/>
      <c r="F2045" s="7" t="s">
        <v>326</v>
      </c>
      <c r="G2045" s="7" t="s">
        <v>179</v>
      </c>
      <c r="H2045" s="7" t="s">
        <v>1842</v>
      </c>
      <c r="I2045" s="7" t="s">
        <v>27</v>
      </c>
    </row>
    <row r="2046">
      <c r="A2046" s="56" t="s">
        <v>365</v>
      </c>
      <c r="B2046" s="7" t="s">
        <v>945</v>
      </c>
      <c r="C2046" s="7">
        <v>4.0</v>
      </c>
      <c r="D2046" s="7">
        <v>2.0</v>
      </c>
      <c r="E2046" s="7"/>
      <c r="F2046" s="7" t="s">
        <v>382</v>
      </c>
      <c r="G2046" s="7" t="s">
        <v>293</v>
      </c>
      <c r="H2046" s="7" t="s">
        <v>1843</v>
      </c>
      <c r="I2046" s="7" t="s">
        <v>27</v>
      </c>
    </row>
    <row r="2047">
      <c r="A2047" s="56" t="s">
        <v>290</v>
      </c>
      <c r="B2047" s="7" t="s">
        <v>562</v>
      </c>
      <c r="C2047" s="7">
        <v>2.0</v>
      </c>
      <c r="D2047" s="7">
        <v>1.0</v>
      </c>
      <c r="E2047" s="7"/>
      <c r="F2047" s="7" t="s">
        <v>345</v>
      </c>
      <c r="G2047" s="7" t="s">
        <v>293</v>
      </c>
      <c r="H2047" s="7" t="s">
        <v>574</v>
      </c>
      <c r="I2047" s="7" t="s">
        <v>25</v>
      </c>
    </row>
    <row r="2048">
      <c r="A2048" s="56" t="s">
        <v>290</v>
      </c>
      <c r="B2048" s="7" t="s">
        <v>1844</v>
      </c>
      <c r="C2048" s="7">
        <v>3.0</v>
      </c>
      <c r="D2048" s="7">
        <v>3.0</v>
      </c>
      <c r="E2048" s="7"/>
      <c r="F2048" s="7" t="s">
        <v>355</v>
      </c>
      <c r="G2048" s="7" t="s">
        <v>179</v>
      </c>
      <c r="H2048" s="7" t="s">
        <v>1845</v>
      </c>
    </row>
    <row r="2049">
      <c r="A2049" s="56" t="s">
        <v>341</v>
      </c>
      <c r="B2049" s="7" t="s">
        <v>573</v>
      </c>
      <c r="C2049" s="7">
        <v>4.0</v>
      </c>
      <c r="D2049" s="7">
        <v>3.0</v>
      </c>
      <c r="E2049" s="7">
        <v>3.0</v>
      </c>
      <c r="F2049" s="7" t="s">
        <v>443</v>
      </c>
      <c r="G2049" s="7" t="s">
        <v>293</v>
      </c>
      <c r="H2049" s="7" t="s">
        <v>709</v>
      </c>
      <c r="I2049" s="7" t="s">
        <v>27</v>
      </c>
    </row>
    <row r="2050">
      <c r="A2050" s="56" t="s">
        <v>341</v>
      </c>
      <c r="B2050" s="7" t="s">
        <v>471</v>
      </c>
      <c r="C2050" s="7">
        <v>4.0</v>
      </c>
      <c r="D2050" s="7">
        <v>3.0</v>
      </c>
      <c r="E2050" s="7"/>
      <c r="F2050" s="7" t="s">
        <v>300</v>
      </c>
      <c r="G2050" s="7" t="s">
        <v>293</v>
      </c>
      <c r="H2050" s="7" t="s">
        <v>1246</v>
      </c>
      <c r="I2050" s="7" t="s">
        <v>27</v>
      </c>
    </row>
    <row r="2051">
      <c r="A2051" s="56" t="s">
        <v>341</v>
      </c>
      <c r="B2051" s="7" t="s">
        <v>1846</v>
      </c>
      <c r="C2051" s="7">
        <v>3.0</v>
      </c>
      <c r="D2051" s="7">
        <v>2.0</v>
      </c>
      <c r="E2051" s="7"/>
      <c r="F2051" s="7" t="s">
        <v>24</v>
      </c>
      <c r="G2051" s="7" t="s">
        <v>293</v>
      </c>
      <c r="H2051" s="7" t="s">
        <v>572</v>
      </c>
      <c r="I2051" s="7" t="s">
        <v>25</v>
      </c>
    </row>
    <row r="2052">
      <c r="A2052" s="56" t="s">
        <v>341</v>
      </c>
      <c r="B2052" s="7" t="s">
        <v>393</v>
      </c>
      <c r="C2052" s="7">
        <v>2.0</v>
      </c>
      <c r="D2052" s="7">
        <v>1.0</v>
      </c>
      <c r="E2052" s="7">
        <v>2.0</v>
      </c>
      <c r="F2052" s="7" t="s">
        <v>24</v>
      </c>
      <c r="G2052" s="7" t="s">
        <v>293</v>
      </c>
      <c r="H2052" s="7" t="s">
        <v>1272</v>
      </c>
      <c r="I2052" s="7" t="s">
        <v>27</v>
      </c>
    </row>
    <row r="2053">
      <c r="A2053" s="56" t="s">
        <v>341</v>
      </c>
      <c r="B2053" s="7" t="s">
        <v>1718</v>
      </c>
      <c r="C2053" s="7">
        <v>2.0</v>
      </c>
      <c r="D2053" s="7">
        <v>1.0</v>
      </c>
      <c r="E2053" s="7">
        <v>2.0</v>
      </c>
      <c r="F2053" s="7" t="s">
        <v>355</v>
      </c>
      <c r="G2053" s="7" t="s">
        <v>293</v>
      </c>
      <c r="H2053" s="7" t="s">
        <v>849</v>
      </c>
      <c r="I2053" s="7" t="s">
        <v>27</v>
      </c>
    </row>
    <row r="2054">
      <c r="A2054" s="56" t="s">
        <v>341</v>
      </c>
      <c r="B2054" s="7" t="s">
        <v>499</v>
      </c>
      <c r="C2054" s="7">
        <v>4.0</v>
      </c>
      <c r="D2054" s="7">
        <v>3.0</v>
      </c>
      <c r="E2054" s="7">
        <v>1.0</v>
      </c>
      <c r="F2054" s="7" t="s">
        <v>300</v>
      </c>
      <c r="G2054" s="7" t="s">
        <v>293</v>
      </c>
      <c r="H2054" s="7" t="s">
        <v>834</v>
      </c>
      <c r="I2054" s="7" t="s">
        <v>25</v>
      </c>
    </row>
    <row r="2055">
      <c r="A2055" s="56" t="s">
        <v>341</v>
      </c>
      <c r="B2055" s="7" t="s">
        <v>344</v>
      </c>
      <c r="C2055" s="7">
        <v>3.0</v>
      </c>
      <c r="D2055" s="7">
        <v>3.0</v>
      </c>
      <c r="E2055" s="7">
        <v>1.0</v>
      </c>
      <c r="F2055" s="7" t="s">
        <v>528</v>
      </c>
      <c r="G2055" s="7" t="s">
        <v>293</v>
      </c>
      <c r="H2055" s="7" t="s">
        <v>709</v>
      </c>
      <c r="I2055" s="7" t="s">
        <v>175</v>
      </c>
    </row>
    <row r="2056">
      <c r="A2056" s="56" t="s">
        <v>341</v>
      </c>
      <c r="B2056" s="7" t="s">
        <v>652</v>
      </c>
      <c r="C2056" s="7">
        <v>3.0</v>
      </c>
      <c r="D2056" s="7">
        <v>3.0</v>
      </c>
      <c r="E2056" s="7">
        <v>2.0</v>
      </c>
      <c r="F2056" s="7" t="s">
        <v>1847</v>
      </c>
      <c r="G2056" s="7" t="s">
        <v>293</v>
      </c>
      <c r="H2056" s="7" t="s">
        <v>709</v>
      </c>
      <c r="I2056" s="7" t="s">
        <v>25</v>
      </c>
    </row>
    <row r="2057">
      <c r="A2057" s="56" t="s">
        <v>341</v>
      </c>
      <c r="B2057" s="7" t="s">
        <v>468</v>
      </c>
      <c r="C2057" s="7">
        <v>3.0</v>
      </c>
      <c r="D2057" s="7">
        <v>3.0</v>
      </c>
      <c r="E2057" s="7">
        <v>2.0</v>
      </c>
      <c r="F2057" s="7" t="s">
        <v>352</v>
      </c>
      <c r="G2057" s="7" t="s">
        <v>293</v>
      </c>
      <c r="H2057" s="7" t="s">
        <v>709</v>
      </c>
      <c r="I2057" s="7" t="s">
        <v>25</v>
      </c>
    </row>
    <row r="2058">
      <c r="A2058" s="56" t="s">
        <v>447</v>
      </c>
      <c r="B2058" s="7" t="s">
        <v>428</v>
      </c>
      <c r="C2058" s="7">
        <v>1.0</v>
      </c>
      <c r="D2058" s="7">
        <v>1.0</v>
      </c>
      <c r="E2058" s="7">
        <v>2.0</v>
      </c>
      <c r="F2058" s="7" t="s">
        <v>24</v>
      </c>
      <c r="G2058" s="7" t="s">
        <v>293</v>
      </c>
      <c r="H2058" s="7" t="s">
        <v>1753</v>
      </c>
      <c r="I2058" s="7" t="s">
        <v>175</v>
      </c>
    </row>
    <row r="2059">
      <c r="A2059" s="56" t="s">
        <v>351</v>
      </c>
      <c r="B2059" s="7" t="s">
        <v>1848</v>
      </c>
      <c r="C2059" s="7">
        <v>3.0</v>
      </c>
      <c r="D2059" s="7">
        <v>2.0</v>
      </c>
      <c r="E2059" s="7"/>
      <c r="F2059" s="7" t="s">
        <v>24</v>
      </c>
      <c r="G2059" s="7" t="s">
        <v>293</v>
      </c>
      <c r="H2059" s="7" t="s">
        <v>1849</v>
      </c>
      <c r="I2059" s="7" t="s">
        <v>25</v>
      </c>
    </row>
    <row r="2060">
      <c r="A2060" s="56" t="s">
        <v>306</v>
      </c>
      <c r="B2060" s="7" t="s">
        <v>515</v>
      </c>
      <c r="C2060" s="7">
        <v>3.0</v>
      </c>
      <c r="D2060" s="7">
        <v>3.0</v>
      </c>
      <c r="E2060" s="7">
        <v>2.0</v>
      </c>
      <c r="F2060" s="7" t="s">
        <v>382</v>
      </c>
      <c r="G2060" s="7" t="s">
        <v>293</v>
      </c>
      <c r="H2060" s="7" t="s">
        <v>1313</v>
      </c>
      <c r="I2060" s="7" t="s">
        <v>25</v>
      </c>
    </row>
    <row r="2061">
      <c r="A2061" s="56" t="s">
        <v>306</v>
      </c>
      <c r="B2061" s="7" t="s">
        <v>515</v>
      </c>
      <c r="C2061" s="7">
        <v>3.0</v>
      </c>
      <c r="D2061" s="7">
        <v>3.0</v>
      </c>
      <c r="E2061" s="7">
        <v>2.0</v>
      </c>
      <c r="F2061" s="7" t="s">
        <v>36</v>
      </c>
      <c r="G2061" s="7" t="s">
        <v>293</v>
      </c>
      <c r="H2061" s="7" t="s">
        <v>1313</v>
      </c>
      <c r="I2061" s="7" t="s">
        <v>25</v>
      </c>
    </row>
    <row r="2062">
      <c r="A2062" s="56" t="s">
        <v>315</v>
      </c>
      <c r="B2062" s="7" t="s">
        <v>395</v>
      </c>
      <c r="C2062" s="7">
        <v>4.0</v>
      </c>
      <c r="D2062" s="7">
        <v>3.0</v>
      </c>
      <c r="E2062" s="7"/>
      <c r="F2062" s="7" t="s">
        <v>181</v>
      </c>
      <c r="G2062" s="7"/>
      <c r="I2062" s="7" t="s">
        <v>25</v>
      </c>
    </row>
    <row r="2063">
      <c r="A2063" s="56" t="s">
        <v>341</v>
      </c>
      <c r="B2063" s="7" t="s">
        <v>399</v>
      </c>
      <c r="C2063" s="7">
        <v>2.0</v>
      </c>
      <c r="D2063" s="7">
        <v>2.0</v>
      </c>
      <c r="E2063" s="7">
        <v>3.0</v>
      </c>
      <c r="F2063" s="7" t="s">
        <v>24</v>
      </c>
      <c r="G2063" s="7" t="s">
        <v>293</v>
      </c>
      <c r="H2063" s="7" t="s">
        <v>849</v>
      </c>
      <c r="I2063" s="7" t="s">
        <v>25</v>
      </c>
    </row>
    <row r="2064">
      <c r="A2064" s="56" t="s">
        <v>341</v>
      </c>
      <c r="B2064" s="7" t="s">
        <v>395</v>
      </c>
      <c r="C2064" s="7">
        <v>2.0</v>
      </c>
      <c r="D2064" s="7">
        <v>1.0</v>
      </c>
      <c r="E2064" s="7">
        <v>1.0</v>
      </c>
      <c r="F2064" s="7" t="s">
        <v>24</v>
      </c>
      <c r="G2064" s="7" t="s">
        <v>293</v>
      </c>
      <c r="H2064" s="7" t="s">
        <v>1272</v>
      </c>
    </row>
    <row r="2065">
      <c r="A2065" s="56" t="s">
        <v>341</v>
      </c>
      <c r="B2065" s="7" t="s">
        <v>471</v>
      </c>
      <c r="C2065" s="7">
        <v>3.0</v>
      </c>
      <c r="D2065" s="7">
        <v>2.0</v>
      </c>
      <c r="E2065" s="7">
        <v>2.0</v>
      </c>
      <c r="F2065" s="7" t="s">
        <v>24</v>
      </c>
      <c r="G2065" s="7" t="s">
        <v>293</v>
      </c>
      <c r="H2065" s="7" t="s">
        <v>718</v>
      </c>
    </row>
    <row r="2066">
      <c r="A2066" s="56" t="s">
        <v>302</v>
      </c>
      <c r="B2066" s="7" t="s">
        <v>1357</v>
      </c>
      <c r="C2066" s="7">
        <v>3.0</v>
      </c>
      <c r="D2066" s="7">
        <v>2.0</v>
      </c>
      <c r="E2066" s="7">
        <v>1.0</v>
      </c>
      <c r="F2066" s="7" t="s">
        <v>355</v>
      </c>
      <c r="G2066" s="7" t="s">
        <v>293</v>
      </c>
      <c r="H2066" s="7" t="s">
        <v>1850</v>
      </c>
      <c r="I2066" s="7" t="s">
        <v>27</v>
      </c>
    </row>
    <row r="2067">
      <c r="A2067" s="56" t="s">
        <v>303</v>
      </c>
      <c r="B2067" s="7" t="s">
        <v>610</v>
      </c>
      <c r="C2067" s="7">
        <v>3.0</v>
      </c>
      <c r="D2067" s="7">
        <v>3.0</v>
      </c>
      <c r="E2067" s="7">
        <v>1.0</v>
      </c>
      <c r="F2067" s="7" t="s">
        <v>355</v>
      </c>
      <c r="G2067" s="7" t="s">
        <v>293</v>
      </c>
      <c r="H2067" s="7" t="s">
        <v>1373</v>
      </c>
      <c r="I2067" s="7" t="s">
        <v>175</v>
      </c>
    </row>
    <row r="2068">
      <c r="A2068" s="56" t="s">
        <v>362</v>
      </c>
      <c r="B2068" s="7" t="s">
        <v>1085</v>
      </c>
      <c r="C2068" s="7">
        <v>4.0</v>
      </c>
      <c r="D2068" s="7">
        <v>2.0</v>
      </c>
      <c r="E2068" s="7">
        <v>2.0</v>
      </c>
      <c r="F2068" s="7" t="s">
        <v>382</v>
      </c>
      <c r="G2068" s="7" t="s">
        <v>293</v>
      </c>
      <c r="H2068" s="7" t="s">
        <v>659</v>
      </c>
      <c r="I2068" s="7" t="s">
        <v>27</v>
      </c>
    </row>
    <row r="2069">
      <c r="A2069" s="56" t="s">
        <v>362</v>
      </c>
      <c r="B2069" s="7" t="s">
        <v>658</v>
      </c>
      <c r="C2069" s="7">
        <v>4.0</v>
      </c>
      <c r="D2069" s="7">
        <v>2.0</v>
      </c>
      <c r="E2069" s="7">
        <v>2.0</v>
      </c>
      <c r="F2069" s="7" t="s">
        <v>36</v>
      </c>
      <c r="G2069" s="7" t="s">
        <v>293</v>
      </c>
      <c r="H2069" s="7" t="s">
        <v>659</v>
      </c>
      <c r="I2069" s="7" t="s">
        <v>175</v>
      </c>
    </row>
    <row r="2070">
      <c r="A2070" s="56" t="s">
        <v>620</v>
      </c>
      <c r="B2070" s="7" t="s">
        <v>562</v>
      </c>
      <c r="C2070" s="7">
        <v>4.0</v>
      </c>
      <c r="D2070" s="7">
        <v>4.0</v>
      </c>
      <c r="E2070" s="7">
        <v>2.0</v>
      </c>
      <c r="F2070" s="7" t="s">
        <v>300</v>
      </c>
      <c r="G2070" s="7" t="s">
        <v>293</v>
      </c>
      <c r="H2070" s="7" t="s">
        <v>1382</v>
      </c>
      <c r="I2070" s="7" t="s">
        <v>175</v>
      </c>
    </row>
    <row r="2071">
      <c r="A2071" s="56" t="s">
        <v>362</v>
      </c>
      <c r="B2071" s="7" t="s">
        <v>1178</v>
      </c>
      <c r="C2071" s="7">
        <v>4.0</v>
      </c>
      <c r="D2071" s="7">
        <v>2.0</v>
      </c>
      <c r="E2071" s="7">
        <v>4.0</v>
      </c>
      <c r="F2071" s="7" t="s">
        <v>382</v>
      </c>
      <c r="G2071" s="7" t="s">
        <v>293</v>
      </c>
      <c r="H2071" s="7" t="s">
        <v>659</v>
      </c>
      <c r="I2071" s="7" t="s">
        <v>25</v>
      </c>
    </row>
    <row r="2072">
      <c r="A2072" s="56" t="s">
        <v>336</v>
      </c>
      <c r="B2072" s="7" t="s">
        <v>1251</v>
      </c>
      <c r="C2072" s="7">
        <v>5.0</v>
      </c>
      <c r="D2072" s="7">
        <v>5.0</v>
      </c>
      <c r="E2072" s="7">
        <v>1.0</v>
      </c>
      <c r="F2072" s="7" t="s">
        <v>24</v>
      </c>
      <c r="G2072" s="7" t="s">
        <v>293</v>
      </c>
      <c r="H2072" s="7" t="s">
        <v>1851</v>
      </c>
    </row>
    <row r="2073">
      <c r="A2073" s="56" t="s">
        <v>302</v>
      </c>
      <c r="B2073" s="7" t="s">
        <v>1852</v>
      </c>
      <c r="C2073" s="7">
        <v>3.0</v>
      </c>
      <c r="D2073" s="7">
        <v>2.0</v>
      </c>
      <c r="E2073" s="7">
        <v>2.0</v>
      </c>
      <c r="F2073" s="7" t="s">
        <v>300</v>
      </c>
      <c r="G2073" s="7" t="s">
        <v>293</v>
      </c>
      <c r="H2073" s="7" t="s">
        <v>1084</v>
      </c>
      <c r="I2073" s="7" t="s">
        <v>27</v>
      </c>
    </row>
    <row r="2074">
      <c r="A2074" s="56" t="s">
        <v>439</v>
      </c>
      <c r="B2074" s="7" t="s">
        <v>1181</v>
      </c>
      <c r="C2074" s="7">
        <v>4.0</v>
      </c>
      <c r="D2074" s="7">
        <v>3.0</v>
      </c>
      <c r="E2074" s="7">
        <v>2.0</v>
      </c>
      <c r="F2074" s="7" t="s">
        <v>321</v>
      </c>
      <c r="G2074" s="7" t="s">
        <v>179</v>
      </c>
      <c r="H2074" s="7" t="s">
        <v>1339</v>
      </c>
      <c r="I2074" s="7" t="s">
        <v>175</v>
      </c>
    </row>
    <row r="2075">
      <c r="A2075" s="56" t="s">
        <v>821</v>
      </c>
      <c r="B2075" s="7" t="s">
        <v>839</v>
      </c>
      <c r="C2075" s="7">
        <v>4.0</v>
      </c>
      <c r="D2075" s="7">
        <v>3.0</v>
      </c>
      <c r="E2075" s="7">
        <v>2.0</v>
      </c>
      <c r="F2075" s="7" t="s">
        <v>321</v>
      </c>
      <c r="G2075" s="7" t="s">
        <v>179</v>
      </c>
      <c r="H2075" s="7" t="s">
        <v>322</v>
      </c>
      <c r="I2075" s="7" t="s">
        <v>25</v>
      </c>
    </row>
    <row r="2076">
      <c r="A2076" s="56" t="s">
        <v>681</v>
      </c>
      <c r="B2076" s="7" t="s">
        <v>729</v>
      </c>
      <c r="C2076" s="7">
        <v>5.0</v>
      </c>
      <c r="D2076" s="7">
        <v>5.0</v>
      </c>
      <c r="E2076" s="7">
        <v>1.0</v>
      </c>
      <c r="F2076" s="7" t="s">
        <v>24</v>
      </c>
      <c r="G2076" s="7" t="s">
        <v>293</v>
      </c>
      <c r="H2076" s="7" t="s">
        <v>1685</v>
      </c>
      <c r="I2076" s="7" t="s">
        <v>25</v>
      </c>
    </row>
    <row r="2077">
      <c r="A2077" s="56" t="s">
        <v>681</v>
      </c>
      <c r="B2077" s="7" t="s">
        <v>1145</v>
      </c>
      <c r="C2077" s="7">
        <v>5.0</v>
      </c>
      <c r="D2077" s="7">
        <v>6.0</v>
      </c>
      <c r="E2077" s="7"/>
      <c r="F2077" s="7" t="s">
        <v>24</v>
      </c>
      <c r="G2077" s="7" t="s">
        <v>293</v>
      </c>
      <c r="H2077" s="7" t="s">
        <v>1807</v>
      </c>
    </row>
    <row r="2078">
      <c r="A2078" s="56" t="s">
        <v>681</v>
      </c>
      <c r="B2078" s="7" t="s">
        <v>564</v>
      </c>
      <c r="C2078" s="7">
        <v>5.0</v>
      </c>
      <c r="D2078" s="7">
        <v>5.0</v>
      </c>
      <c r="E2078" s="7"/>
      <c r="F2078" s="7" t="s">
        <v>24</v>
      </c>
      <c r="G2078" s="7" t="s">
        <v>293</v>
      </c>
      <c r="H2078" s="7" t="s">
        <v>1853</v>
      </c>
    </row>
    <row r="2079">
      <c r="A2079" s="56" t="s">
        <v>681</v>
      </c>
      <c r="B2079" s="7" t="s">
        <v>722</v>
      </c>
      <c r="C2079" s="7">
        <v>5.0</v>
      </c>
      <c r="D2079" s="7">
        <v>5.0</v>
      </c>
      <c r="E2079" s="7">
        <v>2.0</v>
      </c>
      <c r="F2079" s="7" t="s">
        <v>24</v>
      </c>
      <c r="G2079" s="7" t="s">
        <v>293</v>
      </c>
      <c r="H2079" s="7" t="s">
        <v>1854</v>
      </c>
      <c r="I2079" s="7" t="s">
        <v>25</v>
      </c>
    </row>
    <row r="2080">
      <c r="A2080" s="56" t="s">
        <v>681</v>
      </c>
      <c r="B2080" s="7" t="s">
        <v>381</v>
      </c>
      <c r="C2080" s="7">
        <v>5.0</v>
      </c>
      <c r="D2080" s="7">
        <v>5.0</v>
      </c>
      <c r="E2080" s="7">
        <v>2.0</v>
      </c>
      <c r="F2080" s="7" t="s">
        <v>24</v>
      </c>
      <c r="G2080" s="7" t="s">
        <v>293</v>
      </c>
      <c r="H2080" s="7" t="s">
        <v>1304</v>
      </c>
      <c r="I2080" s="7" t="s">
        <v>25</v>
      </c>
    </row>
    <row r="2081">
      <c r="A2081" s="56" t="s">
        <v>681</v>
      </c>
      <c r="B2081" s="7" t="s">
        <v>433</v>
      </c>
      <c r="C2081" s="7">
        <v>5.0</v>
      </c>
      <c r="D2081" s="7">
        <v>5.0</v>
      </c>
      <c r="E2081" s="7">
        <v>2.0</v>
      </c>
      <c r="F2081" s="7" t="s">
        <v>24</v>
      </c>
      <c r="G2081" s="7" t="s">
        <v>293</v>
      </c>
      <c r="H2081" s="7" t="s">
        <v>1809</v>
      </c>
      <c r="I2081" s="7" t="s">
        <v>25</v>
      </c>
    </row>
    <row r="2082">
      <c r="A2082" s="56" t="s">
        <v>302</v>
      </c>
      <c r="B2082" s="7" t="s">
        <v>995</v>
      </c>
      <c r="C2082" s="7">
        <v>3.0</v>
      </c>
      <c r="D2082" s="7">
        <v>2.0</v>
      </c>
      <c r="E2082" s="7">
        <v>2.0</v>
      </c>
      <c r="F2082" s="7" t="s">
        <v>300</v>
      </c>
      <c r="G2082" s="7"/>
      <c r="I2082" s="7" t="s">
        <v>175</v>
      </c>
    </row>
    <row r="2083">
      <c r="A2083" s="56" t="s">
        <v>302</v>
      </c>
      <c r="B2083" s="7" t="s">
        <v>1855</v>
      </c>
      <c r="C2083" s="7">
        <v>3.0</v>
      </c>
      <c r="D2083" s="7">
        <v>2.0</v>
      </c>
      <c r="E2083" s="7">
        <v>2.0</v>
      </c>
      <c r="F2083" s="7" t="s">
        <v>300</v>
      </c>
      <c r="G2083" s="7"/>
      <c r="I2083" s="7" t="s">
        <v>175</v>
      </c>
    </row>
    <row r="2084">
      <c r="A2084" s="56" t="s">
        <v>302</v>
      </c>
      <c r="B2084" s="7" t="s">
        <v>1467</v>
      </c>
      <c r="C2084" s="7">
        <v>4.0</v>
      </c>
      <c r="D2084" s="7">
        <v>2.0</v>
      </c>
      <c r="E2084" s="7">
        <v>2.0</v>
      </c>
      <c r="F2084" s="7" t="s">
        <v>355</v>
      </c>
      <c r="G2084" s="7" t="s">
        <v>293</v>
      </c>
      <c r="H2084" s="7" t="s">
        <v>1856</v>
      </c>
      <c r="I2084" s="7" t="s">
        <v>175</v>
      </c>
    </row>
    <row r="2085">
      <c r="A2085" s="56" t="s">
        <v>303</v>
      </c>
      <c r="B2085" s="7" t="s">
        <v>1536</v>
      </c>
      <c r="C2085" s="7">
        <v>3.0</v>
      </c>
      <c r="D2085" s="7">
        <v>2.0</v>
      </c>
      <c r="E2085" s="7">
        <v>2.0</v>
      </c>
      <c r="F2085" s="7" t="s">
        <v>36</v>
      </c>
      <c r="G2085" s="7" t="s">
        <v>293</v>
      </c>
      <c r="H2085" s="7" t="s">
        <v>1029</v>
      </c>
      <c r="I2085" s="7" t="s">
        <v>25</v>
      </c>
    </row>
    <row r="2086">
      <c r="A2086" s="56" t="s">
        <v>821</v>
      </c>
      <c r="B2086" s="7" t="s">
        <v>393</v>
      </c>
      <c r="C2086" s="7">
        <v>5.0</v>
      </c>
      <c r="D2086" s="7">
        <v>3.0</v>
      </c>
      <c r="E2086" s="7">
        <v>2.0</v>
      </c>
      <c r="F2086" s="7" t="s">
        <v>181</v>
      </c>
      <c r="G2086" s="7" t="s">
        <v>179</v>
      </c>
      <c r="H2086" s="7" t="s">
        <v>322</v>
      </c>
      <c r="I2086" s="7" t="s">
        <v>25</v>
      </c>
    </row>
    <row r="2087">
      <c r="A2087" s="56" t="s">
        <v>341</v>
      </c>
      <c r="B2087" s="7" t="s">
        <v>1857</v>
      </c>
      <c r="C2087" s="7">
        <v>4.0</v>
      </c>
      <c r="D2087" s="7">
        <v>3.0</v>
      </c>
      <c r="E2087" s="7">
        <v>2.0</v>
      </c>
      <c r="F2087" s="7" t="s">
        <v>321</v>
      </c>
      <c r="G2087" s="7" t="s">
        <v>179</v>
      </c>
      <c r="H2087" s="7" t="s">
        <v>954</v>
      </c>
      <c r="I2087" s="7" t="s">
        <v>25</v>
      </c>
    </row>
    <row r="2088">
      <c r="A2088" s="56" t="s">
        <v>821</v>
      </c>
      <c r="B2088" s="7" t="s">
        <v>1858</v>
      </c>
      <c r="C2088" s="7">
        <v>5.0</v>
      </c>
      <c r="D2088" s="7">
        <v>4.0</v>
      </c>
      <c r="E2088" s="7">
        <v>2.0</v>
      </c>
      <c r="F2088" s="7" t="s">
        <v>321</v>
      </c>
      <c r="G2088" s="7" t="s">
        <v>179</v>
      </c>
      <c r="H2088" s="7" t="s">
        <v>322</v>
      </c>
      <c r="I2088" s="7" t="s">
        <v>27</v>
      </c>
    </row>
    <row r="2089">
      <c r="A2089" s="56" t="s">
        <v>365</v>
      </c>
      <c r="B2089" s="7" t="s">
        <v>428</v>
      </c>
      <c r="C2089" s="7">
        <v>3.0</v>
      </c>
      <c r="D2089" s="7">
        <v>2.0</v>
      </c>
      <c r="E2089" s="7"/>
      <c r="F2089" s="7" t="s">
        <v>593</v>
      </c>
      <c r="G2089" s="7" t="s">
        <v>179</v>
      </c>
      <c r="H2089" s="7" t="s">
        <v>1339</v>
      </c>
      <c r="I2089" s="7" t="s">
        <v>27</v>
      </c>
    </row>
    <row r="2090">
      <c r="A2090" s="56" t="s">
        <v>436</v>
      </c>
      <c r="B2090" s="7" t="s">
        <v>452</v>
      </c>
      <c r="C2090" s="7">
        <v>3.0</v>
      </c>
      <c r="D2090" s="7">
        <v>4.0</v>
      </c>
      <c r="E2090" s="7"/>
      <c r="F2090" s="7" t="s">
        <v>181</v>
      </c>
      <c r="G2090" s="7" t="s">
        <v>293</v>
      </c>
      <c r="H2090" s="7" t="s">
        <v>961</v>
      </c>
    </row>
    <row r="2091">
      <c r="A2091" s="56" t="s">
        <v>517</v>
      </c>
      <c r="B2091" s="7" t="s">
        <v>1725</v>
      </c>
      <c r="D2091" s="27"/>
      <c r="E2091" s="7">
        <v>2.0</v>
      </c>
      <c r="F2091" s="7" t="s">
        <v>905</v>
      </c>
      <c r="G2091" s="7" t="s">
        <v>179</v>
      </c>
      <c r="H2091" s="7" t="s">
        <v>1726</v>
      </c>
    </row>
    <row r="2092">
      <c r="A2092" s="56" t="s">
        <v>415</v>
      </c>
      <c r="B2092" s="7" t="s">
        <v>501</v>
      </c>
      <c r="C2092" s="7">
        <v>3.0</v>
      </c>
      <c r="D2092" s="7">
        <v>3.0</v>
      </c>
      <c r="E2092" s="7">
        <v>2.0</v>
      </c>
      <c r="F2092" s="7" t="s">
        <v>24</v>
      </c>
      <c r="G2092" s="7" t="s">
        <v>293</v>
      </c>
      <c r="H2092" s="7" t="s">
        <v>868</v>
      </c>
      <c r="I2092" s="7" t="s">
        <v>175</v>
      </c>
    </row>
    <row r="2093">
      <c r="A2093" s="56" t="s">
        <v>415</v>
      </c>
      <c r="B2093" s="7" t="s">
        <v>895</v>
      </c>
      <c r="C2093" s="7">
        <v>4.0</v>
      </c>
      <c r="D2093" s="7">
        <v>4.0</v>
      </c>
      <c r="E2093" s="7"/>
      <c r="F2093" s="7" t="s">
        <v>300</v>
      </c>
      <c r="G2093" s="7" t="s">
        <v>293</v>
      </c>
      <c r="H2093" s="7" t="s">
        <v>631</v>
      </c>
      <c r="I2093" s="7" t="s">
        <v>27</v>
      </c>
    </row>
    <row r="2094">
      <c r="A2094" s="56" t="s">
        <v>927</v>
      </c>
      <c r="B2094" s="7" t="s">
        <v>499</v>
      </c>
      <c r="C2094" s="7">
        <v>4.0</v>
      </c>
      <c r="D2094" s="7">
        <v>4.0</v>
      </c>
      <c r="E2094" s="7"/>
      <c r="F2094" s="7" t="s">
        <v>952</v>
      </c>
      <c r="G2094" s="7" t="s">
        <v>293</v>
      </c>
      <c r="H2094" s="7" t="s">
        <v>1859</v>
      </c>
      <c r="I2094" s="7" t="s">
        <v>27</v>
      </c>
    </row>
    <row r="2095">
      <c r="A2095" s="56" t="s">
        <v>362</v>
      </c>
      <c r="B2095" s="7" t="s">
        <v>926</v>
      </c>
      <c r="C2095" s="7">
        <v>1.0</v>
      </c>
      <c r="D2095" s="7">
        <v>2.0</v>
      </c>
      <c r="E2095" s="7"/>
      <c r="F2095" s="7" t="s">
        <v>1164</v>
      </c>
      <c r="G2095" s="7" t="s">
        <v>293</v>
      </c>
      <c r="H2095" s="7" t="s">
        <v>1020</v>
      </c>
      <c r="I2095" s="7" t="s">
        <v>27</v>
      </c>
    </row>
    <row r="2096">
      <c r="A2096" s="56" t="s">
        <v>430</v>
      </c>
      <c r="B2096" s="7" t="s">
        <v>937</v>
      </c>
      <c r="C2096" s="7">
        <v>4.0</v>
      </c>
      <c r="D2096" s="7">
        <v>2.0</v>
      </c>
      <c r="E2096" s="7">
        <v>2.0</v>
      </c>
      <c r="F2096" s="7" t="s">
        <v>24</v>
      </c>
      <c r="G2096" s="7" t="s">
        <v>293</v>
      </c>
      <c r="H2096" s="7" t="s">
        <v>1860</v>
      </c>
      <c r="I2096" s="7" t="s">
        <v>27</v>
      </c>
    </row>
    <row r="2097">
      <c r="A2097" s="56" t="s">
        <v>430</v>
      </c>
      <c r="B2097" s="7" t="s">
        <v>937</v>
      </c>
      <c r="C2097" s="7">
        <v>4.0</v>
      </c>
      <c r="D2097" s="7">
        <v>2.0</v>
      </c>
      <c r="E2097" s="7">
        <v>2.0</v>
      </c>
      <c r="F2097" s="7" t="s">
        <v>355</v>
      </c>
      <c r="G2097" s="7" t="s">
        <v>293</v>
      </c>
      <c r="H2097" s="7" t="s">
        <v>1860</v>
      </c>
    </row>
    <row r="2098">
      <c r="A2098" s="56" t="s">
        <v>439</v>
      </c>
      <c r="B2098" s="7" t="s">
        <v>381</v>
      </c>
      <c r="C2098" s="7">
        <v>4.0</v>
      </c>
      <c r="D2098" s="7">
        <v>4.0</v>
      </c>
      <c r="E2098" s="7">
        <v>2.0</v>
      </c>
      <c r="F2098" s="7" t="s">
        <v>24</v>
      </c>
      <c r="G2098" s="7" t="s">
        <v>293</v>
      </c>
      <c r="H2098" s="7" t="s">
        <v>1861</v>
      </c>
      <c r="I2098" s="7" t="s">
        <v>27</v>
      </c>
    </row>
    <row r="2099">
      <c r="A2099" s="56" t="s">
        <v>439</v>
      </c>
      <c r="B2099" s="7" t="s">
        <v>425</v>
      </c>
      <c r="C2099" s="7">
        <v>4.0</v>
      </c>
      <c r="D2099" s="7">
        <v>4.0</v>
      </c>
      <c r="E2099" s="7"/>
      <c r="F2099" s="7" t="s">
        <v>24</v>
      </c>
      <c r="G2099" s="7" t="s">
        <v>293</v>
      </c>
      <c r="H2099" s="7" t="s">
        <v>1862</v>
      </c>
      <c r="I2099" s="7" t="s">
        <v>27</v>
      </c>
    </row>
    <row r="2100">
      <c r="A2100" s="56" t="s">
        <v>303</v>
      </c>
      <c r="B2100" s="7" t="s">
        <v>471</v>
      </c>
      <c r="C2100" s="7">
        <v>6.0</v>
      </c>
      <c r="D2100" s="7">
        <v>4.0</v>
      </c>
      <c r="E2100" s="7">
        <v>2.0</v>
      </c>
      <c r="F2100" s="7" t="s">
        <v>352</v>
      </c>
      <c r="G2100" s="7" t="s">
        <v>179</v>
      </c>
      <c r="H2100" s="7" t="s">
        <v>1339</v>
      </c>
      <c r="I2100" s="7" t="s">
        <v>27</v>
      </c>
    </row>
    <row r="2101">
      <c r="A2101" s="56" t="s">
        <v>430</v>
      </c>
      <c r="B2101" s="7" t="s">
        <v>1199</v>
      </c>
      <c r="C2101" s="7">
        <v>4.0</v>
      </c>
      <c r="D2101" s="7">
        <v>2.0</v>
      </c>
      <c r="E2101" s="7">
        <v>1.0</v>
      </c>
      <c r="F2101" s="7" t="s">
        <v>24</v>
      </c>
      <c r="G2101" s="7" t="s">
        <v>293</v>
      </c>
      <c r="H2101" s="7" t="s">
        <v>1860</v>
      </c>
      <c r="I2101" s="7" t="s">
        <v>27</v>
      </c>
    </row>
    <row r="2102">
      <c r="A2102" s="56" t="s">
        <v>430</v>
      </c>
      <c r="B2102" s="7" t="s">
        <v>1193</v>
      </c>
      <c r="C2102" s="7">
        <v>4.0</v>
      </c>
      <c r="D2102" s="7">
        <v>2.0</v>
      </c>
      <c r="E2102" s="7"/>
      <c r="F2102" s="7" t="s">
        <v>24</v>
      </c>
      <c r="G2102" s="7" t="s">
        <v>293</v>
      </c>
      <c r="H2102" s="7" t="s">
        <v>1863</v>
      </c>
      <c r="I2102" s="7" t="s">
        <v>27</v>
      </c>
    </row>
    <row r="2103">
      <c r="A2103" s="56" t="s">
        <v>430</v>
      </c>
      <c r="B2103" s="7" t="s">
        <v>523</v>
      </c>
      <c r="C2103" s="7">
        <v>3.0</v>
      </c>
      <c r="D2103" s="7">
        <v>2.0</v>
      </c>
      <c r="E2103" s="7"/>
      <c r="F2103" s="7" t="s">
        <v>24</v>
      </c>
      <c r="G2103" s="7" t="s">
        <v>293</v>
      </c>
      <c r="H2103" s="7" t="s">
        <v>1390</v>
      </c>
      <c r="I2103" s="7" t="s">
        <v>27</v>
      </c>
    </row>
    <row r="2104">
      <c r="A2104" s="56" t="s">
        <v>430</v>
      </c>
      <c r="B2104" s="7" t="s">
        <v>1199</v>
      </c>
      <c r="C2104" s="7">
        <v>4.0</v>
      </c>
      <c r="D2104" s="7">
        <v>2.0</v>
      </c>
      <c r="E2104" s="7"/>
      <c r="F2104" s="7" t="s">
        <v>24</v>
      </c>
      <c r="G2104" s="7" t="s">
        <v>293</v>
      </c>
      <c r="H2104" s="7" t="s">
        <v>1860</v>
      </c>
      <c r="I2104" s="7" t="s">
        <v>27</v>
      </c>
    </row>
    <row r="2105">
      <c r="A2105" s="56" t="s">
        <v>430</v>
      </c>
      <c r="B2105" s="7" t="s">
        <v>523</v>
      </c>
      <c r="C2105" s="7">
        <v>4.0</v>
      </c>
      <c r="D2105" s="7">
        <v>2.0</v>
      </c>
      <c r="E2105" s="7">
        <v>2.0</v>
      </c>
      <c r="F2105" s="7" t="s">
        <v>24</v>
      </c>
      <c r="G2105" s="7" t="s">
        <v>293</v>
      </c>
      <c r="H2105" s="7" t="s">
        <v>994</v>
      </c>
      <c r="I2105" s="7" t="s">
        <v>27</v>
      </c>
    </row>
    <row r="2106">
      <c r="A2106" s="56" t="s">
        <v>430</v>
      </c>
      <c r="B2106" s="7" t="s">
        <v>1348</v>
      </c>
      <c r="C2106" s="7">
        <v>4.0</v>
      </c>
      <c r="D2106" s="7">
        <v>2.0</v>
      </c>
      <c r="E2106" s="7">
        <v>1.0</v>
      </c>
      <c r="F2106" s="7" t="s">
        <v>24</v>
      </c>
      <c r="G2106" s="7" t="s">
        <v>293</v>
      </c>
      <c r="H2106" s="7" t="s">
        <v>451</v>
      </c>
      <c r="I2106" s="7" t="s">
        <v>27</v>
      </c>
    </row>
    <row r="2107">
      <c r="A2107" s="56" t="s">
        <v>430</v>
      </c>
      <c r="B2107" s="7" t="s">
        <v>1864</v>
      </c>
      <c r="C2107" s="7">
        <v>3.0</v>
      </c>
      <c r="D2107" s="7">
        <v>2.0</v>
      </c>
      <c r="E2107" s="7">
        <v>1.0</v>
      </c>
      <c r="F2107" s="7" t="s">
        <v>24</v>
      </c>
      <c r="G2107" s="7" t="s">
        <v>293</v>
      </c>
      <c r="H2107" s="7" t="s">
        <v>1865</v>
      </c>
      <c r="I2107" s="7" t="s">
        <v>175</v>
      </c>
    </row>
    <row r="2108">
      <c r="A2108" s="56" t="s">
        <v>430</v>
      </c>
      <c r="B2108" s="7" t="s">
        <v>937</v>
      </c>
      <c r="C2108" s="7">
        <v>4.0</v>
      </c>
      <c r="D2108" s="7">
        <v>2.0</v>
      </c>
      <c r="E2108" s="7">
        <v>2.0</v>
      </c>
      <c r="F2108" s="7" t="s">
        <v>24</v>
      </c>
      <c r="G2108" s="7" t="s">
        <v>293</v>
      </c>
      <c r="H2108" s="7" t="s">
        <v>1866</v>
      </c>
      <c r="I2108" s="7" t="s">
        <v>27</v>
      </c>
    </row>
    <row r="2109">
      <c r="A2109" s="56" t="s">
        <v>424</v>
      </c>
      <c r="B2109" s="7" t="s">
        <v>395</v>
      </c>
      <c r="C2109" s="7">
        <v>3.0</v>
      </c>
      <c r="D2109" s="7">
        <v>2.0</v>
      </c>
      <c r="E2109" s="7">
        <v>2.0</v>
      </c>
      <c r="F2109" s="7" t="s">
        <v>355</v>
      </c>
      <c r="G2109" s="7" t="s">
        <v>293</v>
      </c>
      <c r="H2109" s="7" t="s">
        <v>860</v>
      </c>
      <c r="I2109" s="7" t="s">
        <v>25</v>
      </c>
    </row>
    <row r="2110">
      <c r="A2110" s="56" t="s">
        <v>607</v>
      </c>
      <c r="B2110" s="7" t="s">
        <v>945</v>
      </c>
      <c r="C2110" s="7">
        <v>3.0</v>
      </c>
      <c r="D2110" s="7">
        <v>2.0</v>
      </c>
      <c r="E2110" s="7"/>
      <c r="F2110" s="7" t="s">
        <v>24</v>
      </c>
      <c r="G2110" s="7" t="s">
        <v>293</v>
      </c>
      <c r="H2110" s="7" t="s">
        <v>1741</v>
      </c>
      <c r="I2110" s="7" t="s">
        <v>175</v>
      </c>
    </row>
    <row r="2111">
      <c r="A2111" s="56" t="s">
        <v>607</v>
      </c>
      <c r="B2111" s="7" t="s">
        <v>1085</v>
      </c>
      <c r="C2111" s="7">
        <v>4.0</v>
      </c>
      <c r="D2111" s="7">
        <v>3.0</v>
      </c>
      <c r="E2111" s="7">
        <v>1.0</v>
      </c>
      <c r="F2111" s="7" t="s">
        <v>24</v>
      </c>
      <c r="G2111" s="7" t="s">
        <v>293</v>
      </c>
      <c r="H2111" s="7" t="s">
        <v>1867</v>
      </c>
      <c r="I2111" s="7" t="s">
        <v>175</v>
      </c>
    </row>
    <row r="2112">
      <c r="A2112" s="56" t="s">
        <v>351</v>
      </c>
      <c r="B2112" s="7" t="s">
        <v>804</v>
      </c>
      <c r="C2112" s="7">
        <v>3.0</v>
      </c>
      <c r="D2112" s="7">
        <v>2.0</v>
      </c>
      <c r="E2112" s="7"/>
      <c r="F2112" s="7" t="s">
        <v>345</v>
      </c>
      <c r="G2112" s="7" t="s">
        <v>293</v>
      </c>
      <c r="H2112" s="7" t="s">
        <v>998</v>
      </c>
      <c r="I2112" s="7" t="s">
        <v>27</v>
      </c>
    </row>
    <row r="2113">
      <c r="A2113" s="56" t="s">
        <v>303</v>
      </c>
      <c r="B2113" s="7" t="s">
        <v>610</v>
      </c>
      <c r="C2113" s="7">
        <v>3.0</v>
      </c>
      <c r="D2113" s="7">
        <v>3.0</v>
      </c>
      <c r="E2113" s="7">
        <v>2.0</v>
      </c>
      <c r="F2113" s="7" t="s">
        <v>300</v>
      </c>
      <c r="G2113" s="7" t="s">
        <v>293</v>
      </c>
      <c r="H2113" s="7" t="s">
        <v>1373</v>
      </c>
      <c r="I2113" s="7" t="s">
        <v>175</v>
      </c>
    </row>
    <row r="2114">
      <c r="A2114" s="56" t="s">
        <v>336</v>
      </c>
      <c r="B2114" s="7" t="s">
        <v>853</v>
      </c>
      <c r="C2114" s="7">
        <v>4.0</v>
      </c>
      <c r="D2114" s="7">
        <v>4.0</v>
      </c>
      <c r="E2114" s="7">
        <v>2.0</v>
      </c>
      <c r="F2114" s="7" t="s">
        <v>24</v>
      </c>
      <c r="G2114" s="7" t="s">
        <v>293</v>
      </c>
      <c r="H2114" s="7" t="s">
        <v>799</v>
      </c>
      <c r="I2114" s="7" t="s">
        <v>25</v>
      </c>
    </row>
    <row r="2115">
      <c r="A2115" s="56" t="s">
        <v>415</v>
      </c>
      <c r="B2115" s="7" t="s">
        <v>859</v>
      </c>
      <c r="C2115" s="7">
        <v>2.0</v>
      </c>
      <c r="D2115" s="7">
        <v>2.0</v>
      </c>
      <c r="E2115" s="7">
        <v>2.0</v>
      </c>
      <c r="F2115" s="7" t="s">
        <v>24</v>
      </c>
      <c r="G2115" s="7" t="s">
        <v>293</v>
      </c>
      <c r="H2115" s="7" t="s">
        <v>856</v>
      </c>
      <c r="I2115" s="7" t="s">
        <v>25</v>
      </c>
    </row>
    <row r="2116">
      <c r="A2116" s="56" t="s">
        <v>336</v>
      </c>
      <c r="B2116" s="7" t="s">
        <v>342</v>
      </c>
      <c r="C2116" s="7">
        <v>4.0</v>
      </c>
      <c r="D2116" s="7">
        <v>4.0</v>
      </c>
      <c r="E2116" s="7"/>
      <c r="F2116" s="7" t="s">
        <v>24</v>
      </c>
      <c r="G2116" s="7" t="s">
        <v>293</v>
      </c>
      <c r="H2116" s="7" t="s">
        <v>346</v>
      </c>
      <c r="I2116" s="7" t="s">
        <v>25</v>
      </c>
    </row>
    <row r="2117">
      <c r="A2117" s="56" t="s">
        <v>1450</v>
      </c>
      <c r="B2117" s="7" t="s">
        <v>428</v>
      </c>
      <c r="C2117" s="7">
        <v>2.0</v>
      </c>
      <c r="D2117" s="7">
        <v>2.0</v>
      </c>
      <c r="E2117" s="7"/>
      <c r="F2117" s="7" t="s">
        <v>36</v>
      </c>
      <c r="G2117" s="7" t="s">
        <v>293</v>
      </c>
      <c r="H2117" s="7" t="s">
        <v>592</v>
      </c>
    </row>
    <row r="2118">
      <c r="A2118" s="56" t="s">
        <v>336</v>
      </c>
      <c r="B2118" s="7" t="s">
        <v>870</v>
      </c>
      <c r="C2118" s="7">
        <v>3.0</v>
      </c>
      <c r="D2118" s="7">
        <v>2.0</v>
      </c>
      <c r="E2118" s="7"/>
      <c r="F2118" s="7" t="s">
        <v>24</v>
      </c>
      <c r="G2118" s="7" t="s">
        <v>293</v>
      </c>
      <c r="H2118" s="7" t="s">
        <v>1206</v>
      </c>
    </row>
    <row r="2119">
      <c r="A2119" s="56" t="s">
        <v>290</v>
      </c>
      <c r="B2119" s="7" t="s">
        <v>713</v>
      </c>
      <c r="C2119" s="7">
        <v>7.0</v>
      </c>
      <c r="D2119" s="7">
        <v>7.0</v>
      </c>
      <c r="E2119" s="7"/>
      <c r="F2119" s="7" t="s">
        <v>36</v>
      </c>
      <c r="G2119" s="7" t="s">
        <v>293</v>
      </c>
      <c r="H2119" s="7" t="s">
        <v>1868</v>
      </c>
      <c r="I2119" s="7" t="s">
        <v>27</v>
      </c>
    </row>
    <row r="2120">
      <c r="A2120" s="56" t="s">
        <v>290</v>
      </c>
      <c r="B2120" s="7" t="s">
        <v>722</v>
      </c>
      <c r="C2120" s="7">
        <v>4.0</v>
      </c>
      <c r="D2120" s="7">
        <v>4.0</v>
      </c>
      <c r="E2120" s="7"/>
      <c r="F2120" s="7" t="s">
        <v>36</v>
      </c>
      <c r="G2120" s="7" t="s">
        <v>293</v>
      </c>
      <c r="H2120" s="7" t="s">
        <v>962</v>
      </c>
      <c r="I2120" s="7" t="s">
        <v>27</v>
      </c>
    </row>
    <row r="2121">
      <c r="A2121" s="56" t="s">
        <v>336</v>
      </c>
      <c r="B2121" s="7" t="s">
        <v>955</v>
      </c>
      <c r="C2121" s="7">
        <v>5.0</v>
      </c>
      <c r="D2121" s="7">
        <v>5.0</v>
      </c>
      <c r="E2121" s="7">
        <v>1.0</v>
      </c>
      <c r="F2121" s="7" t="s">
        <v>24</v>
      </c>
      <c r="G2121" s="7" t="s">
        <v>293</v>
      </c>
      <c r="H2121" s="7" t="s">
        <v>1793</v>
      </c>
      <c r="I2121" s="7" t="s">
        <v>27</v>
      </c>
    </row>
    <row r="2122">
      <c r="A2122" s="56" t="s">
        <v>336</v>
      </c>
      <c r="B2122" s="7" t="s">
        <v>534</v>
      </c>
      <c r="C2122" s="7">
        <v>4.0</v>
      </c>
      <c r="D2122" s="7">
        <v>5.0</v>
      </c>
      <c r="E2122" s="7"/>
      <c r="F2122" s="7" t="s">
        <v>24</v>
      </c>
      <c r="G2122" s="7" t="s">
        <v>293</v>
      </c>
      <c r="H2122" s="7" t="s">
        <v>1869</v>
      </c>
    </row>
    <row r="2123">
      <c r="A2123" s="56" t="s">
        <v>336</v>
      </c>
      <c r="B2123" s="7" t="s">
        <v>1369</v>
      </c>
      <c r="C2123" s="7">
        <v>4.0</v>
      </c>
      <c r="D2123" s="7">
        <v>3.0</v>
      </c>
      <c r="E2123" s="7"/>
      <c r="F2123" s="7" t="s">
        <v>24</v>
      </c>
      <c r="G2123" s="7" t="s">
        <v>293</v>
      </c>
      <c r="H2123" s="7" t="s">
        <v>1870</v>
      </c>
      <c r="I2123" s="7" t="s">
        <v>25</v>
      </c>
    </row>
    <row r="2124">
      <c r="A2124" s="56" t="s">
        <v>336</v>
      </c>
      <c r="B2124" s="7" t="s">
        <v>483</v>
      </c>
      <c r="C2124" s="7">
        <v>5.0</v>
      </c>
      <c r="D2124" s="7">
        <v>5.0</v>
      </c>
      <c r="E2124" s="7"/>
      <c r="F2124" s="7" t="s">
        <v>24</v>
      </c>
      <c r="G2124" s="7" t="s">
        <v>293</v>
      </c>
      <c r="H2124" s="7" t="s">
        <v>1809</v>
      </c>
      <c r="I2124" s="7" t="s">
        <v>27</v>
      </c>
    </row>
    <row r="2125">
      <c r="A2125" s="56" t="s">
        <v>336</v>
      </c>
      <c r="B2125" s="7" t="s">
        <v>560</v>
      </c>
      <c r="C2125" s="7">
        <v>5.0</v>
      </c>
      <c r="D2125" s="7">
        <v>5.0</v>
      </c>
      <c r="E2125" s="7"/>
      <c r="F2125" s="7" t="s">
        <v>24</v>
      </c>
      <c r="G2125" s="7" t="s">
        <v>293</v>
      </c>
      <c r="H2125" s="7" t="s">
        <v>1871</v>
      </c>
      <c r="I2125" s="7" t="s">
        <v>25</v>
      </c>
    </row>
    <row r="2126">
      <c r="A2126" s="56" t="s">
        <v>336</v>
      </c>
      <c r="B2126" s="7" t="s">
        <v>652</v>
      </c>
      <c r="C2126" s="7">
        <v>5.0</v>
      </c>
      <c r="D2126" s="7">
        <v>4.0</v>
      </c>
      <c r="E2126" s="7">
        <v>3.0</v>
      </c>
      <c r="F2126" s="7" t="s">
        <v>24</v>
      </c>
      <c r="G2126" s="7" t="s">
        <v>293</v>
      </c>
      <c r="H2126" s="7" t="s">
        <v>1872</v>
      </c>
      <c r="I2126" s="7" t="s">
        <v>25</v>
      </c>
    </row>
    <row r="2127">
      <c r="A2127" s="56" t="s">
        <v>927</v>
      </c>
      <c r="B2127" s="7" t="s">
        <v>291</v>
      </c>
      <c r="C2127" s="7">
        <v>4.0</v>
      </c>
      <c r="D2127" s="7">
        <v>4.0</v>
      </c>
      <c r="E2127" s="7"/>
      <c r="F2127" s="7" t="s">
        <v>739</v>
      </c>
      <c r="G2127" s="7" t="s">
        <v>179</v>
      </c>
      <c r="H2127" s="7" t="s">
        <v>1223</v>
      </c>
      <c r="I2127" s="7" t="s">
        <v>27</v>
      </c>
    </row>
    <row r="2128">
      <c r="A2128" s="56" t="s">
        <v>927</v>
      </c>
      <c r="B2128" s="7" t="s">
        <v>499</v>
      </c>
      <c r="C2128" s="7">
        <v>4.0</v>
      </c>
      <c r="D2128" s="7">
        <v>4.0</v>
      </c>
      <c r="E2128" s="7"/>
      <c r="F2128" s="7" t="s">
        <v>739</v>
      </c>
      <c r="G2128" s="7" t="s">
        <v>179</v>
      </c>
      <c r="H2128" s="7" t="s">
        <v>1223</v>
      </c>
      <c r="I2128" s="7" t="s">
        <v>27</v>
      </c>
    </row>
    <row r="2129">
      <c r="A2129" s="56" t="s">
        <v>336</v>
      </c>
      <c r="B2129" s="7" t="s">
        <v>1322</v>
      </c>
      <c r="C2129" s="7">
        <v>2.0</v>
      </c>
      <c r="D2129" s="7">
        <v>2.0</v>
      </c>
      <c r="E2129" s="7"/>
      <c r="F2129" s="7" t="s">
        <v>36</v>
      </c>
      <c r="G2129" s="7" t="s">
        <v>293</v>
      </c>
      <c r="H2129" s="7" t="s">
        <v>1873</v>
      </c>
      <c r="I2129" s="7" t="s">
        <v>25</v>
      </c>
    </row>
    <row r="2130">
      <c r="A2130" s="56" t="s">
        <v>302</v>
      </c>
      <c r="B2130" s="7" t="s">
        <v>1199</v>
      </c>
      <c r="C2130" s="7">
        <v>2.0</v>
      </c>
      <c r="D2130" s="7">
        <v>2.0</v>
      </c>
      <c r="E2130" s="7"/>
      <c r="F2130" s="7" t="s">
        <v>24</v>
      </c>
      <c r="G2130" s="7" t="s">
        <v>293</v>
      </c>
      <c r="H2130" s="7" t="s">
        <v>1544</v>
      </c>
      <c r="I2130" s="7" t="s">
        <v>175</v>
      </c>
    </row>
    <row r="2131">
      <c r="A2131" s="56" t="s">
        <v>620</v>
      </c>
      <c r="B2131" s="7" t="s">
        <v>471</v>
      </c>
      <c r="C2131" s="7">
        <v>4.0</v>
      </c>
      <c r="D2131" s="7">
        <v>4.0</v>
      </c>
      <c r="E2131" s="7"/>
      <c r="F2131" s="7" t="s">
        <v>300</v>
      </c>
      <c r="G2131" s="7" t="s">
        <v>293</v>
      </c>
      <c r="H2131" s="7" t="s">
        <v>1558</v>
      </c>
      <c r="I2131" s="7" t="s">
        <v>175</v>
      </c>
    </row>
    <row r="2132">
      <c r="A2132" s="56" t="s">
        <v>415</v>
      </c>
      <c r="B2132" s="7" t="s">
        <v>580</v>
      </c>
      <c r="C2132" s="7">
        <v>3.0</v>
      </c>
      <c r="D2132" s="7">
        <v>4.0</v>
      </c>
      <c r="E2132" s="7"/>
      <c r="F2132" s="7" t="s">
        <v>300</v>
      </c>
      <c r="G2132" s="7" t="s">
        <v>293</v>
      </c>
      <c r="H2132" s="7" t="s">
        <v>1874</v>
      </c>
      <c r="I2132" s="7" t="s">
        <v>175</v>
      </c>
    </row>
    <row r="2133">
      <c r="A2133" s="56" t="s">
        <v>430</v>
      </c>
      <c r="B2133" s="7" t="s">
        <v>1875</v>
      </c>
      <c r="C2133" s="7">
        <v>3.0</v>
      </c>
      <c r="D2133" s="7">
        <v>3.0</v>
      </c>
      <c r="E2133" s="7"/>
      <c r="F2133" s="7" t="s">
        <v>24</v>
      </c>
      <c r="G2133" s="7" t="s">
        <v>293</v>
      </c>
      <c r="H2133" s="7" t="s">
        <v>585</v>
      </c>
      <c r="I2133" s="7" t="s">
        <v>175</v>
      </c>
    </row>
    <row r="2134">
      <c r="A2134" s="56" t="s">
        <v>408</v>
      </c>
      <c r="B2134" s="7" t="s">
        <v>363</v>
      </c>
      <c r="C2134" s="7">
        <v>7.0</v>
      </c>
      <c r="D2134" s="7">
        <v>7.0</v>
      </c>
      <c r="E2134" s="7">
        <v>1.0</v>
      </c>
      <c r="F2134" s="7" t="s">
        <v>332</v>
      </c>
      <c r="G2134" s="7" t="s">
        <v>179</v>
      </c>
      <c r="H2134" s="7" t="s">
        <v>1876</v>
      </c>
      <c r="I2134" s="7" t="s">
        <v>175</v>
      </c>
    </row>
    <row r="2135">
      <c r="A2135" s="56" t="s">
        <v>415</v>
      </c>
      <c r="B2135" s="7" t="s">
        <v>471</v>
      </c>
      <c r="C2135" s="7">
        <v>4.0</v>
      </c>
      <c r="D2135" s="7">
        <v>4.0</v>
      </c>
      <c r="E2135" s="7"/>
      <c r="F2135" s="7" t="s">
        <v>300</v>
      </c>
      <c r="G2135" s="7" t="s">
        <v>293</v>
      </c>
      <c r="H2135" s="7" t="s">
        <v>1874</v>
      </c>
      <c r="I2135" s="7" t="s">
        <v>175</v>
      </c>
    </row>
    <row r="2136">
      <c r="A2136" s="56" t="s">
        <v>436</v>
      </c>
      <c r="B2136" s="7" t="s">
        <v>501</v>
      </c>
      <c r="C2136" s="7">
        <v>4.0</v>
      </c>
      <c r="D2136" s="7">
        <v>3.0</v>
      </c>
      <c r="E2136" s="7">
        <v>2.0</v>
      </c>
      <c r="F2136" s="7" t="s">
        <v>300</v>
      </c>
      <c r="G2136" s="7" t="s">
        <v>293</v>
      </c>
      <c r="H2136" s="7" t="s">
        <v>1156</v>
      </c>
      <c r="I2136" s="7" t="s">
        <v>25</v>
      </c>
    </row>
    <row r="2137">
      <c r="A2137" s="56" t="s">
        <v>336</v>
      </c>
      <c r="B2137" s="7" t="s">
        <v>1877</v>
      </c>
      <c r="C2137" s="7">
        <v>5.0</v>
      </c>
      <c r="D2137" s="7">
        <v>6.0</v>
      </c>
      <c r="E2137" s="7">
        <v>2.0</v>
      </c>
      <c r="F2137" s="7" t="s">
        <v>24</v>
      </c>
      <c r="G2137" s="7" t="s">
        <v>293</v>
      </c>
      <c r="H2137" s="7" t="s">
        <v>376</v>
      </c>
      <c r="I2137" s="7" t="s">
        <v>27</v>
      </c>
    </row>
    <row r="2138">
      <c r="A2138" s="56" t="s">
        <v>290</v>
      </c>
      <c r="B2138" s="7" t="s">
        <v>1878</v>
      </c>
      <c r="C2138" s="7">
        <v>6.0</v>
      </c>
      <c r="D2138" s="7">
        <v>6.0</v>
      </c>
      <c r="E2138" s="7"/>
      <c r="F2138" s="7" t="s">
        <v>1027</v>
      </c>
      <c r="G2138" s="7" t="s">
        <v>293</v>
      </c>
      <c r="H2138" s="7" t="s">
        <v>1879</v>
      </c>
      <c r="I2138" s="7" t="s">
        <v>27</v>
      </c>
    </row>
    <row r="2139">
      <c r="A2139" s="56" t="s">
        <v>620</v>
      </c>
      <c r="B2139" s="7" t="s">
        <v>1117</v>
      </c>
      <c r="C2139" s="7">
        <v>3.0</v>
      </c>
      <c r="D2139" s="7">
        <v>2.0</v>
      </c>
      <c r="E2139" s="7"/>
      <c r="F2139" s="7" t="s">
        <v>24</v>
      </c>
      <c r="G2139" s="7" t="s">
        <v>293</v>
      </c>
      <c r="H2139" s="7" t="s">
        <v>1707</v>
      </c>
      <c r="I2139" s="7" t="s">
        <v>27</v>
      </c>
    </row>
    <row r="2140">
      <c r="A2140" s="56" t="s">
        <v>306</v>
      </c>
      <c r="B2140" s="7" t="s">
        <v>395</v>
      </c>
      <c r="C2140" s="7">
        <v>3.0</v>
      </c>
      <c r="D2140" s="7">
        <v>2.0</v>
      </c>
      <c r="E2140" s="7"/>
      <c r="F2140" s="7" t="s">
        <v>593</v>
      </c>
      <c r="G2140" s="7" t="s">
        <v>179</v>
      </c>
      <c r="H2140" s="7" t="s">
        <v>322</v>
      </c>
      <c r="I2140" s="7" t="s">
        <v>27</v>
      </c>
    </row>
    <row r="2141">
      <c r="A2141" s="56" t="s">
        <v>336</v>
      </c>
      <c r="B2141" s="7" t="s">
        <v>562</v>
      </c>
      <c r="C2141" s="7">
        <v>2.0</v>
      </c>
      <c r="D2141" s="7">
        <v>2.0</v>
      </c>
      <c r="E2141" s="7"/>
      <c r="F2141" s="7" t="s">
        <v>36</v>
      </c>
      <c r="G2141" s="7" t="s">
        <v>293</v>
      </c>
      <c r="H2141" s="7" t="s">
        <v>1128</v>
      </c>
      <c r="I2141" s="7" t="s">
        <v>25</v>
      </c>
    </row>
    <row r="2142">
      <c r="A2142" s="56" t="s">
        <v>336</v>
      </c>
      <c r="B2142" s="7" t="s">
        <v>816</v>
      </c>
      <c r="C2142" s="7">
        <v>1.0</v>
      </c>
      <c r="D2142" s="7">
        <v>1.0</v>
      </c>
      <c r="E2142" s="7"/>
      <c r="F2142" s="7" t="s">
        <v>345</v>
      </c>
      <c r="G2142" s="7" t="s">
        <v>293</v>
      </c>
      <c r="H2142" s="7" t="s">
        <v>1081</v>
      </c>
      <c r="I2142" s="7" t="s">
        <v>25</v>
      </c>
    </row>
    <row r="2143">
      <c r="A2143" s="56" t="s">
        <v>415</v>
      </c>
      <c r="B2143" s="7" t="s">
        <v>937</v>
      </c>
      <c r="C2143" s="7">
        <v>3.0</v>
      </c>
      <c r="D2143" s="7">
        <v>2.0</v>
      </c>
      <c r="E2143" s="7">
        <v>2.0</v>
      </c>
      <c r="F2143" s="7" t="s">
        <v>36</v>
      </c>
      <c r="G2143" s="7" t="s">
        <v>293</v>
      </c>
      <c r="H2143" s="7" t="s">
        <v>1532</v>
      </c>
    </row>
    <row r="2144">
      <c r="A2144" s="56" t="s">
        <v>430</v>
      </c>
      <c r="B2144" s="7" t="s">
        <v>1180</v>
      </c>
      <c r="C2144" s="7">
        <v>3.0</v>
      </c>
      <c r="D2144" s="7">
        <v>2.0</v>
      </c>
      <c r="E2144" s="7"/>
      <c r="F2144" s="7" t="s">
        <v>36</v>
      </c>
      <c r="G2144" s="7" t="s">
        <v>293</v>
      </c>
      <c r="H2144" s="7" t="s">
        <v>1880</v>
      </c>
    </row>
    <row r="2145">
      <c r="A2145" s="56" t="s">
        <v>677</v>
      </c>
      <c r="B2145" s="7" t="s">
        <v>652</v>
      </c>
      <c r="C2145" s="7">
        <v>4.0</v>
      </c>
      <c r="D2145" s="27"/>
      <c r="E2145" s="7"/>
      <c r="F2145" s="7" t="s">
        <v>24</v>
      </c>
      <c r="G2145" s="7" t="s">
        <v>293</v>
      </c>
      <c r="H2145" s="7" t="s">
        <v>359</v>
      </c>
    </row>
    <row r="2146">
      <c r="A2146" s="56" t="s">
        <v>336</v>
      </c>
      <c r="B2146" s="7" t="s">
        <v>310</v>
      </c>
      <c r="C2146" s="7">
        <v>6.0</v>
      </c>
      <c r="D2146" s="7">
        <v>6.0</v>
      </c>
      <c r="E2146" s="7"/>
      <c r="F2146" s="7" t="s">
        <v>329</v>
      </c>
      <c r="G2146" s="7" t="s">
        <v>179</v>
      </c>
      <c r="H2146" s="7" t="s">
        <v>1169</v>
      </c>
      <c r="I2146" s="7" t="s">
        <v>27</v>
      </c>
    </row>
    <row r="2147">
      <c r="A2147" s="56" t="s">
        <v>430</v>
      </c>
      <c r="B2147" s="7" t="s">
        <v>1881</v>
      </c>
      <c r="C2147" s="7">
        <v>3.0</v>
      </c>
      <c r="D2147" s="7">
        <v>2.0</v>
      </c>
      <c r="E2147" s="7"/>
      <c r="F2147" s="7" t="s">
        <v>355</v>
      </c>
      <c r="G2147" s="7" t="s">
        <v>293</v>
      </c>
      <c r="H2147" s="7" t="s">
        <v>1882</v>
      </c>
      <c r="I2147" s="7" t="s">
        <v>175</v>
      </c>
    </row>
    <row r="2148">
      <c r="A2148" s="56" t="s">
        <v>430</v>
      </c>
      <c r="B2148" s="7" t="s">
        <v>1883</v>
      </c>
      <c r="C2148" s="7">
        <v>4.0</v>
      </c>
      <c r="D2148" s="7">
        <v>3.0</v>
      </c>
      <c r="E2148" s="7">
        <v>2.0</v>
      </c>
      <c r="F2148" s="7" t="s">
        <v>300</v>
      </c>
      <c r="G2148" s="7" t="s">
        <v>293</v>
      </c>
      <c r="H2148" s="7" t="s">
        <v>1884</v>
      </c>
      <c r="I2148" s="7" t="s">
        <v>27</v>
      </c>
    </row>
    <row r="2149">
      <c r="A2149" s="56" t="s">
        <v>430</v>
      </c>
      <c r="B2149" s="7" t="s">
        <v>349</v>
      </c>
      <c r="C2149" s="7">
        <v>4.0</v>
      </c>
      <c r="D2149" s="7">
        <v>2.0</v>
      </c>
      <c r="E2149" s="7">
        <v>2.0</v>
      </c>
      <c r="F2149" s="7" t="s">
        <v>355</v>
      </c>
      <c r="G2149" s="7" t="s">
        <v>293</v>
      </c>
      <c r="H2149" s="7" t="s">
        <v>451</v>
      </c>
      <c r="I2149" s="7" t="s">
        <v>27</v>
      </c>
    </row>
    <row r="2150">
      <c r="A2150" s="56" t="s">
        <v>430</v>
      </c>
      <c r="B2150" s="7" t="s">
        <v>477</v>
      </c>
      <c r="C2150" s="7">
        <v>2.0</v>
      </c>
      <c r="D2150" s="7">
        <v>2.0</v>
      </c>
      <c r="E2150" s="7">
        <v>3.0</v>
      </c>
      <c r="F2150" s="7" t="s">
        <v>300</v>
      </c>
      <c r="G2150" s="7" t="s">
        <v>293</v>
      </c>
      <c r="H2150" s="7" t="s">
        <v>1119</v>
      </c>
      <c r="I2150" s="7" t="s">
        <v>25</v>
      </c>
    </row>
    <row r="2151">
      <c r="A2151" s="56" t="s">
        <v>290</v>
      </c>
      <c r="B2151" s="7" t="s">
        <v>1885</v>
      </c>
      <c r="C2151" s="7">
        <v>1.0</v>
      </c>
      <c r="D2151" s="7">
        <v>2.0</v>
      </c>
      <c r="E2151" s="7">
        <v>1.0</v>
      </c>
      <c r="F2151" s="7" t="s">
        <v>345</v>
      </c>
      <c r="G2151" s="7" t="s">
        <v>293</v>
      </c>
      <c r="H2151" s="7" t="s">
        <v>579</v>
      </c>
      <c r="I2151" s="7" t="s">
        <v>27</v>
      </c>
    </row>
    <row r="2152">
      <c r="A2152" s="56" t="s">
        <v>290</v>
      </c>
      <c r="B2152" s="7" t="s">
        <v>391</v>
      </c>
      <c r="C2152" s="7">
        <v>5.0</v>
      </c>
      <c r="D2152" s="7">
        <v>5.0</v>
      </c>
      <c r="E2152" s="7">
        <v>1.0</v>
      </c>
      <c r="F2152" s="7" t="s">
        <v>24</v>
      </c>
      <c r="G2152" s="7" t="s">
        <v>293</v>
      </c>
      <c r="H2152" s="7" t="s">
        <v>1391</v>
      </c>
      <c r="I2152" s="7" t="s">
        <v>27</v>
      </c>
    </row>
    <row r="2153">
      <c r="A2153" s="56" t="s">
        <v>290</v>
      </c>
      <c r="B2153" s="7" t="s">
        <v>328</v>
      </c>
      <c r="C2153" s="7">
        <v>5.0</v>
      </c>
      <c r="D2153" s="7">
        <v>5.0</v>
      </c>
      <c r="E2153" s="7">
        <v>15.0</v>
      </c>
      <c r="F2153" s="7" t="s">
        <v>300</v>
      </c>
      <c r="G2153" s="7" t="s">
        <v>293</v>
      </c>
      <c r="H2153" s="7" t="s">
        <v>1391</v>
      </c>
      <c r="I2153" s="7" t="s">
        <v>27</v>
      </c>
    </row>
    <row r="2154">
      <c r="A2154" s="56" t="s">
        <v>447</v>
      </c>
      <c r="B2154" s="7" t="s">
        <v>599</v>
      </c>
      <c r="C2154" s="7">
        <v>3.0</v>
      </c>
      <c r="D2154" s="7">
        <v>3.0</v>
      </c>
      <c r="E2154" s="7">
        <v>3.0</v>
      </c>
      <c r="F2154" s="7" t="s">
        <v>300</v>
      </c>
      <c r="G2154" s="7" t="s">
        <v>293</v>
      </c>
      <c r="H2154" s="7" t="s">
        <v>1886</v>
      </c>
      <c r="I2154" s="7" t="s">
        <v>25</v>
      </c>
    </row>
    <row r="2155">
      <c r="A2155" s="56" t="s">
        <v>447</v>
      </c>
      <c r="B2155" s="7" t="s">
        <v>573</v>
      </c>
      <c r="C2155" s="7">
        <v>4.0</v>
      </c>
      <c r="D2155" s="7">
        <v>3.0</v>
      </c>
      <c r="E2155" s="7"/>
      <c r="F2155" s="7" t="s">
        <v>24</v>
      </c>
      <c r="G2155" s="7" t="s">
        <v>293</v>
      </c>
      <c r="H2155" s="7" t="s">
        <v>1887</v>
      </c>
      <c r="I2155" s="7" t="s">
        <v>25</v>
      </c>
    </row>
    <row r="2156">
      <c r="A2156" s="56" t="s">
        <v>447</v>
      </c>
      <c r="B2156" s="7" t="s">
        <v>404</v>
      </c>
      <c r="C2156" s="7">
        <v>4.0</v>
      </c>
      <c r="D2156" s="7">
        <v>4.0</v>
      </c>
      <c r="E2156" s="7">
        <v>4.0</v>
      </c>
      <c r="F2156" s="7" t="s">
        <v>300</v>
      </c>
      <c r="G2156" s="7" t="s">
        <v>293</v>
      </c>
      <c r="H2156" s="7" t="s">
        <v>1887</v>
      </c>
      <c r="I2156" s="7" t="s">
        <v>27</v>
      </c>
    </row>
    <row r="2157">
      <c r="A2157" s="56" t="s">
        <v>290</v>
      </c>
      <c r="B2157" s="7" t="s">
        <v>409</v>
      </c>
      <c r="C2157" s="7">
        <v>4.0</v>
      </c>
      <c r="D2157" s="7">
        <v>4.0</v>
      </c>
      <c r="E2157" s="7">
        <v>2.0</v>
      </c>
      <c r="F2157" s="7" t="s">
        <v>24</v>
      </c>
      <c r="G2157" s="7" t="s">
        <v>293</v>
      </c>
      <c r="H2157" s="7" t="s">
        <v>410</v>
      </c>
      <c r="I2157" s="7" t="s">
        <v>25</v>
      </c>
    </row>
    <row r="2158">
      <c r="A2158" s="56" t="s">
        <v>290</v>
      </c>
      <c r="B2158" s="7" t="s">
        <v>1612</v>
      </c>
      <c r="C2158" s="7">
        <v>4.0</v>
      </c>
      <c r="D2158" s="7">
        <v>4.0</v>
      </c>
      <c r="E2158" s="7">
        <v>2.0</v>
      </c>
      <c r="F2158" s="7" t="s">
        <v>300</v>
      </c>
      <c r="G2158" s="7" t="s">
        <v>293</v>
      </c>
      <c r="H2158" s="7" t="s">
        <v>1611</v>
      </c>
      <c r="I2158" s="7" t="s">
        <v>27</v>
      </c>
    </row>
    <row r="2159">
      <c r="A2159" s="56" t="s">
        <v>290</v>
      </c>
      <c r="B2159" s="7" t="s">
        <v>381</v>
      </c>
      <c r="C2159" s="7">
        <v>5.0</v>
      </c>
      <c r="D2159" s="7">
        <v>5.0</v>
      </c>
      <c r="E2159" s="7">
        <v>4.0</v>
      </c>
      <c r="F2159" s="7" t="s">
        <v>24</v>
      </c>
      <c r="G2159" s="7" t="s">
        <v>293</v>
      </c>
      <c r="H2159" s="7" t="s">
        <v>1391</v>
      </c>
      <c r="I2159" s="7" t="s">
        <v>27</v>
      </c>
    </row>
    <row r="2160">
      <c r="A2160" s="56" t="s">
        <v>290</v>
      </c>
      <c r="B2160" s="7" t="s">
        <v>1888</v>
      </c>
      <c r="C2160" s="7">
        <v>4.0</v>
      </c>
      <c r="D2160" s="7">
        <v>4.0</v>
      </c>
      <c r="E2160" s="7">
        <v>1.0</v>
      </c>
      <c r="F2160" s="7" t="s">
        <v>300</v>
      </c>
      <c r="G2160" s="7" t="s">
        <v>293</v>
      </c>
      <c r="H2160" s="7" t="s">
        <v>612</v>
      </c>
      <c r="I2160" s="7" t="s">
        <v>27</v>
      </c>
    </row>
    <row r="2161">
      <c r="A2161" s="56" t="s">
        <v>290</v>
      </c>
      <c r="B2161" s="7" t="s">
        <v>1889</v>
      </c>
      <c r="C2161" s="7">
        <v>4.0</v>
      </c>
      <c r="D2161" s="7">
        <v>4.0</v>
      </c>
      <c r="E2161" s="7">
        <v>1.0</v>
      </c>
      <c r="F2161" s="7" t="s">
        <v>300</v>
      </c>
      <c r="G2161" s="7" t="s">
        <v>293</v>
      </c>
      <c r="H2161" s="7" t="s">
        <v>680</v>
      </c>
      <c r="I2161" s="7" t="s">
        <v>27</v>
      </c>
    </row>
    <row r="2162">
      <c r="A2162" s="56" t="s">
        <v>290</v>
      </c>
      <c r="B2162" s="7" t="s">
        <v>1890</v>
      </c>
      <c r="C2162" s="7">
        <v>4.0</v>
      </c>
      <c r="D2162" s="7">
        <v>4.0</v>
      </c>
      <c r="E2162" s="7">
        <v>1.0</v>
      </c>
      <c r="F2162" s="7" t="s">
        <v>300</v>
      </c>
      <c r="G2162" s="7" t="s">
        <v>293</v>
      </c>
      <c r="H2162" s="7" t="s">
        <v>892</v>
      </c>
      <c r="I2162" s="7" t="s">
        <v>27</v>
      </c>
    </row>
    <row r="2163">
      <c r="A2163" s="56" t="s">
        <v>290</v>
      </c>
      <c r="B2163" s="7" t="s">
        <v>1613</v>
      </c>
      <c r="C2163" s="7">
        <v>4.0</v>
      </c>
      <c r="D2163" s="7">
        <v>4.0</v>
      </c>
      <c r="E2163" s="7">
        <v>1.0</v>
      </c>
      <c r="F2163" s="7" t="s">
        <v>300</v>
      </c>
      <c r="G2163" s="7" t="s">
        <v>293</v>
      </c>
      <c r="H2163" s="7" t="s">
        <v>1614</v>
      </c>
      <c r="I2163" s="7" t="s">
        <v>27</v>
      </c>
    </row>
    <row r="2164">
      <c r="A2164" s="56" t="s">
        <v>319</v>
      </c>
      <c r="B2164" s="7" t="s">
        <v>1891</v>
      </c>
      <c r="C2164" s="7">
        <v>5.0</v>
      </c>
      <c r="D2164" s="7">
        <v>5.0</v>
      </c>
      <c r="E2164" s="7">
        <v>1.0</v>
      </c>
      <c r="F2164" s="7" t="s">
        <v>1027</v>
      </c>
      <c r="G2164" s="7" t="s">
        <v>293</v>
      </c>
      <c r="H2164" s="7" t="s">
        <v>1892</v>
      </c>
      <c r="I2164" s="7" t="s">
        <v>175</v>
      </c>
    </row>
    <row r="2165">
      <c r="A2165" s="56" t="s">
        <v>319</v>
      </c>
      <c r="B2165" s="7" t="s">
        <v>1432</v>
      </c>
      <c r="C2165" s="7">
        <v>5.0</v>
      </c>
      <c r="D2165" s="7">
        <v>5.0</v>
      </c>
      <c r="E2165" s="7">
        <v>1.0</v>
      </c>
      <c r="F2165" s="7" t="s">
        <v>300</v>
      </c>
      <c r="G2165" s="7" t="s">
        <v>293</v>
      </c>
      <c r="H2165" s="7" t="s">
        <v>901</v>
      </c>
      <c r="I2165" s="7" t="s">
        <v>25</v>
      </c>
    </row>
    <row r="2166">
      <c r="A2166" s="56" t="s">
        <v>447</v>
      </c>
      <c r="B2166" s="7" t="s">
        <v>1299</v>
      </c>
      <c r="C2166" s="7">
        <v>3.0</v>
      </c>
      <c r="D2166" s="7">
        <v>2.0</v>
      </c>
      <c r="E2166" s="7"/>
      <c r="F2166" s="7" t="s">
        <v>24</v>
      </c>
      <c r="G2166" s="7" t="s">
        <v>293</v>
      </c>
      <c r="H2166" s="7" t="s">
        <v>1893</v>
      </c>
      <c r="I2166" s="7" t="s">
        <v>27</v>
      </c>
    </row>
    <row r="2167">
      <c r="A2167" s="56" t="s">
        <v>447</v>
      </c>
      <c r="B2167" s="7" t="s">
        <v>535</v>
      </c>
      <c r="C2167" s="7">
        <v>4.0</v>
      </c>
      <c r="D2167" s="7">
        <v>4.0</v>
      </c>
      <c r="E2167" s="7"/>
      <c r="F2167" s="7" t="s">
        <v>24</v>
      </c>
      <c r="G2167" s="7" t="s">
        <v>293</v>
      </c>
      <c r="H2167" s="7" t="s">
        <v>1894</v>
      </c>
      <c r="I2167" s="7" t="s">
        <v>25</v>
      </c>
    </row>
    <row r="2168">
      <c r="A2168" s="56" t="s">
        <v>290</v>
      </c>
      <c r="B2168" s="7" t="s">
        <v>342</v>
      </c>
      <c r="C2168" s="7">
        <v>2.0</v>
      </c>
      <c r="D2168" s="7">
        <v>1.0</v>
      </c>
      <c r="E2168" s="7">
        <v>1.0</v>
      </c>
      <c r="F2168" s="7" t="s">
        <v>1164</v>
      </c>
      <c r="G2168" s="7" t="s">
        <v>293</v>
      </c>
      <c r="H2168" s="7" t="s">
        <v>1174</v>
      </c>
      <c r="I2168" s="7" t="s">
        <v>25</v>
      </c>
    </row>
    <row r="2169">
      <c r="A2169" s="56" t="s">
        <v>290</v>
      </c>
      <c r="B2169" s="7" t="s">
        <v>573</v>
      </c>
      <c r="C2169" s="7">
        <v>3.0</v>
      </c>
      <c r="D2169" s="7">
        <v>2.0</v>
      </c>
      <c r="E2169" s="7">
        <v>1.0</v>
      </c>
      <c r="F2169" s="7" t="s">
        <v>1164</v>
      </c>
      <c r="G2169" s="7" t="s">
        <v>293</v>
      </c>
      <c r="H2169" s="7" t="s">
        <v>643</v>
      </c>
      <c r="I2169" s="7" t="s">
        <v>25</v>
      </c>
    </row>
    <row r="2170">
      <c r="A2170" s="56" t="s">
        <v>290</v>
      </c>
      <c r="B2170" s="7" t="s">
        <v>1895</v>
      </c>
      <c r="C2170" s="7">
        <v>5.0</v>
      </c>
      <c r="D2170" s="7">
        <v>5.0</v>
      </c>
      <c r="E2170" s="7">
        <v>4.0</v>
      </c>
      <c r="F2170" s="7" t="s">
        <v>36</v>
      </c>
      <c r="G2170" s="7" t="s">
        <v>293</v>
      </c>
      <c r="H2170" s="7" t="s">
        <v>1060</v>
      </c>
      <c r="I2170" s="7" t="s">
        <v>25</v>
      </c>
    </row>
    <row r="2171">
      <c r="A2171" s="56" t="s">
        <v>290</v>
      </c>
      <c r="B2171" s="7" t="s">
        <v>404</v>
      </c>
      <c r="C2171" s="7">
        <v>4.0</v>
      </c>
      <c r="D2171" s="7">
        <v>4.0</v>
      </c>
      <c r="E2171" s="7">
        <v>4.0</v>
      </c>
      <c r="F2171" s="7" t="s">
        <v>36</v>
      </c>
      <c r="G2171" s="7" t="s">
        <v>293</v>
      </c>
      <c r="H2171" s="7" t="s">
        <v>834</v>
      </c>
      <c r="I2171" s="7" t="s">
        <v>175</v>
      </c>
    </row>
    <row r="2172">
      <c r="A2172" s="56" t="s">
        <v>290</v>
      </c>
      <c r="B2172" s="7" t="s">
        <v>404</v>
      </c>
      <c r="C2172" s="7">
        <v>4.0</v>
      </c>
      <c r="D2172" s="7">
        <v>4.0</v>
      </c>
      <c r="E2172" s="7"/>
      <c r="F2172" s="7" t="s">
        <v>36</v>
      </c>
      <c r="G2172" s="7" t="s">
        <v>293</v>
      </c>
      <c r="H2172" s="7" t="s">
        <v>834</v>
      </c>
      <c r="I2172" s="7" t="s">
        <v>175</v>
      </c>
    </row>
    <row r="2173">
      <c r="A2173" s="56" t="s">
        <v>447</v>
      </c>
      <c r="B2173" s="7" t="s">
        <v>323</v>
      </c>
      <c r="C2173" s="7">
        <v>3.0</v>
      </c>
      <c r="D2173" s="7">
        <v>3.0</v>
      </c>
      <c r="E2173" s="7"/>
      <c r="F2173" s="7" t="s">
        <v>24</v>
      </c>
      <c r="G2173" s="7" t="s">
        <v>293</v>
      </c>
      <c r="H2173" s="7" t="s">
        <v>1896</v>
      </c>
      <c r="I2173" s="7" t="s">
        <v>25</v>
      </c>
    </row>
    <row r="2174">
      <c r="A2174" s="56" t="s">
        <v>290</v>
      </c>
      <c r="B2174" s="7" t="s">
        <v>433</v>
      </c>
      <c r="C2174" s="7">
        <v>4.0</v>
      </c>
      <c r="D2174" s="7">
        <v>3.0</v>
      </c>
      <c r="E2174" s="7">
        <v>1.0</v>
      </c>
      <c r="F2174" s="7" t="s">
        <v>36</v>
      </c>
      <c r="G2174" s="7" t="s">
        <v>293</v>
      </c>
      <c r="H2174" s="7" t="s">
        <v>1897</v>
      </c>
      <c r="I2174" s="7" t="s">
        <v>25</v>
      </c>
    </row>
    <row r="2175">
      <c r="A2175" s="56" t="s">
        <v>290</v>
      </c>
      <c r="B2175" s="7" t="s">
        <v>1369</v>
      </c>
      <c r="C2175" s="7">
        <v>1.0</v>
      </c>
      <c r="D2175" s="7">
        <v>1.0</v>
      </c>
      <c r="E2175" s="7"/>
      <c r="F2175" s="7" t="s">
        <v>36</v>
      </c>
      <c r="G2175" s="7" t="s">
        <v>293</v>
      </c>
      <c r="H2175" s="7" t="s">
        <v>579</v>
      </c>
      <c r="I2175" s="7" t="s">
        <v>25</v>
      </c>
    </row>
    <row r="2176">
      <c r="A2176" s="56" t="s">
        <v>290</v>
      </c>
      <c r="B2176" s="7" t="s">
        <v>1699</v>
      </c>
      <c r="C2176" s="7">
        <v>1.0</v>
      </c>
      <c r="D2176" s="7">
        <v>1.0</v>
      </c>
      <c r="E2176" s="7">
        <v>2.0</v>
      </c>
      <c r="F2176" s="7" t="s">
        <v>36</v>
      </c>
      <c r="G2176" s="7" t="s">
        <v>293</v>
      </c>
      <c r="H2176" s="7" t="s">
        <v>1898</v>
      </c>
      <c r="I2176" s="7" t="s">
        <v>25</v>
      </c>
    </row>
    <row r="2177">
      <c r="A2177" s="56" t="s">
        <v>290</v>
      </c>
      <c r="B2177" s="7" t="s">
        <v>535</v>
      </c>
      <c r="C2177" s="7">
        <v>5.0</v>
      </c>
      <c r="D2177" s="7">
        <v>4.0</v>
      </c>
      <c r="E2177" s="7">
        <v>1.0</v>
      </c>
      <c r="F2177" s="7" t="s">
        <v>36</v>
      </c>
      <c r="G2177" s="7" t="s">
        <v>293</v>
      </c>
      <c r="H2177" s="7" t="s">
        <v>1899</v>
      </c>
      <c r="I2177" s="7" t="s">
        <v>27</v>
      </c>
    </row>
    <row r="2178">
      <c r="A2178" s="56" t="s">
        <v>447</v>
      </c>
      <c r="B2178" s="7" t="s">
        <v>386</v>
      </c>
      <c r="C2178" s="7">
        <v>4.0</v>
      </c>
      <c r="D2178" s="7">
        <v>4.0</v>
      </c>
      <c r="E2178" s="7">
        <v>2.0</v>
      </c>
      <c r="F2178" s="7" t="s">
        <v>24</v>
      </c>
      <c r="G2178" s="7" t="s">
        <v>293</v>
      </c>
      <c r="H2178" s="7" t="s">
        <v>978</v>
      </c>
      <c r="I2178" s="7" t="s">
        <v>25</v>
      </c>
    </row>
    <row r="2179">
      <c r="A2179" s="56" t="s">
        <v>447</v>
      </c>
      <c r="B2179" s="7" t="s">
        <v>535</v>
      </c>
      <c r="C2179" s="7">
        <v>4.0</v>
      </c>
      <c r="D2179" s="7">
        <v>4.0</v>
      </c>
      <c r="E2179" s="7"/>
      <c r="F2179" s="7" t="s">
        <v>24</v>
      </c>
      <c r="G2179" s="7" t="s">
        <v>293</v>
      </c>
      <c r="H2179" s="7" t="s">
        <v>978</v>
      </c>
      <c r="I2179" s="7" t="s">
        <v>25</v>
      </c>
    </row>
    <row r="2180">
      <c r="A2180" s="56" t="s">
        <v>290</v>
      </c>
      <c r="B2180" s="7" t="s">
        <v>492</v>
      </c>
      <c r="C2180" s="7">
        <v>3.0</v>
      </c>
      <c r="D2180" s="7">
        <v>2.0</v>
      </c>
      <c r="E2180" s="7">
        <v>2.0</v>
      </c>
      <c r="F2180" s="7" t="s">
        <v>1164</v>
      </c>
      <c r="G2180" s="7" t="s">
        <v>293</v>
      </c>
      <c r="H2180" s="7" t="s">
        <v>643</v>
      </c>
      <c r="I2180" s="7" t="s">
        <v>25</v>
      </c>
    </row>
    <row r="2181">
      <c r="A2181" s="56" t="s">
        <v>447</v>
      </c>
      <c r="B2181" s="7" t="s">
        <v>501</v>
      </c>
      <c r="C2181" s="7">
        <v>1.0</v>
      </c>
      <c r="D2181" s="7">
        <v>1.0</v>
      </c>
      <c r="E2181" s="7">
        <v>1.0</v>
      </c>
      <c r="F2181" s="7" t="s">
        <v>24</v>
      </c>
      <c r="G2181" s="7" t="s">
        <v>293</v>
      </c>
      <c r="H2181" s="7" t="s">
        <v>1753</v>
      </c>
      <c r="I2181" s="7" t="s">
        <v>25</v>
      </c>
    </row>
    <row r="2182">
      <c r="A2182" s="56" t="s">
        <v>447</v>
      </c>
      <c r="B2182" s="7" t="s">
        <v>668</v>
      </c>
      <c r="C2182" s="7">
        <v>1.0</v>
      </c>
      <c r="D2182" s="7">
        <v>1.0</v>
      </c>
      <c r="E2182" s="7">
        <v>4.0</v>
      </c>
      <c r="F2182" s="7" t="s">
        <v>24</v>
      </c>
      <c r="G2182" s="7" t="s">
        <v>293</v>
      </c>
      <c r="H2182" s="7" t="s">
        <v>1155</v>
      </c>
      <c r="I2182" s="7" t="s">
        <v>25</v>
      </c>
    </row>
    <row r="2183">
      <c r="A2183" s="56" t="s">
        <v>447</v>
      </c>
      <c r="B2183" s="7" t="s">
        <v>291</v>
      </c>
      <c r="C2183" s="7">
        <v>2.0</v>
      </c>
      <c r="D2183" s="7">
        <v>2.0</v>
      </c>
      <c r="E2183" s="7"/>
      <c r="F2183" s="7" t="s">
        <v>24</v>
      </c>
      <c r="G2183" s="7" t="s">
        <v>293</v>
      </c>
      <c r="H2183" s="7" t="s">
        <v>1454</v>
      </c>
      <c r="I2183" s="7" t="s">
        <v>25</v>
      </c>
    </row>
    <row r="2184">
      <c r="A2184" s="56" t="s">
        <v>290</v>
      </c>
      <c r="B2184" s="7" t="s">
        <v>744</v>
      </c>
      <c r="C2184" s="7">
        <v>4.0</v>
      </c>
      <c r="D2184" s="7">
        <v>4.0</v>
      </c>
      <c r="E2184" s="7"/>
      <c r="F2184" s="7" t="s">
        <v>24</v>
      </c>
      <c r="G2184" s="7" t="s">
        <v>293</v>
      </c>
      <c r="H2184" s="7" t="s">
        <v>410</v>
      </c>
      <c r="I2184" s="7" t="s">
        <v>27</v>
      </c>
    </row>
    <row r="2185">
      <c r="A2185" s="56" t="s">
        <v>290</v>
      </c>
      <c r="B2185" s="7" t="s">
        <v>1900</v>
      </c>
      <c r="C2185" s="7">
        <v>4.0</v>
      </c>
      <c r="D2185" s="7">
        <v>4.0</v>
      </c>
      <c r="E2185" s="7">
        <v>2.0</v>
      </c>
      <c r="F2185" s="7" t="s">
        <v>300</v>
      </c>
      <c r="G2185" s="7" t="s">
        <v>293</v>
      </c>
      <c r="H2185" s="7" t="s">
        <v>410</v>
      </c>
      <c r="I2185" s="7" t="s">
        <v>27</v>
      </c>
    </row>
    <row r="2186">
      <c r="A2186" s="56" t="s">
        <v>430</v>
      </c>
      <c r="B2186" s="7" t="s">
        <v>788</v>
      </c>
      <c r="C2186" s="7">
        <v>3.0</v>
      </c>
      <c r="D2186" s="7">
        <v>2.0</v>
      </c>
      <c r="E2186" s="7">
        <v>5.0</v>
      </c>
      <c r="F2186" s="7" t="s">
        <v>24</v>
      </c>
      <c r="G2186" s="7" t="s">
        <v>293</v>
      </c>
      <c r="H2186" s="7" t="s">
        <v>1901</v>
      </c>
    </row>
    <row r="2187">
      <c r="A2187" s="56" t="s">
        <v>336</v>
      </c>
      <c r="B2187" s="7" t="s">
        <v>1045</v>
      </c>
      <c r="C2187" s="7">
        <v>5.0</v>
      </c>
      <c r="D2187" s="7">
        <v>5.0</v>
      </c>
      <c r="E2187" s="7">
        <v>2.0</v>
      </c>
      <c r="F2187" s="7" t="s">
        <v>24</v>
      </c>
      <c r="G2187" s="7" t="s">
        <v>293</v>
      </c>
      <c r="H2187" s="7" t="s">
        <v>374</v>
      </c>
      <c r="I2187" s="7" t="s">
        <v>27</v>
      </c>
    </row>
    <row r="2188">
      <c r="A2188" s="56" t="s">
        <v>336</v>
      </c>
      <c r="B2188" s="7" t="s">
        <v>495</v>
      </c>
      <c r="C2188" s="7">
        <v>3.0</v>
      </c>
      <c r="D2188" s="7">
        <v>2.0</v>
      </c>
      <c r="E2188" s="7"/>
      <c r="F2188" s="7" t="s">
        <v>24</v>
      </c>
      <c r="G2188" s="7" t="s">
        <v>293</v>
      </c>
      <c r="H2188" s="7" t="s">
        <v>396</v>
      </c>
      <c r="I2188" s="7" t="s">
        <v>27</v>
      </c>
    </row>
    <row r="2189">
      <c r="A2189" s="56" t="s">
        <v>430</v>
      </c>
      <c r="B2189" s="7" t="s">
        <v>1883</v>
      </c>
      <c r="C2189" s="7">
        <v>4.0</v>
      </c>
      <c r="D2189" s="7">
        <v>3.0</v>
      </c>
      <c r="E2189" s="7">
        <v>2.0</v>
      </c>
      <c r="F2189" s="7" t="s">
        <v>24</v>
      </c>
      <c r="G2189" s="7" t="s">
        <v>293</v>
      </c>
      <c r="H2189" s="7" t="s">
        <v>1884</v>
      </c>
    </row>
    <row r="2190">
      <c r="A2190" s="56" t="s">
        <v>430</v>
      </c>
      <c r="B2190" s="7" t="s">
        <v>968</v>
      </c>
      <c r="C2190" s="7">
        <v>4.0</v>
      </c>
      <c r="D2190" s="7">
        <v>3.0</v>
      </c>
      <c r="E2190" s="7">
        <v>3.0</v>
      </c>
      <c r="F2190" s="7" t="s">
        <v>24</v>
      </c>
      <c r="G2190" s="7" t="s">
        <v>293</v>
      </c>
      <c r="H2190" s="7" t="s">
        <v>1572</v>
      </c>
      <c r="I2190" s="7" t="s">
        <v>27</v>
      </c>
    </row>
    <row r="2191">
      <c r="A2191" s="56" t="s">
        <v>336</v>
      </c>
      <c r="B2191" s="7" t="s">
        <v>896</v>
      </c>
      <c r="C2191" s="7">
        <v>5.0</v>
      </c>
      <c r="D2191" s="7">
        <v>6.0</v>
      </c>
      <c r="E2191" s="7">
        <v>4.0</v>
      </c>
      <c r="F2191" s="7" t="s">
        <v>24</v>
      </c>
      <c r="G2191" s="7" t="s">
        <v>293</v>
      </c>
      <c r="H2191" s="7" t="s">
        <v>1159</v>
      </c>
      <c r="I2191" s="7" t="s">
        <v>27</v>
      </c>
    </row>
    <row r="2192">
      <c r="A2192" s="56" t="s">
        <v>336</v>
      </c>
      <c r="B2192" s="7" t="s">
        <v>363</v>
      </c>
      <c r="C2192" s="7">
        <v>6.0</v>
      </c>
      <c r="D2192" s="7">
        <v>8.0</v>
      </c>
      <c r="E2192" s="7"/>
      <c r="F2192" s="7" t="s">
        <v>24</v>
      </c>
      <c r="G2192" s="7" t="s">
        <v>293</v>
      </c>
      <c r="H2192" s="7" t="s">
        <v>1902</v>
      </c>
      <c r="I2192" s="7" t="s">
        <v>27</v>
      </c>
    </row>
    <row r="2193">
      <c r="A2193" s="56" t="s">
        <v>336</v>
      </c>
      <c r="B2193" s="7" t="s">
        <v>535</v>
      </c>
      <c r="C2193" s="7">
        <v>5.0</v>
      </c>
      <c r="D2193" s="7">
        <v>6.0</v>
      </c>
      <c r="E2193" s="7"/>
      <c r="F2193" s="7" t="s">
        <v>24</v>
      </c>
      <c r="G2193" s="7" t="s">
        <v>293</v>
      </c>
      <c r="H2193" s="7" t="s">
        <v>1159</v>
      </c>
      <c r="I2193" s="7" t="s">
        <v>27</v>
      </c>
    </row>
    <row r="2194">
      <c r="A2194" s="56" t="s">
        <v>336</v>
      </c>
      <c r="B2194" s="7" t="s">
        <v>1342</v>
      </c>
      <c r="C2194" s="7">
        <v>5.0</v>
      </c>
      <c r="D2194" s="7">
        <v>6.0</v>
      </c>
      <c r="E2194" s="7">
        <v>3.0</v>
      </c>
      <c r="F2194" s="7" t="s">
        <v>24</v>
      </c>
      <c r="G2194" s="7" t="s">
        <v>293</v>
      </c>
      <c r="H2194" s="7" t="s">
        <v>1903</v>
      </c>
      <c r="I2194" s="7" t="s">
        <v>25</v>
      </c>
    </row>
    <row r="2195">
      <c r="A2195" s="56" t="s">
        <v>336</v>
      </c>
      <c r="B2195" s="7" t="s">
        <v>729</v>
      </c>
      <c r="C2195" s="7">
        <v>5.0</v>
      </c>
      <c r="D2195" s="7">
        <v>6.0</v>
      </c>
      <c r="E2195" s="7">
        <v>4.0</v>
      </c>
      <c r="F2195" s="7" t="s">
        <v>24</v>
      </c>
      <c r="G2195" s="7" t="s">
        <v>293</v>
      </c>
      <c r="H2195" s="7" t="s">
        <v>1159</v>
      </c>
      <c r="I2195" s="7" t="s">
        <v>184</v>
      </c>
    </row>
    <row r="2196">
      <c r="A2196" s="56" t="s">
        <v>430</v>
      </c>
      <c r="B2196" s="7" t="s">
        <v>523</v>
      </c>
      <c r="C2196" s="7">
        <v>4.0</v>
      </c>
      <c r="D2196" s="7">
        <v>2.0</v>
      </c>
      <c r="E2196" s="7"/>
      <c r="F2196" s="7" t="s">
        <v>24</v>
      </c>
      <c r="G2196" s="7" t="s">
        <v>293</v>
      </c>
      <c r="H2196" s="7" t="s">
        <v>994</v>
      </c>
      <c r="I2196" s="7" t="s">
        <v>25</v>
      </c>
    </row>
    <row r="2197">
      <c r="A2197" s="56" t="s">
        <v>336</v>
      </c>
      <c r="B2197" s="7" t="s">
        <v>1166</v>
      </c>
      <c r="C2197" s="7">
        <v>5.0</v>
      </c>
      <c r="D2197" s="7">
        <v>5.0</v>
      </c>
      <c r="E2197" s="7"/>
      <c r="F2197" s="7" t="s">
        <v>24</v>
      </c>
      <c r="G2197" s="7" t="s">
        <v>293</v>
      </c>
      <c r="H2197" s="7" t="s">
        <v>1904</v>
      </c>
      <c r="I2197" s="7" t="s">
        <v>27</v>
      </c>
    </row>
    <row r="2198">
      <c r="A2198" s="56" t="s">
        <v>336</v>
      </c>
      <c r="B2198" s="7" t="s">
        <v>386</v>
      </c>
      <c r="C2198" s="7">
        <v>5.0</v>
      </c>
      <c r="D2198" s="7">
        <v>6.0</v>
      </c>
      <c r="E2198" s="7">
        <v>2.0</v>
      </c>
      <c r="F2198" s="7" t="s">
        <v>24</v>
      </c>
      <c r="G2198" s="7" t="s">
        <v>293</v>
      </c>
      <c r="H2198" s="7" t="s">
        <v>1903</v>
      </c>
      <c r="I2198" s="7" t="s">
        <v>25</v>
      </c>
    </row>
    <row r="2199">
      <c r="A2199" s="56" t="s">
        <v>336</v>
      </c>
      <c r="B2199" s="7" t="s">
        <v>534</v>
      </c>
      <c r="C2199" s="7">
        <v>4.0</v>
      </c>
      <c r="D2199" s="7">
        <v>5.0</v>
      </c>
      <c r="E2199" s="7">
        <v>2.0</v>
      </c>
      <c r="F2199" s="7" t="s">
        <v>24</v>
      </c>
      <c r="G2199" s="7" t="s">
        <v>293</v>
      </c>
      <c r="H2199" s="7" t="s">
        <v>1681</v>
      </c>
      <c r="I2199" s="7" t="s">
        <v>25</v>
      </c>
    </row>
    <row r="2200">
      <c r="A2200" s="56" t="s">
        <v>336</v>
      </c>
      <c r="B2200" s="7" t="s">
        <v>599</v>
      </c>
      <c r="C2200" s="7">
        <v>4.0</v>
      </c>
      <c r="D2200" s="7">
        <v>3.0</v>
      </c>
      <c r="E2200" s="7"/>
      <c r="F2200" s="7" t="s">
        <v>24</v>
      </c>
      <c r="G2200" s="7" t="s">
        <v>293</v>
      </c>
      <c r="H2200" s="7" t="s">
        <v>1681</v>
      </c>
      <c r="I2200" s="7" t="s">
        <v>25</v>
      </c>
    </row>
    <row r="2201">
      <c r="A2201" s="56" t="s">
        <v>336</v>
      </c>
      <c r="B2201" s="7" t="s">
        <v>360</v>
      </c>
      <c r="C2201" s="7">
        <v>4.0</v>
      </c>
      <c r="D2201" s="7">
        <v>5.0</v>
      </c>
      <c r="E2201" s="7"/>
      <c r="F2201" s="7" t="s">
        <v>24</v>
      </c>
      <c r="G2201" s="7" t="s">
        <v>293</v>
      </c>
      <c r="H2201" s="7" t="s">
        <v>1905</v>
      </c>
      <c r="I2201" s="7" t="s">
        <v>25</v>
      </c>
    </row>
    <row r="2202">
      <c r="A2202" s="56" t="s">
        <v>336</v>
      </c>
      <c r="B2202" s="7" t="s">
        <v>722</v>
      </c>
      <c r="C2202" s="7">
        <v>6.0</v>
      </c>
      <c r="D2202" s="7">
        <v>6.0</v>
      </c>
      <c r="E2202" s="7"/>
      <c r="F2202" s="7" t="s">
        <v>24</v>
      </c>
      <c r="G2202" s="7" t="s">
        <v>293</v>
      </c>
      <c r="H2202" s="7" t="s">
        <v>743</v>
      </c>
      <c r="I2202" s="7" t="s">
        <v>27</v>
      </c>
    </row>
    <row r="2203">
      <c r="A2203" s="56" t="s">
        <v>336</v>
      </c>
      <c r="B2203" s="7" t="s">
        <v>418</v>
      </c>
      <c r="C2203" s="7">
        <v>4.0</v>
      </c>
      <c r="D2203" s="7">
        <v>5.0</v>
      </c>
      <c r="E2203" s="7">
        <v>2.0</v>
      </c>
      <c r="F2203" s="7" t="s">
        <v>24</v>
      </c>
      <c r="G2203" s="7" t="s">
        <v>293</v>
      </c>
      <c r="H2203" s="7" t="s">
        <v>1906</v>
      </c>
      <c r="I2203" s="7" t="s">
        <v>25</v>
      </c>
    </row>
    <row r="2204">
      <c r="A2204" s="56" t="s">
        <v>336</v>
      </c>
      <c r="B2204" s="7" t="s">
        <v>344</v>
      </c>
      <c r="C2204" s="7">
        <v>4.0</v>
      </c>
      <c r="D2204" s="7">
        <v>5.0</v>
      </c>
      <c r="E2204" s="7"/>
      <c r="F2204" s="7" t="s">
        <v>24</v>
      </c>
      <c r="G2204" s="7" t="s">
        <v>293</v>
      </c>
      <c r="H2204" s="7" t="s">
        <v>1907</v>
      </c>
      <c r="I2204" s="7" t="s">
        <v>25</v>
      </c>
    </row>
    <row r="2205">
      <c r="A2205" s="56" t="s">
        <v>336</v>
      </c>
      <c r="B2205" s="7" t="s">
        <v>342</v>
      </c>
      <c r="C2205" s="7">
        <v>4.0</v>
      </c>
      <c r="D2205" s="7">
        <v>5.0</v>
      </c>
      <c r="E2205" s="7">
        <v>4.0</v>
      </c>
      <c r="F2205" s="7" t="s">
        <v>24</v>
      </c>
      <c r="G2205" s="7" t="s">
        <v>293</v>
      </c>
      <c r="H2205" s="7" t="s">
        <v>1907</v>
      </c>
      <c r="I2205" s="7" t="s">
        <v>25</v>
      </c>
    </row>
    <row r="2206">
      <c r="A2206" s="56" t="s">
        <v>336</v>
      </c>
      <c r="B2206" s="7" t="s">
        <v>652</v>
      </c>
      <c r="C2206" s="7">
        <v>4.0</v>
      </c>
      <c r="D2206" s="7">
        <v>5.0</v>
      </c>
      <c r="E2206" s="7">
        <v>4.0</v>
      </c>
      <c r="F2206" s="7" t="s">
        <v>24</v>
      </c>
      <c r="G2206" s="7" t="s">
        <v>293</v>
      </c>
      <c r="H2206" s="7" t="s">
        <v>1908</v>
      </c>
      <c r="I2206" s="7" t="s">
        <v>25</v>
      </c>
    </row>
    <row r="2207">
      <c r="A2207" s="56" t="s">
        <v>336</v>
      </c>
      <c r="B2207" s="7" t="s">
        <v>605</v>
      </c>
      <c r="C2207" s="7">
        <v>4.0</v>
      </c>
      <c r="D2207" s="7">
        <v>4.0</v>
      </c>
      <c r="E2207" s="7">
        <v>4.0</v>
      </c>
      <c r="F2207" s="7" t="s">
        <v>24</v>
      </c>
      <c r="G2207" s="7" t="s">
        <v>293</v>
      </c>
      <c r="H2207" s="7" t="s">
        <v>1909</v>
      </c>
      <c r="I2207" s="7" t="s">
        <v>25</v>
      </c>
    </row>
    <row r="2208">
      <c r="A2208" s="56" t="s">
        <v>336</v>
      </c>
      <c r="B2208" s="7" t="s">
        <v>386</v>
      </c>
      <c r="C2208" s="7">
        <v>5.0</v>
      </c>
      <c r="D2208" s="7">
        <v>6.0</v>
      </c>
      <c r="E2208" s="7">
        <v>3.0</v>
      </c>
      <c r="F2208" s="7" t="s">
        <v>24</v>
      </c>
      <c r="G2208" s="7" t="s">
        <v>293</v>
      </c>
      <c r="H2208" s="7" t="s">
        <v>1213</v>
      </c>
      <c r="I2208" s="7" t="s">
        <v>27</v>
      </c>
    </row>
    <row r="2209">
      <c r="A2209" s="56" t="s">
        <v>430</v>
      </c>
      <c r="B2209" s="7" t="s">
        <v>1199</v>
      </c>
      <c r="C2209" s="7">
        <v>4.0</v>
      </c>
      <c r="D2209" s="7">
        <v>2.0</v>
      </c>
      <c r="E2209" s="7"/>
      <c r="F2209" s="7" t="s">
        <v>300</v>
      </c>
      <c r="G2209" s="7" t="s">
        <v>293</v>
      </c>
      <c r="H2209" s="7" t="s">
        <v>1882</v>
      </c>
    </row>
    <row r="2210">
      <c r="A2210" s="56" t="s">
        <v>315</v>
      </c>
      <c r="B2210" s="7" t="s">
        <v>428</v>
      </c>
      <c r="C2210" s="7">
        <v>3.0</v>
      </c>
      <c r="D2210" s="7">
        <v>2.0</v>
      </c>
      <c r="E2210" s="7"/>
      <c r="F2210" s="7" t="s">
        <v>321</v>
      </c>
      <c r="G2210" s="7" t="s">
        <v>179</v>
      </c>
      <c r="H2210" s="7" t="s">
        <v>1337</v>
      </c>
      <c r="I2210" s="7" t="s">
        <v>27</v>
      </c>
    </row>
    <row r="2211">
      <c r="A2211" s="56" t="s">
        <v>430</v>
      </c>
      <c r="B2211" s="7" t="s">
        <v>950</v>
      </c>
      <c r="C2211" s="7">
        <v>3.0</v>
      </c>
      <c r="D2211" s="7">
        <v>2.0</v>
      </c>
      <c r="E2211" s="7"/>
      <c r="F2211" s="7" t="s">
        <v>593</v>
      </c>
      <c r="G2211" s="7" t="s">
        <v>179</v>
      </c>
      <c r="H2211" s="7" t="s">
        <v>322</v>
      </c>
      <c r="I2211" s="7" t="s">
        <v>27</v>
      </c>
    </row>
    <row r="2212">
      <c r="A2212" s="56" t="s">
        <v>430</v>
      </c>
      <c r="B2212" s="7" t="s">
        <v>1117</v>
      </c>
      <c r="C2212" s="7">
        <v>4.0</v>
      </c>
      <c r="D2212" s="7">
        <v>2.0</v>
      </c>
      <c r="E2212" s="7"/>
      <c r="F2212" s="7" t="s">
        <v>300</v>
      </c>
      <c r="G2212" s="7" t="s">
        <v>293</v>
      </c>
      <c r="H2212" s="7" t="s">
        <v>1860</v>
      </c>
    </row>
    <row r="2213">
      <c r="A2213" s="56" t="s">
        <v>336</v>
      </c>
      <c r="B2213" s="7" t="s">
        <v>1551</v>
      </c>
      <c r="C2213" s="7">
        <v>4.0</v>
      </c>
      <c r="D2213" s="7">
        <v>4.0</v>
      </c>
      <c r="E2213" s="7"/>
      <c r="F2213" s="7" t="s">
        <v>24</v>
      </c>
      <c r="G2213" s="7" t="s">
        <v>293</v>
      </c>
      <c r="H2213" s="7" t="s">
        <v>1392</v>
      </c>
      <c r="I2213" s="7" t="s">
        <v>25</v>
      </c>
    </row>
    <row r="2214">
      <c r="A2214" s="56" t="s">
        <v>1910</v>
      </c>
      <c r="B2214" s="7" t="s">
        <v>386</v>
      </c>
      <c r="D2214" s="27"/>
      <c r="E2214" s="7"/>
      <c r="F2214" s="7" t="s">
        <v>905</v>
      </c>
      <c r="G2214" s="7" t="s">
        <v>179</v>
      </c>
      <c r="H2214" s="7" t="s">
        <v>519</v>
      </c>
    </row>
    <row r="2215">
      <c r="A2215" s="56" t="s">
        <v>290</v>
      </c>
      <c r="B2215" s="7" t="s">
        <v>991</v>
      </c>
      <c r="C2215" s="7">
        <v>4.0</v>
      </c>
      <c r="D2215" s="7">
        <v>5.0</v>
      </c>
      <c r="E2215" s="7"/>
      <c r="F2215" s="7" t="s">
        <v>382</v>
      </c>
      <c r="G2215" s="7" t="s">
        <v>293</v>
      </c>
      <c r="H2215" s="7" t="s">
        <v>1248</v>
      </c>
      <c r="I2215" s="7" t="s">
        <v>25</v>
      </c>
    </row>
    <row r="2216">
      <c r="A2216" s="56" t="s">
        <v>365</v>
      </c>
      <c r="B2216" s="7" t="s">
        <v>565</v>
      </c>
      <c r="C2216" s="7">
        <v>3.0</v>
      </c>
      <c r="D2216" s="7">
        <v>2.0</v>
      </c>
      <c r="E2216" s="7">
        <v>1.0</v>
      </c>
      <c r="F2216" s="7" t="s">
        <v>593</v>
      </c>
      <c r="G2216" s="7" t="s">
        <v>179</v>
      </c>
      <c r="H2216" s="7" t="s">
        <v>1911</v>
      </c>
      <c r="I2216" s="7" t="s">
        <v>27</v>
      </c>
    </row>
    <row r="2217">
      <c r="A2217" s="56" t="s">
        <v>336</v>
      </c>
      <c r="B2217" s="7" t="s">
        <v>381</v>
      </c>
      <c r="C2217" s="7">
        <v>6.0</v>
      </c>
      <c r="D2217" s="7">
        <v>6.0</v>
      </c>
      <c r="E2217" s="7">
        <v>2.0</v>
      </c>
      <c r="F2217" s="7" t="s">
        <v>192</v>
      </c>
      <c r="G2217" s="7" t="s">
        <v>179</v>
      </c>
      <c r="H2217" s="7" t="s">
        <v>594</v>
      </c>
      <c r="I2217" s="7" t="s">
        <v>27</v>
      </c>
    </row>
    <row r="2218">
      <c r="A2218" s="56" t="s">
        <v>341</v>
      </c>
      <c r="B2218" s="7" t="s">
        <v>483</v>
      </c>
      <c r="C2218" s="7">
        <v>4.0</v>
      </c>
      <c r="D2218" s="7">
        <v>4.0</v>
      </c>
      <c r="E2218" s="7">
        <v>2.0</v>
      </c>
      <c r="F2218" s="7" t="s">
        <v>38</v>
      </c>
      <c r="G2218" s="7" t="s">
        <v>293</v>
      </c>
      <c r="H2218" s="7" t="s">
        <v>484</v>
      </c>
      <c r="I2218" s="7" t="s">
        <v>25</v>
      </c>
    </row>
    <row r="2219">
      <c r="A2219" s="56" t="s">
        <v>336</v>
      </c>
      <c r="B2219" s="7" t="s">
        <v>650</v>
      </c>
      <c r="C2219" s="7">
        <v>6.0</v>
      </c>
      <c r="D2219" s="7">
        <v>5.0</v>
      </c>
      <c r="E2219" s="7">
        <v>2.0</v>
      </c>
      <c r="F2219" s="7" t="s">
        <v>732</v>
      </c>
      <c r="G2219" s="7" t="s">
        <v>179</v>
      </c>
      <c r="H2219" s="7" t="s">
        <v>1912</v>
      </c>
      <c r="I2219" s="7" t="s">
        <v>27</v>
      </c>
    </row>
    <row r="2220">
      <c r="A2220" s="56" t="s">
        <v>365</v>
      </c>
      <c r="B2220" s="7" t="s">
        <v>1192</v>
      </c>
      <c r="C2220" s="7">
        <v>3.0</v>
      </c>
      <c r="D2220" s="7">
        <v>2.0</v>
      </c>
      <c r="E2220" s="7">
        <v>2.0</v>
      </c>
      <c r="F2220" s="7" t="s">
        <v>593</v>
      </c>
      <c r="G2220" s="7" t="s">
        <v>179</v>
      </c>
      <c r="H2220" s="7" t="s">
        <v>322</v>
      </c>
      <c r="I2220" s="7" t="s">
        <v>27</v>
      </c>
    </row>
    <row r="2221">
      <c r="A2221" s="56" t="s">
        <v>365</v>
      </c>
      <c r="B2221" s="7" t="s">
        <v>1178</v>
      </c>
      <c r="C2221" s="7">
        <v>4.0</v>
      </c>
      <c r="D2221" s="7">
        <v>3.0</v>
      </c>
      <c r="E2221" s="7">
        <v>2.0</v>
      </c>
      <c r="F2221" s="7" t="s">
        <v>321</v>
      </c>
      <c r="G2221" s="7" t="s">
        <v>179</v>
      </c>
      <c r="H2221" s="7" t="s">
        <v>390</v>
      </c>
      <c r="I2221" s="7" t="s">
        <v>27</v>
      </c>
    </row>
    <row r="2222">
      <c r="A2222" s="56" t="s">
        <v>365</v>
      </c>
      <c r="B2222" s="7" t="s">
        <v>1117</v>
      </c>
      <c r="C2222" s="7">
        <v>3.0</v>
      </c>
      <c r="D2222" s="7">
        <v>2.0</v>
      </c>
      <c r="E2222" s="7">
        <v>2.0</v>
      </c>
      <c r="F2222" s="7" t="s">
        <v>183</v>
      </c>
      <c r="G2222" s="7" t="s">
        <v>179</v>
      </c>
      <c r="H2222" s="7" t="s">
        <v>1911</v>
      </c>
      <c r="I2222" s="7" t="s">
        <v>27</v>
      </c>
    </row>
    <row r="2223">
      <c r="A2223" s="56" t="s">
        <v>336</v>
      </c>
      <c r="B2223" s="7" t="s">
        <v>459</v>
      </c>
      <c r="C2223" s="7">
        <v>3.0</v>
      </c>
      <c r="D2223" s="7">
        <v>2.0</v>
      </c>
      <c r="E2223" s="7">
        <v>1.0</v>
      </c>
      <c r="F2223" s="7" t="s">
        <v>355</v>
      </c>
      <c r="G2223" s="7" t="s">
        <v>293</v>
      </c>
      <c r="H2223" s="7" t="s">
        <v>1913</v>
      </c>
      <c r="I2223" s="7" t="s">
        <v>175</v>
      </c>
    </row>
    <row r="2224">
      <c r="A2224" s="56" t="s">
        <v>302</v>
      </c>
      <c r="B2224" s="7" t="s">
        <v>535</v>
      </c>
      <c r="C2224" s="7">
        <v>8.0</v>
      </c>
      <c r="D2224" s="7">
        <v>7.0</v>
      </c>
      <c r="E2224" s="7">
        <v>1.0</v>
      </c>
      <c r="F2224" s="7" t="s">
        <v>192</v>
      </c>
      <c r="G2224" s="7" t="s">
        <v>179</v>
      </c>
      <c r="H2224" s="7" t="s">
        <v>327</v>
      </c>
      <c r="I2224" s="7" t="s">
        <v>25</v>
      </c>
    </row>
    <row r="2225">
      <c r="A2225" s="56" t="s">
        <v>408</v>
      </c>
      <c r="B2225" s="7" t="s">
        <v>660</v>
      </c>
      <c r="C2225" s="7">
        <v>6.0</v>
      </c>
      <c r="D2225" s="7">
        <v>7.0</v>
      </c>
      <c r="E2225" s="7">
        <v>1.0</v>
      </c>
      <c r="F2225" s="7" t="s">
        <v>188</v>
      </c>
      <c r="G2225" s="7" t="s">
        <v>179</v>
      </c>
      <c r="H2225" s="7" t="s">
        <v>725</v>
      </c>
      <c r="I2225" s="7" t="s">
        <v>27</v>
      </c>
    </row>
    <row r="2226">
      <c r="A2226" s="56" t="s">
        <v>302</v>
      </c>
      <c r="B2226" s="7" t="s">
        <v>1914</v>
      </c>
      <c r="C2226" s="7">
        <v>3.0</v>
      </c>
      <c r="D2226" s="7">
        <v>2.0</v>
      </c>
      <c r="E2226" s="7">
        <v>1.0</v>
      </c>
      <c r="F2226" s="7" t="s">
        <v>317</v>
      </c>
      <c r="G2226" s="7" t="s">
        <v>293</v>
      </c>
      <c r="H2226" s="7" t="s">
        <v>1671</v>
      </c>
      <c r="I2226" s="7" t="s">
        <v>27</v>
      </c>
    </row>
    <row r="2227">
      <c r="A2227" s="56" t="s">
        <v>439</v>
      </c>
      <c r="B2227" s="7" t="s">
        <v>1126</v>
      </c>
      <c r="C2227" s="7">
        <v>1.0</v>
      </c>
      <c r="D2227" s="7">
        <v>1.0</v>
      </c>
      <c r="E2227" s="7">
        <v>2.0</v>
      </c>
      <c r="F2227" s="7" t="s">
        <v>36</v>
      </c>
      <c r="G2227" s="7" t="s">
        <v>293</v>
      </c>
      <c r="H2227" s="7" t="s">
        <v>1509</v>
      </c>
      <c r="I2227" s="7" t="s">
        <v>25</v>
      </c>
    </row>
    <row r="2228">
      <c r="A2228" s="56" t="s">
        <v>336</v>
      </c>
      <c r="B2228" s="7" t="s">
        <v>1915</v>
      </c>
      <c r="C2228" s="7">
        <v>5.0</v>
      </c>
      <c r="D2228" s="7">
        <v>6.0</v>
      </c>
      <c r="E2228" s="7"/>
      <c r="F2228" s="7" t="s">
        <v>332</v>
      </c>
      <c r="G2228" s="7" t="s">
        <v>179</v>
      </c>
      <c r="H2228" s="7" t="s">
        <v>1916</v>
      </c>
      <c r="I2228" s="7" t="s">
        <v>27</v>
      </c>
    </row>
    <row r="2229">
      <c r="A2229" s="56" t="s">
        <v>336</v>
      </c>
      <c r="B2229" s="7" t="s">
        <v>855</v>
      </c>
      <c r="C2229" s="7">
        <v>7.0</v>
      </c>
      <c r="D2229" s="7">
        <v>7.0</v>
      </c>
      <c r="E2229" s="7"/>
      <c r="F2229" s="7" t="s">
        <v>192</v>
      </c>
      <c r="G2229" s="7" t="s">
        <v>179</v>
      </c>
      <c r="H2229" s="7" t="s">
        <v>1917</v>
      </c>
      <c r="I2229" s="7" t="s">
        <v>27</v>
      </c>
    </row>
    <row r="2230">
      <c r="A2230" s="56" t="s">
        <v>295</v>
      </c>
      <c r="B2230" s="7" t="s">
        <v>334</v>
      </c>
      <c r="C2230" s="7">
        <v>6.0</v>
      </c>
      <c r="D2230" s="7">
        <v>7.0</v>
      </c>
      <c r="E2230" s="7">
        <v>1.0</v>
      </c>
      <c r="F2230" s="7" t="s">
        <v>192</v>
      </c>
      <c r="G2230" s="7" t="s">
        <v>179</v>
      </c>
      <c r="H2230" s="7" t="s">
        <v>1918</v>
      </c>
      <c r="I2230" s="7" t="s">
        <v>27</v>
      </c>
    </row>
    <row r="2231">
      <c r="A2231" s="56" t="s">
        <v>295</v>
      </c>
      <c r="B2231" s="7" t="s">
        <v>1194</v>
      </c>
      <c r="C2231" s="7">
        <v>5.0</v>
      </c>
      <c r="D2231" s="7">
        <v>4.0</v>
      </c>
      <c r="E2231" s="7"/>
      <c r="F2231" s="7" t="s">
        <v>192</v>
      </c>
      <c r="G2231" s="7" t="s">
        <v>179</v>
      </c>
      <c r="H2231" s="7" t="s">
        <v>1919</v>
      </c>
      <c r="I2231" s="7" t="s">
        <v>27</v>
      </c>
    </row>
    <row r="2232">
      <c r="A2232" s="56" t="s">
        <v>302</v>
      </c>
      <c r="B2232" s="7" t="s">
        <v>1117</v>
      </c>
      <c r="C2232" s="7">
        <v>3.0</v>
      </c>
      <c r="D2232" s="7">
        <v>2.0</v>
      </c>
      <c r="E2232" s="7"/>
      <c r="F2232" s="7" t="s">
        <v>24</v>
      </c>
      <c r="G2232" s="7" t="s">
        <v>293</v>
      </c>
      <c r="H2232" s="7" t="s">
        <v>749</v>
      </c>
      <c r="I2232" s="7" t="s">
        <v>175</v>
      </c>
    </row>
    <row r="2233">
      <c r="A2233" s="56" t="s">
        <v>302</v>
      </c>
      <c r="B2233" s="7" t="s">
        <v>1920</v>
      </c>
      <c r="C2233" s="7">
        <v>3.0</v>
      </c>
      <c r="D2233" s="7">
        <v>2.0</v>
      </c>
      <c r="E2233" s="7"/>
      <c r="F2233" s="7" t="s">
        <v>355</v>
      </c>
      <c r="G2233" s="7" t="s">
        <v>293</v>
      </c>
      <c r="H2233" s="7" t="s">
        <v>749</v>
      </c>
    </row>
    <row r="2234">
      <c r="A2234" s="56" t="s">
        <v>336</v>
      </c>
      <c r="B2234" s="7" t="s">
        <v>1921</v>
      </c>
      <c r="C2234" s="7">
        <v>5.0</v>
      </c>
      <c r="D2234" s="7">
        <v>4.0</v>
      </c>
      <c r="E2234" s="7"/>
      <c r="F2234" s="7" t="s">
        <v>300</v>
      </c>
      <c r="G2234" s="7" t="s">
        <v>293</v>
      </c>
      <c r="H2234" s="7" t="s">
        <v>1922</v>
      </c>
      <c r="I2234" s="7" t="s">
        <v>27</v>
      </c>
    </row>
    <row r="2235">
      <c r="A2235" s="56" t="s">
        <v>315</v>
      </c>
      <c r="B2235" s="7" t="s">
        <v>1180</v>
      </c>
      <c r="C2235" s="7">
        <v>3.0</v>
      </c>
      <c r="D2235" s="7">
        <v>2.0</v>
      </c>
      <c r="E2235" s="7"/>
      <c r="F2235" s="7" t="s">
        <v>24</v>
      </c>
      <c r="G2235" s="7" t="s">
        <v>293</v>
      </c>
      <c r="H2235" s="7" t="s">
        <v>1923</v>
      </c>
    </row>
    <row r="2236">
      <c r="A2236" s="56" t="s">
        <v>430</v>
      </c>
      <c r="B2236" s="7" t="s">
        <v>523</v>
      </c>
      <c r="C2236" s="7">
        <v>3.0</v>
      </c>
      <c r="D2236" s="7">
        <v>2.0</v>
      </c>
      <c r="E2236" s="7"/>
      <c r="F2236" s="7" t="s">
        <v>345</v>
      </c>
      <c r="G2236" s="7" t="s">
        <v>293</v>
      </c>
      <c r="H2236" s="7" t="s">
        <v>1924</v>
      </c>
      <c r="I2236" s="7" t="s">
        <v>27</v>
      </c>
    </row>
    <row r="2237">
      <c r="A2237" s="56" t="s">
        <v>424</v>
      </c>
      <c r="B2237" s="7" t="s">
        <v>418</v>
      </c>
      <c r="C2237" s="7">
        <v>3.0</v>
      </c>
      <c r="D2237" s="7">
        <v>3.0</v>
      </c>
      <c r="E2237" s="7"/>
      <c r="F2237" s="7" t="s">
        <v>345</v>
      </c>
      <c r="G2237" s="7" t="s">
        <v>293</v>
      </c>
      <c r="H2237" s="7" t="s">
        <v>555</v>
      </c>
      <c r="I2237" s="7" t="s">
        <v>27</v>
      </c>
    </row>
    <row r="2238">
      <c r="A2238" s="56" t="s">
        <v>424</v>
      </c>
      <c r="B2238" s="7" t="s">
        <v>320</v>
      </c>
      <c r="C2238" s="7">
        <v>2.0</v>
      </c>
      <c r="D2238" s="7">
        <v>2.0</v>
      </c>
      <c r="E2238" s="7">
        <v>1.0</v>
      </c>
      <c r="F2238" s="7" t="s">
        <v>382</v>
      </c>
      <c r="G2238" s="7" t="s">
        <v>293</v>
      </c>
      <c r="H2238" s="7" t="s">
        <v>490</v>
      </c>
      <c r="I2238" s="7" t="s">
        <v>25</v>
      </c>
    </row>
    <row r="2239">
      <c r="A2239" s="56" t="s">
        <v>290</v>
      </c>
      <c r="B2239" s="7" t="s">
        <v>1435</v>
      </c>
      <c r="D2239" s="27"/>
      <c r="E2239" s="7"/>
      <c r="F2239" s="7" t="s">
        <v>300</v>
      </c>
      <c r="G2239" s="7" t="s">
        <v>293</v>
      </c>
      <c r="H2239" s="7" t="s">
        <v>432</v>
      </c>
      <c r="I2239" s="7" t="s">
        <v>25</v>
      </c>
    </row>
    <row r="2240">
      <c r="A2240" s="56" t="s">
        <v>290</v>
      </c>
      <c r="B2240" s="7" t="s">
        <v>310</v>
      </c>
      <c r="C2240" s="7">
        <v>2.0</v>
      </c>
      <c r="D2240" s="7">
        <v>2.0</v>
      </c>
      <c r="E2240" s="7"/>
      <c r="F2240" s="7" t="s">
        <v>36</v>
      </c>
      <c r="G2240" s="7" t="s">
        <v>293</v>
      </c>
      <c r="H2240" s="7" t="s">
        <v>1925</v>
      </c>
      <c r="I2240" s="7" t="s">
        <v>25</v>
      </c>
    </row>
    <row r="2241">
      <c r="A2241" s="56" t="s">
        <v>302</v>
      </c>
      <c r="B2241" s="7" t="s">
        <v>416</v>
      </c>
      <c r="C2241" s="7">
        <v>4.0</v>
      </c>
      <c r="D2241" s="7">
        <v>3.0</v>
      </c>
      <c r="E2241" s="7">
        <v>3.0</v>
      </c>
      <c r="F2241" s="7" t="s">
        <v>321</v>
      </c>
      <c r="G2241" s="7" t="s">
        <v>179</v>
      </c>
      <c r="H2241" s="7" t="s">
        <v>954</v>
      </c>
      <c r="I2241" s="7" t="s">
        <v>27</v>
      </c>
    </row>
    <row r="2242">
      <c r="A2242" s="56" t="s">
        <v>821</v>
      </c>
      <c r="B2242" s="7" t="s">
        <v>363</v>
      </c>
      <c r="C2242" s="7">
        <v>6.0</v>
      </c>
      <c r="D2242" s="7">
        <v>5.0</v>
      </c>
      <c r="E2242" s="7"/>
      <c r="F2242" s="7" t="s">
        <v>329</v>
      </c>
      <c r="G2242" s="7" t="s">
        <v>179</v>
      </c>
      <c r="H2242" s="7" t="s">
        <v>651</v>
      </c>
      <c r="I2242" s="7" t="s">
        <v>27</v>
      </c>
    </row>
    <row r="2243">
      <c r="A2243" s="56" t="s">
        <v>362</v>
      </c>
      <c r="B2243" s="7" t="s">
        <v>1713</v>
      </c>
      <c r="C2243" s="7">
        <v>2.0</v>
      </c>
      <c r="D2243" s="7">
        <v>2.0</v>
      </c>
      <c r="E2243" s="7"/>
      <c r="F2243" s="7" t="s">
        <v>355</v>
      </c>
      <c r="G2243" s="7" t="s">
        <v>293</v>
      </c>
      <c r="H2243" s="7" t="s">
        <v>1625</v>
      </c>
      <c r="I2243" s="7" t="s">
        <v>25</v>
      </c>
    </row>
    <row r="2244">
      <c r="A2244" s="56" t="s">
        <v>370</v>
      </c>
      <c r="B2244" s="7" t="s">
        <v>993</v>
      </c>
      <c r="C2244" s="7">
        <v>2.0</v>
      </c>
      <c r="D2244" s="7">
        <v>2.0</v>
      </c>
      <c r="E2244" s="7"/>
      <c r="F2244" s="7" t="s">
        <v>355</v>
      </c>
      <c r="G2244" s="7" t="s">
        <v>293</v>
      </c>
      <c r="H2244" s="7" t="s">
        <v>1926</v>
      </c>
      <c r="I2244" s="7" t="s">
        <v>25</v>
      </c>
    </row>
    <row r="2245">
      <c r="A2245" s="56" t="s">
        <v>336</v>
      </c>
      <c r="B2245" s="7" t="s">
        <v>893</v>
      </c>
      <c r="C2245" s="7">
        <v>7.0</v>
      </c>
      <c r="D2245" s="7">
        <v>7.0</v>
      </c>
      <c r="E2245" s="7">
        <v>4.0</v>
      </c>
      <c r="F2245" s="7" t="s">
        <v>300</v>
      </c>
      <c r="G2245" s="7" t="s">
        <v>293</v>
      </c>
      <c r="H2245" s="7" t="s">
        <v>1927</v>
      </c>
      <c r="I2245" s="7" t="s">
        <v>27</v>
      </c>
    </row>
    <row r="2246">
      <c r="A2246" s="56" t="s">
        <v>302</v>
      </c>
      <c r="B2246" s="7" t="s">
        <v>342</v>
      </c>
      <c r="C2246" s="7">
        <v>6.0</v>
      </c>
      <c r="D2246" s="7">
        <v>6.0</v>
      </c>
      <c r="E2246" s="7">
        <v>3.0</v>
      </c>
      <c r="F2246" s="7" t="s">
        <v>732</v>
      </c>
      <c r="G2246" s="7" t="s">
        <v>179</v>
      </c>
      <c r="H2246" s="7" t="s">
        <v>1928</v>
      </c>
      <c r="I2246" s="7" t="s">
        <v>175</v>
      </c>
    </row>
    <row r="2247">
      <c r="A2247" s="56" t="s">
        <v>927</v>
      </c>
      <c r="B2247" s="7" t="s">
        <v>320</v>
      </c>
      <c r="C2247" s="7">
        <v>6.0</v>
      </c>
      <c r="D2247" s="7">
        <v>5.0</v>
      </c>
      <c r="E2247" s="7">
        <v>2.0</v>
      </c>
      <c r="F2247" s="7" t="s">
        <v>461</v>
      </c>
      <c r="G2247" s="7" t="s">
        <v>179</v>
      </c>
      <c r="H2247" s="7" t="s">
        <v>537</v>
      </c>
      <c r="I2247" s="7" t="s">
        <v>27</v>
      </c>
    </row>
    <row r="2248">
      <c r="A2248" s="56" t="s">
        <v>927</v>
      </c>
      <c r="B2248" s="7" t="s">
        <v>404</v>
      </c>
      <c r="C2248" s="7">
        <v>6.0</v>
      </c>
      <c r="D2248" s="7">
        <v>5.0</v>
      </c>
      <c r="E2248" s="7">
        <v>2.0</v>
      </c>
      <c r="F2248" s="7" t="s">
        <v>461</v>
      </c>
      <c r="G2248" s="7" t="s">
        <v>179</v>
      </c>
      <c r="H2248" s="7" t="s">
        <v>537</v>
      </c>
      <c r="I2248" s="7" t="s">
        <v>27</v>
      </c>
    </row>
    <row r="2249">
      <c r="A2249" s="56" t="s">
        <v>403</v>
      </c>
      <c r="B2249" s="7" t="s">
        <v>1178</v>
      </c>
      <c r="C2249" s="7">
        <v>1.0</v>
      </c>
      <c r="D2249" s="7">
        <v>1.0</v>
      </c>
      <c r="E2249" s="7">
        <v>6.0</v>
      </c>
      <c r="F2249" s="7" t="s">
        <v>36</v>
      </c>
      <c r="G2249" s="7" t="s">
        <v>293</v>
      </c>
      <c r="H2249" s="7" t="s">
        <v>1562</v>
      </c>
      <c r="I2249" s="7" t="s">
        <v>25</v>
      </c>
    </row>
    <row r="2250">
      <c r="A2250" s="56" t="s">
        <v>303</v>
      </c>
      <c r="B2250" s="7" t="s">
        <v>596</v>
      </c>
      <c r="C2250" s="7">
        <v>4.0</v>
      </c>
      <c r="D2250" s="7">
        <v>2.0</v>
      </c>
      <c r="E2250" s="7"/>
      <c r="F2250" s="7" t="s">
        <v>24</v>
      </c>
      <c r="G2250" s="7" t="s">
        <v>179</v>
      </c>
      <c r="H2250" s="7" t="s">
        <v>1929</v>
      </c>
      <c r="I2250" s="7" t="s">
        <v>27</v>
      </c>
    </row>
    <row r="2251">
      <c r="A2251" s="56" t="s">
        <v>677</v>
      </c>
      <c r="B2251" s="7" t="s">
        <v>400</v>
      </c>
      <c r="C2251" s="7">
        <v>2.0</v>
      </c>
      <c r="D2251" s="7">
        <v>2.0</v>
      </c>
      <c r="E2251" s="7"/>
      <c r="F2251" s="7" t="s">
        <v>382</v>
      </c>
      <c r="G2251" s="7" t="s">
        <v>293</v>
      </c>
      <c r="H2251" s="7" t="s">
        <v>1930</v>
      </c>
      <c r="I2251" s="7" t="s">
        <v>25</v>
      </c>
    </row>
    <row r="2252">
      <c r="A2252" s="56" t="s">
        <v>430</v>
      </c>
      <c r="B2252" s="7" t="s">
        <v>368</v>
      </c>
      <c r="C2252" s="7">
        <v>4.0</v>
      </c>
      <c r="D2252" s="7">
        <v>2.0</v>
      </c>
      <c r="E2252" s="7">
        <v>4.0</v>
      </c>
      <c r="F2252" s="7" t="s">
        <v>355</v>
      </c>
      <c r="G2252" s="7" t="s">
        <v>293</v>
      </c>
      <c r="H2252" s="7" t="s">
        <v>1288</v>
      </c>
      <c r="I2252" s="7" t="s">
        <v>175</v>
      </c>
    </row>
    <row r="2253">
      <c r="A2253" s="56" t="s">
        <v>351</v>
      </c>
      <c r="B2253" s="7" t="s">
        <v>610</v>
      </c>
      <c r="C2253" s="7">
        <v>3.0</v>
      </c>
      <c r="D2253" s="7">
        <v>2.0</v>
      </c>
      <c r="E2253" s="7">
        <v>3.0</v>
      </c>
      <c r="F2253" s="7" t="s">
        <v>300</v>
      </c>
      <c r="G2253" s="7" t="s">
        <v>293</v>
      </c>
      <c r="H2253" s="7" t="s">
        <v>622</v>
      </c>
      <c r="I2253" s="7" t="s">
        <v>27</v>
      </c>
    </row>
    <row r="2254">
      <c r="A2254" s="56" t="s">
        <v>430</v>
      </c>
      <c r="B2254" s="7" t="s">
        <v>610</v>
      </c>
      <c r="C2254" s="7">
        <v>4.0</v>
      </c>
      <c r="D2254" s="7">
        <v>2.0</v>
      </c>
      <c r="E2254" s="7"/>
      <c r="F2254" s="7" t="s">
        <v>300</v>
      </c>
      <c r="G2254" s="7" t="s">
        <v>293</v>
      </c>
      <c r="H2254" s="7" t="s">
        <v>1227</v>
      </c>
      <c r="I2254" s="7" t="s">
        <v>175</v>
      </c>
    </row>
    <row r="2255">
      <c r="A2255" s="56" t="s">
        <v>351</v>
      </c>
      <c r="B2255" s="7" t="s">
        <v>1589</v>
      </c>
      <c r="C2255" s="7">
        <v>3.0</v>
      </c>
      <c r="D2255" s="7">
        <v>2.0</v>
      </c>
      <c r="E2255" s="7">
        <v>2.0</v>
      </c>
      <c r="F2255" s="7" t="s">
        <v>300</v>
      </c>
      <c r="G2255" s="7" t="s">
        <v>293</v>
      </c>
      <c r="H2255" s="7" t="s">
        <v>1717</v>
      </c>
      <c r="I2255" s="7" t="s">
        <v>27</v>
      </c>
    </row>
    <row r="2256">
      <c r="A2256" s="56" t="s">
        <v>336</v>
      </c>
      <c r="B2256" s="7" t="s">
        <v>580</v>
      </c>
      <c r="C2256" s="7">
        <v>4.0</v>
      </c>
      <c r="D2256" s="7">
        <v>3.0</v>
      </c>
      <c r="E2256" s="7">
        <v>2.0</v>
      </c>
      <c r="F2256" s="7" t="s">
        <v>24</v>
      </c>
      <c r="G2256" s="7" t="s">
        <v>293</v>
      </c>
      <c r="H2256" s="7" t="s">
        <v>1349</v>
      </c>
      <c r="I2256" s="7" t="s">
        <v>25</v>
      </c>
    </row>
    <row r="2257">
      <c r="A2257" s="56" t="s">
        <v>306</v>
      </c>
      <c r="B2257" s="7" t="s">
        <v>1931</v>
      </c>
      <c r="C2257" s="7">
        <v>9.0</v>
      </c>
      <c r="D2257" s="7">
        <v>9.0</v>
      </c>
      <c r="E2257" s="7">
        <v>2.0</v>
      </c>
      <c r="F2257" s="7" t="s">
        <v>1932</v>
      </c>
      <c r="G2257" s="7" t="s">
        <v>179</v>
      </c>
      <c r="H2257" s="7" t="s">
        <v>333</v>
      </c>
      <c r="I2257" s="7" t="s">
        <v>175</v>
      </c>
    </row>
    <row r="2258">
      <c r="A2258" s="56" t="s">
        <v>408</v>
      </c>
      <c r="B2258" s="7" t="s">
        <v>452</v>
      </c>
      <c r="C2258" s="7">
        <v>5.0</v>
      </c>
      <c r="D2258" s="7">
        <v>5.0</v>
      </c>
      <c r="E2258" s="7">
        <v>2.0</v>
      </c>
      <c r="F2258" s="7" t="s">
        <v>181</v>
      </c>
      <c r="G2258" s="7" t="s">
        <v>293</v>
      </c>
      <c r="H2258" s="7" t="s">
        <v>1933</v>
      </c>
      <c r="I2258" s="7" t="s">
        <v>27</v>
      </c>
    </row>
    <row r="2259">
      <c r="A2259" s="56" t="s">
        <v>408</v>
      </c>
      <c r="B2259" s="7" t="s">
        <v>342</v>
      </c>
      <c r="C2259" s="7">
        <v>4.0</v>
      </c>
      <c r="D2259" s="7">
        <v>4.0</v>
      </c>
      <c r="E2259" s="7">
        <v>2.0</v>
      </c>
      <c r="F2259" s="7" t="s">
        <v>321</v>
      </c>
      <c r="G2259" s="7" t="s">
        <v>293</v>
      </c>
      <c r="H2259" s="7" t="s">
        <v>559</v>
      </c>
      <c r="I2259" s="7" t="s">
        <v>175</v>
      </c>
    </row>
    <row r="2260">
      <c r="A2260" s="56" t="s">
        <v>620</v>
      </c>
      <c r="B2260" s="7" t="s">
        <v>554</v>
      </c>
      <c r="C2260" s="7">
        <v>4.0</v>
      </c>
      <c r="D2260" s="7">
        <v>4.0</v>
      </c>
      <c r="E2260" s="7">
        <v>2.0</v>
      </c>
      <c r="F2260" s="7" t="s">
        <v>300</v>
      </c>
      <c r="G2260" s="7" t="s">
        <v>293</v>
      </c>
      <c r="H2260" s="7" t="s">
        <v>1934</v>
      </c>
      <c r="I2260" s="7" t="s">
        <v>27</v>
      </c>
    </row>
    <row r="2261">
      <c r="A2261" s="56" t="s">
        <v>290</v>
      </c>
      <c r="B2261" s="7" t="s">
        <v>928</v>
      </c>
      <c r="C2261" s="7">
        <v>7.0</v>
      </c>
      <c r="D2261" s="7">
        <v>7.0</v>
      </c>
      <c r="E2261" s="7"/>
      <c r="F2261" s="7" t="s">
        <v>24</v>
      </c>
      <c r="G2261" s="7" t="s">
        <v>293</v>
      </c>
      <c r="H2261" s="7" t="s">
        <v>1935</v>
      </c>
      <c r="I2261" s="7" t="s">
        <v>27</v>
      </c>
    </row>
    <row r="2262">
      <c r="A2262" s="56" t="s">
        <v>290</v>
      </c>
      <c r="B2262" s="7" t="s">
        <v>599</v>
      </c>
      <c r="C2262" s="7">
        <v>2.0</v>
      </c>
      <c r="D2262" s="7">
        <v>2.0</v>
      </c>
      <c r="E2262" s="7">
        <v>1.0</v>
      </c>
      <c r="F2262" s="7" t="s">
        <v>300</v>
      </c>
      <c r="G2262" s="7" t="s">
        <v>293</v>
      </c>
      <c r="H2262" s="7" t="s">
        <v>1156</v>
      </c>
      <c r="I2262" s="7" t="s">
        <v>25</v>
      </c>
    </row>
    <row r="2263">
      <c r="A2263" s="56" t="s">
        <v>290</v>
      </c>
      <c r="B2263" s="7" t="s">
        <v>499</v>
      </c>
      <c r="C2263" s="7">
        <v>2.0</v>
      </c>
      <c r="D2263" s="7">
        <v>2.0</v>
      </c>
      <c r="E2263" s="7">
        <v>2.0</v>
      </c>
      <c r="F2263" s="7" t="s">
        <v>382</v>
      </c>
      <c r="G2263" s="7" t="s">
        <v>293</v>
      </c>
      <c r="H2263" s="7" t="s">
        <v>1936</v>
      </c>
      <c r="I2263" s="7" t="s">
        <v>25</v>
      </c>
    </row>
    <row r="2264">
      <c r="A2264" s="56" t="s">
        <v>430</v>
      </c>
      <c r="B2264" s="7" t="s">
        <v>1295</v>
      </c>
      <c r="C2264" s="7">
        <v>3.0</v>
      </c>
      <c r="D2264" s="7">
        <v>3.0</v>
      </c>
      <c r="E2264" s="7">
        <v>2.0</v>
      </c>
      <c r="F2264" s="7" t="s">
        <v>300</v>
      </c>
      <c r="G2264" s="7" t="s">
        <v>293</v>
      </c>
      <c r="H2264" s="7" t="s">
        <v>585</v>
      </c>
      <c r="I2264" s="7" t="s">
        <v>27</v>
      </c>
    </row>
    <row r="2265">
      <c r="A2265" s="56" t="s">
        <v>430</v>
      </c>
      <c r="B2265" s="7" t="s">
        <v>1937</v>
      </c>
      <c r="C2265" s="7">
        <v>5.0</v>
      </c>
      <c r="D2265" s="7">
        <v>5.0</v>
      </c>
      <c r="E2265" s="7">
        <v>1.0</v>
      </c>
      <c r="F2265" s="7" t="s">
        <v>24</v>
      </c>
      <c r="G2265" s="7" t="s">
        <v>293</v>
      </c>
      <c r="H2265" s="7" t="s">
        <v>559</v>
      </c>
      <c r="I2265" s="7" t="s">
        <v>27</v>
      </c>
    </row>
    <row r="2266">
      <c r="A2266" s="56" t="s">
        <v>681</v>
      </c>
      <c r="B2266" s="7" t="s">
        <v>1900</v>
      </c>
      <c r="C2266" s="7">
        <v>7.0</v>
      </c>
      <c r="D2266" s="7">
        <v>6.0</v>
      </c>
      <c r="E2266" s="7">
        <v>2.0</v>
      </c>
      <c r="F2266" s="7" t="s">
        <v>732</v>
      </c>
      <c r="G2266" s="7" t="s">
        <v>179</v>
      </c>
      <c r="H2266" s="7" t="s">
        <v>1938</v>
      </c>
      <c r="I2266" s="7" t="s">
        <v>27</v>
      </c>
    </row>
    <row r="2267">
      <c r="A2267" s="56" t="s">
        <v>408</v>
      </c>
      <c r="B2267" s="7" t="s">
        <v>635</v>
      </c>
      <c r="C2267" s="7">
        <v>5.0</v>
      </c>
      <c r="D2267" s="7">
        <v>5.0</v>
      </c>
      <c r="E2267" s="7">
        <v>1.0</v>
      </c>
      <c r="F2267" s="7" t="s">
        <v>326</v>
      </c>
      <c r="G2267" s="7" t="s">
        <v>179</v>
      </c>
      <c r="H2267" s="7" t="s">
        <v>1413</v>
      </c>
      <c r="I2267" s="7" t="s">
        <v>175</v>
      </c>
    </row>
    <row r="2268">
      <c r="A2268" s="56" t="s">
        <v>681</v>
      </c>
      <c r="B2268" s="7" t="s">
        <v>893</v>
      </c>
      <c r="C2268" s="7">
        <v>6.0</v>
      </c>
      <c r="D2268" s="7">
        <v>5.0</v>
      </c>
      <c r="E2268" s="7"/>
      <c r="F2268" s="7" t="s">
        <v>329</v>
      </c>
      <c r="G2268" s="7" t="s">
        <v>179</v>
      </c>
      <c r="H2268" s="7" t="s">
        <v>1518</v>
      </c>
      <c r="I2268" s="7" t="s">
        <v>27</v>
      </c>
    </row>
    <row r="2269">
      <c r="A2269" s="56" t="s">
        <v>408</v>
      </c>
      <c r="B2269" s="7" t="s">
        <v>648</v>
      </c>
      <c r="C2269" s="7">
        <v>6.0</v>
      </c>
      <c r="D2269" s="7">
        <v>6.0</v>
      </c>
      <c r="E2269" s="7">
        <v>1.0</v>
      </c>
      <c r="F2269" s="7" t="s">
        <v>552</v>
      </c>
      <c r="G2269" s="7" t="s">
        <v>179</v>
      </c>
      <c r="H2269" s="7" t="s">
        <v>1339</v>
      </c>
      <c r="I2269" s="7" t="s">
        <v>175</v>
      </c>
    </row>
    <row r="2270">
      <c r="A2270" s="56" t="s">
        <v>430</v>
      </c>
      <c r="B2270" s="7" t="s">
        <v>532</v>
      </c>
      <c r="C2270" s="7">
        <v>6.0</v>
      </c>
      <c r="D2270" s="7">
        <v>5.0</v>
      </c>
      <c r="E2270" s="7">
        <v>2.0</v>
      </c>
      <c r="F2270" s="7" t="s">
        <v>300</v>
      </c>
      <c r="G2270" s="7" t="s">
        <v>293</v>
      </c>
      <c r="H2270" s="7" t="s">
        <v>1939</v>
      </c>
      <c r="I2270" s="7" t="s">
        <v>27</v>
      </c>
    </row>
    <row r="2271">
      <c r="A2271" s="56" t="s">
        <v>681</v>
      </c>
      <c r="B2271" s="7" t="s">
        <v>744</v>
      </c>
      <c r="C2271" s="7">
        <v>6.0</v>
      </c>
      <c r="D2271" s="7">
        <v>6.0</v>
      </c>
      <c r="E2271" s="7">
        <v>2.0</v>
      </c>
      <c r="F2271" s="7" t="s">
        <v>352</v>
      </c>
      <c r="G2271" s="7" t="s">
        <v>179</v>
      </c>
      <c r="H2271" s="7" t="s">
        <v>1152</v>
      </c>
      <c r="I2271" s="7" t="s">
        <v>27</v>
      </c>
    </row>
    <row r="2272">
      <c r="A2272" s="56" t="s">
        <v>681</v>
      </c>
      <c r="B2272" s="7" t="s">
        <v>381</v>
      </c>
      <c r="C2272" s="7">
        <v>5.0</v>
      </c>
      <c r="D2272" s="7">
        <v>4.0</v>
      </c>
      <c r="E2272" s="7"/>
      <c r="F2272" s="7" t="s">
        <v>188</v>
      </c>
      <c r="G2272" s="7" t="s">
        <v>179</v>
      </c>
      <c r="H2272" s="7" t="s">
        <v>481</v>
      </c>
      <c r="I2272" s="7" t="s">
        <v>27</v>
      </c>
    </row>
    <row r="2273">
      <c r="A2273" s="56" t="s">
        <v>336</v>
      </c>
      <c r="B2273" s="7" t="s">
        <v>515</v>
      </c>
      <c r="C2273" s="7">
        <v>5.0</v>
      </c>
      <c r="D2273" s="7">
        <v>5.0</v>
      </c>
      <c r="E2273" s="7">
        <v>1.0</v>
      </c>
      <c r="F2273" s="7" t="s">
        <v>1027</v>
      </c>
      <c r="G2273" s="7" t="s">
        <v>293</v>
      </c>
      <c r="H2273" s="7" t="s">
        <v>975</v>
      </c>
      <c r="I2273" s="7" t="s">
        <v>27</v>
      </c>
    </row>
    <row r="2274">
      <c r="A2274" s="56" t="s">
        <v>298</v>
      </c>
      <c r="B2274" s="7" t="s">
        <v>1198</v>
      </c>
      <c r="C2274" s="7">
        <v>4.0</v>
      </c>
      <c r="D2274" s="7">
        <v>3.0</v>
      </c>
      <c r="E2274" s="7"/>
      <c r="F2274" s="7" t="s">
        <v>382</v>
      </c>
      <c r="G2274" s="7" t="s">
        <v>293</v>
      </c>
      <c r="H2274" s="7" t="s">
        <v>641</v>
      </c>
      <c r="I2274" s="7" t="s">
        <v>27</v>
      </c>
    </row>
    <row r="2275">
      <c r="A2275" s="56" t="s">
        <v>607</v>
      </c>
      <c r="B2275" s="7" t="s">
        <v>1193</v>
      </c>
      <c r="C2275" s="7">
        <v>3.0</v>
      </c>
      <c r="D2275" s="7">
        <v>2.0</v>
      </c>
      <c r="E2275" s="7"/>
      <c r="F2275" s="7" t="s">
        <v>171</v>
      </c>
      <c r="G2275" s="7" t="s">
        <v>293</v>
      </c>
      <c r="H2275" s="7" t="s">
        <v>1940</v>
      </c>
      <c r="I2275" s="7" t="s">
        <v>27</v>
      </c>
    </row>
    <row r="2276">
      <c r="A2276" s="56" t="s">
        <v>315</v>
      </c>
      <c r="B2276" s="7" t="s">
        <v>580</v>
      </c>
      <c r="C2276" s="7">
        <v>5.0</v>
      </c>
      <c r="D2276" s="7">
        <v>4.0</v>
      </c>
      <c r="E2276" s="7">
        <v>1.0</v>
      </c>
      <c r="F2276" s="7" t="s">
        <v>182</v>
      </c>
      <c r="G2276" s="7" t="s">
        <v>179</v>
      </c>
      <c r="H2276" s="7" t="s">
        <v>322</v>
      </c>
      <c r="I2276" s="7" t="s">
        <v>27</v>
      </c>
    </row>
    <row r="2277">
      <c r="A2277" s="56" t="s">
        <v>295</v>
      </c>
      <c r="B2277" s="7" t="s">
        <v>1280</v>
      </c>
      <c r="C2277" s="7">
        <v>5.0</v>
      </c>
      <c r="D2277" s="7">
        <v>4.0</v>
      </c>
      <c r="E2277" s="7">
        <v>4.0</v>
      </c>
      <c r="F2277" s="7" t="s">
        <v>332</v>
      </c>
      <c r="G2277" s="7" t="s">
        <v>179</v>
      </c>
      <c r="H2277" s="7" t="s">
        <v>1941</v>
      </c>
      <c r="I2277" s="7" t="s">
        <v>27</v>
      </c>
    </row>
    <row r="2278">
      <c r="A2278" s="56" t="s">
        <v>522</v>
      </c>
      <c r="B2278" s="7" t="s">
        <v>523</v>
      </c>
      <c r="C2278" s="7">
        <v>2.0</v>
      </c>
      <c r="D2278" s="7">
        <v>2.0</v>
      </c>
      <c r="E2278" s="7"/>
      <c r="F2278" s="7" t="s">
        <v>24</v>
      </c>
      <c r="G2278" s="7" t="s">
        <v>293</v>
      </c>
      <c r="H2278" s="7" t="s">
        <v>1867</v>
      </c>
      <c r="I2278" s="7" t="s">
        <v>25</v>
      </c>
    </row>
    <row r="2279">
      <c r="A2279" s="56" t="s">
        <v>306</v>
      </c>
      <c r="B2279" s="7" t="s">
        <v>1942</v>
      </c>
      <c r="C2279" s="7">
        <v>2.0</v>
      </c>
      <c r="D2279" s="7">
        <v>3.0</v>
      </c>
      <c r="E2279" s="7"/>
      <c r="F2279" s="7" t="s">
        <v>382</v>
      </c>
      <c r="G2279" s="7" t="s">
        <v>293</v>
      </c>
      <c r="H2279" s="7" t="s">
        <v>1312</v>
      </c>
      <c r="I2279" s="7" t="s">
        <v>27</v>
      </c>
    </row>
    <row r="2280">
      <c r="A2280" s="56" t="s">
        <v>436</v>
      </c>
      <c r="B2280" s="7" t="s">
        <v>1943</v>
      </c>
      <c r="C2280" s="7">
        <v>5.0</v>
      </c>
      <c r="D2280" s="7">
        <v>6.0</v>
      </c>
      <c r="E2280" s="7"/>
      <c r="F2280" s="7" t="s">
        <v>300</v>
      </c>
      <c r="G2280" s="7" t="s">
        <v>293</v>
      </c>
      <c r="H2280" s="7" t="s">
        <v>1944</v>
      </c>
      <c r="I2280" s="7" t="s">
        <v>27</v>
      </c>
    </row>
    <row r="2281">
      <c r="A2281" s="56" t="s">
        <v>302</v>
      </c>
      <c r="B2281" s="7" t="s">
        <v>1294</v>
      </c>
      <c r="C2281" s="7">
        <v>5.0</v>
      </c>
      <c r="D2281" s="7">
        <v>4.0</v>
      </c>
      <c r="E2281" s="7">
        <v>1.0</v>
      </c>
      <c r="F2281" s="7" t="s">
        <v>352</v>
      </c>
      <c r="G2281" s="7" t="s">
        <v>179</v>
      </c>
      <c r="H2281" s="7" t="s">
        <v>1695</v>
      </c>
      <c r="I2281" s="7" t="s">
        <v>175</v>
      </c>
    </row>
    <row r="2282">
      <c r="A2282" s="56" t="s">
        <v>302</v>
      </c>
      <c r="B2282" s="7" t="s">
        <v>1299</v>
      </c>
      <c r="C2282" s="7">
        <v>7.0</v>
      </c>
      <c r="D2282" s="7">
        <v>6.0</v>
      </c>
      <c r="E2282" s="7"/>
      <c r="F2282" s="7" t="s">
        <v>732</v>
      </c>
      <c r="G2282" s="7" t="s">
        <v>179</v>
      </c>
      <c r="H2282" s="7" t="s">
        <v>311</v>
      </c>
      <c r="I2282" s="7" t="s">
        <v>27</v>
      </c>
    </row>
    <row r="2283">
      <c r="A2283" s="56" t="s">
        <v>436</v>
      </c>
      <c r="B2283" s="7" t="s">
        <v>1900</v>
      </c>
      <c r="C2283" s="7">
        <v>4.0</v>
      </c>
      <c r="D2283" s="7">
        <v>5.0</v>
      </c>
      <c r="E2283" s="7"/>
      <c r="F2283" s="7" t="s">
        <v>300</v>
      </c>
      <c r="G2283" s="7" t="s">
        <v>293</v>
      </c>
      <c r="H2283" s="7" t="s">
        <v>1945</v>
      </c>
      <c r="I2283" s="7" t="s">
        <v>27</v>
      </c>
    </row>
    <row r="2284">
      <c r="A2284" s="56" t="s">
        <v>290</v>
      </c>
      <c r="B2284" s="7" t="s">
        <v>492</v>
      </c>
      <c r="C2284" s="7">
        <v>2.0</v>
      </c>
      <c r="D2284" s="7">
        <v>2.0</v>
      </c>
      <c r="E2284" s="7">
        <v>3.0</v>
      </c>
      <c r="F2284" s="7" t="s">
        <v>36</v>
      </c>
      <c r="G2284" s="7" t="s">
        <v>293</v>
      </c>
      <c r="H2284" s="7" t="s">
        <v>396</v>
      </c>
      <c r="I2284" s="7" t="s">
        <v>25</v>
      </c>
    </row>
    <row r="2285">
      <c r="A2285" s="56" t="s">
        <v>290</v>
      </c>
      <c r="B2285" s="7" t="s">
        <v>1946</v>
      </c>
      <c r="C2285" s="7">
        <v>4.0</v>
      </c>
      <c r="D2285" s="7">
        <v>5.0</v>
      </c>
      <c r="E2285" s="7">
        <v>2.0</v>
      </c>
      <c r="F2285" s="7" t="s">
        <v>300</v>
      </c>
      <c r="G2285" s="7" t="s">
        <v>293</v>
      </c>
      <c r="H2285" s="7" t="s">
        <v>419</v>
      </c>
      <c r="I2285" s="7" t="s">
        <v>175</v>
      </c>
    </row>
    <row r="2286">
      <c r="A2286" s="56" t="s">
        <v>319</v>
      </c>
      <c r="B2286" s="7" t="s">
        <v>1947</v>
      </c>
      <c r="C2286" s="7">
        <v>4.0</v>
      </c>
      <c r="D2286" s="7">
        <v>5.0</v>
      </c>
      <c r="E2286" s="7">
        <v>1.0</v>
      </c>
      <c r="F2286" s="7" t="s">
        <v>24</v>
      </c>
      <c r="G2286" s="7" t="s">
        <v>293</v>
      </c>
      <c r="H2286" s="7" t="s">
        <v>1948</v>
      </c>
      <c r="I2286" s="7" t="s">
        <v>27</v>
      </c>
    </row>
    <row r="2287">
      <c r="A2287" s="56" t="s">
        <v>302</v>
      </c>
      <c r="B2287" s="7" t="s">
        <v>652</v>
      </c>
      <c r="C2287" s="7">
        <v>5.0</v>
      </c>
      <c r="D2287" s="7">
        <v>5.0</v>
      </c>
      <c r="E2287" s="7">
        <v>3.0</v>
      </c>
      <c r="F2287" s="7" t="s">
        <v>181</v>
      </c>
      <c r="G2287" s="7" t="s">
        <v>179</v>
      </c>
      <c r="H2287" s="7" t="s">
        <v>1502</v>
      </c>
      <c r="I2287" s="7" t="s">
        <v>175</v>
      </c>
    </row>
    <row r="2288">
      <c r="A2288" s="56" t="s">
        <v>302</v>
      </c>
      <c r="B2288" s="7" t="s">
        <v>580</v>
      </c>
      <c r="C2288" s="7">
        <v>5.0</v>
      </c>
      <c r="D2288" s="7">
        <v>5.0</v>
      </c>
      <c r="E2288" s="7">
        <v>2.0</v>
      </c>
      <c r="F2288" s="7" t="s">
        <v>181</v>
      </c>
      <c r="G2288" s="7" t="s">
        <v>179</v>
      </c>
      <c r="H2288" s="7" t="s">
        <v>594</v>
      </c>
      <c r="I2288" s="7" t="s">
        <v>175</v>
      </c>
    </row>
    <row r="2289">
      <c r="A2289" s="56" t="s">
        <v>620</v>
      </c>
      <c r="B2289" s="7" t="s">
        <v>304</v>
      </c>
      <c r="C2289" s="7">
        <v>5.0</v>
      </c>
      <c r="D2289" s="7">
        <v>3.0</v>
      </c>
      <c r="E2289" s="7">
        <v>1.0</v>
      </c>
      <c r="F2289" s="7" t="s">
        <v>181</v>
      </c>
      <c r="G2289" s="7" t="s">
        <v>179</v>
      </c>
      <c r="H2289" s="7" t="s">
        <v>1949</v>
      </c>
      <c r="I2289" s="7" t="s">
        <v>27</v>
      </c>
    </row>
    <row r="2290">
      <c r="A2290" s="56" t="s">
        <v>302</v>
      </c>
      <c r="B2290" s="7" t="s">
        <v>450</v>
      </c>
      <c r="C2290" s="7">
        <v>5.0</v>
      </c>
      <c r="D2290" s="7">
        <v>5.0</v>
      </c>
      <c r="E2290" s="7">
        <v>3.0</v>
      </c>
      <c r="F2290" s="7" t="s">
        <v>181</v>
      </c>
      <c r="G2290" s="7" t="s">
        <v>179</v>
      </c>
      <c r="H2290" s="7" t="s">
        <v>322</v>
      </c>
      <c r="I2290" s="7" t="s">
        <v>175</v>
      </c>
    </row>
    <row r="2291">
      <c r="A2291" s="56" t="s">
        <v>302</v>
      </c>
      <c r="B2291" s="7" t="s">
        <v>1193</v>
      </c>
      <c r="C2291" s="7">
        <v>3.0</v>
      </c>
      <c r="D2291" s="7">
        <v>2.0</v>
      </c>
      <c r="E2291" s="7">
        <v>2.0</v>
      </c>
      <c r="F2291" s="7" t="s">
        <v>355</v>
      </c>
      <c r="G2291" s="7" t="s">
        <v>293</v>
      </c>
      <c r="H2291" s="7" t="s">
        <v>1950</v>
      </c>
      <c r="I2291" s="7" t="s">
        <v>27</v>
      </c>
    </row>
    <row r="2292">
      <c r="A2292" s="56" t="s">
        <v>302</v>
      </c>
      <c r="B2292" s="7" t="s">
        <v>416</v>
      </c>
      <c r="C2292" s="7">
        <v>3.0</v>
      </c>
      <c r="D2292" s="7">
        <v>2.0</v>
      </c>
      <c r="E2292" s="7">
        <v>2.0</v>
      </c>
      <c r="F2292" s="7" t="s">
        <v>345</v>
      </c>
      <c r="G2292" s="7" t="s">
        <v>179</v>
      </c>
      <c r="H2292" s="7" t="s">
        <v>1951</v>
      </c>
      <c r="I2292" s="7" t="s">
        <v>27</v>
      </c>
    </row>
    <row r="2293">
      <c r="A2293" s="56" t="s">
        <v>302</v>
      </c>
      <c r="B2293" s="7" t="s">
        <v>1181</v>
      </c>
      <c r="C2293" s="7">
        <v>4.0</v>
      </c>
      <c r="D2293" s="7">
        <v>3.0</v>
      </c>
      <c r="E2293" s="7">
        <v>1.0</v>
      </c>
      <c r="F2293" s="7" t="s">
        <v>300</v>
      </c>
      <c r="G2293" s="7" t="s">
        <v>293</v>
      </c>
      <c r="H2293" s="7" t="s">
        <v>555</v>
      </c>
      <c r="I2293" s="7" t="s">
        <v>175</v>
      </c>
    </row>
    <row r="2294">
      <c r="A2294" s="56" t="s">
        <v>302</v>
      </c>
      <c r="B2294" s="7" t="s">
        <v>1411</v>
      </c>
      <c r="C2294" s="7">
        <v>4.0</v>
      </c>
      <c r="D2294" s="7">
        <v>3.0</v>
      </c>
      <c r="E2294" s="7">
        <v>1.0</v>
      </c>
      <c r="F2294" s="7" t="s">
        <v>300</v>
      </c>
      <c r="G2294" s="7" t="s">
        <v>293</v>
      </c>
      <c r="H2294" s="7" t="s">
        <v>555</v>
      </c>
      <c r="I2294" s="7" t="s">
        <v>175</v>
      </c>
    </row>
    <row r="2295">
      <c r="A2295" s="56" t="s">
        <v>302</v>
      </c>
      <c r="B2295" s="7" t="s">
        <v>291</v>
      </c>
      <c r="C2295" s="7">
        <v>4.0</v>
      </c>
      <c r="D2295" s="7">
        <v>4.0</v>
      </c>
      <c r="E2295" s="7"/>
      <c r="F2295" s="7" t="s">
        <v>300</v>
      </c>
      <c r="G2295" s="7" t="s">
        <v>293</v>
      </c>
      <c r="H2295" s="7" t="s">
        <v>1621</v>
      </c>
      <c r="I2295" s="7" t="s">
        <v>25</v>
      </c>
    </row>
    <row r="2296">
      <c r="A2296" s="56" t="s">
        <v>302</v>
      </c>
      <c r="B2296" s="7" t="s">
        <v>989</v>
      </c>
      <c r="C2296" s="7">
        <v>4.0</v>
      </c>
      <c r="D2296" s="7">
        <v>4.0</v>
      </c>
      <c r="E2296" s="7">
        <v>1.0</v>
      </c>
      <c r="F2296" s="7" t="s">
        <v>300</v>
      </c>
      <c r="G2296" s="7" t="s">
        <v>293</v>
      </c>
      <c r="H2296" s="7" t="s">
        <v>1621</v>
      </c>
      <c r="I2296" s="7" t="s">
        <v>25</v>
      </c>
    </row>
    <row r="2297">
      <c r="A2297" s="56" t="s">
        <v>302</v>
      </c>
      <c r="B2297" s="7" t="s">
        <v>1952</v>
      </c>
      <c r="C2297" s="7">
        <v>4.0</v>
      </c>
      <c r="D2297" s="7">
        <v>4.0</v>
      </c>
      <c r="E2297" s="7">
        <v>1.0</v>
      </c>
      <c r="F2297" s="7" t="s">
        <v>300</v>
      </c>
      <c r="G2297" s="7" t="s">
        <v>293</v>
      </c>
      <c r="H2297" s="7" t="s">
        <v>1621</v>
      </c>
      <c r="I2297" s="7" t="s">
        <v>25</v>
      </c>
    </row>
    <row r="2298">
      <c r="A2298" s="56" t="s">
        <v>302</v>
      </c>
      <c r="B2298" s="7" t="s">
        <v>1953</v>
      </c>
      <c r="C2298" s="7">
        <v>3.0</v>
      </c>
      <c r="D2298" s="7">
        <v>2.0</v>
      </c>
      <c r="E2298" s="7">
        <v>1.0</v>
      </c>
      <c r="F2298" s="7" t="s">
        <v>345</v>
      </c>
      <c r="G2298" s="7" t="s">
        <v>293</v>
      </c>
      <c r="H2298" s="7" t="s">
        <v>1954</v>
      </c>
      <c r="I2298" s="7" t="s">
        <v>175</v>
      </c>
    </row>
    <row r="2299">
      <c r="A2299" s="56" t="s">
        <v>302</v>
      </c>
      <c r="B2299" s="7" t="s">
        <v>1955</v>
      </c>
      <c r="C2299" s="7">
        <v>3.0</v>
      </c>
      <c r="D2299" s="7">
        <v>2.0</v>
      </c>
      <c r="E2299" s="7">
        <v>2.0</v>
      </c>
      <c r="F2299" s="7" t="s">
        <v>345</v>
      </c>
      <c r="G2299" s="7" t="s">
        <v>293</v>
      </c>
      <c r="H2299" s="7" t="s">
        <v>1956</v>
      </c>
      <c r="I2299" s="7" t="s">
        <v>175</v>
      </c>
    </row>
    <row r="2300">
      <c r="A2300" s="56" t="s">
        <v>302</v>
      </c>
      <c r="B2300" s="7" t="s">
        <v>1550</v>
      </c>
      <c r="C2300" s="7">
        <v>4.0</v>
      </c>
      <c r="D2300" s="7">
        <v>2.0</v>
      </c>
      <c r="E2300" s="7">
        <v>2.0</v>
      </c>
      <c r="F2300" s="7" t="s">
        <v>355</v>
      </c>
      <c r="G2300" s="7" t="s">
        <v>179</v>
      </c>
      <c r="H2300" s="7" t="s">
        <v>1957</v>
      </c>
      <c r="I2300" s="7" t="s">
        <v>175</v>
      </c>
    </row>
    <row r="2301">
      <c r="A2301" s="56" t="s">
        <v>302</v>
      </c>
      <c r="B2301" s="7" t="s">
        <v>1958</v>
      </c>
      <c r="C2301" s="7">
        <v>3.0</v>
      </c>
      <c r="D2301" s="7">
        <v>2.0</v>
      </c>
      <c r="E2301" s="7">
        <v>2.0</v>
      </c>
      <c r="F2301" s="7" t="s">
        <v>355</v>
      </c>
      <c r="G2301" s="7" t="s">
        <v>179</v>
      </c>
      <c r="H2301" s="7" t="s">
        <v>1959</v>
      </c>
      <c r="I2301" s="7" t="s">
        <v>27</v>
      </c>
    </row>
    <row r="2302">
      <c r="A2302" s="56" t="s">
        <v>497</v>
      </c>
      <c r="B2302" s="7" t="s">
        <v>1960</v>
      </c>
      <c r="C2302" s="7">
        <v>5.0</v>
      </c>
      <c r="D2302" s="7">
        <v>3.0</v>
      </c>
      <c r="E2302" s="7">
        <v>5.0</v>
      </c>
      <c r="F2302" s="7" t="s">
        <v>321</v>
      </c>
      <c r="G2302" s="7" t="s">
        <v>179</v>
      </c>
      <c r="H2302" s="7" t="s">
        <v>1339</v>
      </c>
      <c r="I2302" s="7" t="s">
        <v>175</v>
      </c>
    </row>
    <row r="2303">
      <c r="A2303" s="56" t="s">
        <v>336</v>
      </c>
      <c r="B2303" s="7" t="s">
        <v>515</v>
      </c>
      <c r="C2303" s="7">
        <v>4.0</v>
      </c>
      <c r="D2303" s="7">
        <v>3.0</v>
      </c>
      <c r="E2303" s="7"/>
      <c r="F2303" s="7" t="s">
        <v>300</v>
      </c>
      <c r="G2303" s="7" t="s">
        <v>293</v>
      </c>
      <c r="H2303" s="7" t="s">
        <v>1908</v>
      </c>
      <c r="I2303" s="7" t="s">
        <v>25</v>
      </c>
    </row>
    <row r="2304">
      <c r="A2304" s="56" t="s">
        <v>620</v>
      </c>
      <c r="B2304" s="7" t="s">
        <v>368</v>
      </c>
      <c r="C2304" s="7">
        <v>3.0</v>
      </c>
      <c r="D2304" s="7">
        <v>2.0</v>
      </c>
      <c r="E2304" s="7">
        <v>1.0</v>
      </c>
      <c r="F2304" s="7" t="s">
        <v>24</v>
      </c>
      <c r="G2304" s="7" t="s">
        <v>293</v>
      </c>
      <c r="H2304" s="7" t="s">
        <v>1707</v>
      </c>
      <c r="I2304" s="7" t="s">
        <v>27</v>
      </c>
    </row>
    <row r="2305">
      <c r="A2305" s="56" t="s">
        <v>302</v>
      </c>
      <c r="B2305" s="7" t="s">
        <v>1670</v>
      </c>
      <c r="C2305" s="7">
        <v>3.0</v>
      </c>
      <c r="D2305" s="7">
        <v>2.0</v>
      </c>
      <c r="E2305" s="7"/>
      <c r="F2305" s="7" t="s">
        <v>24</v>
      </c>
      <c r="G2305" s="7" t="s">
        <v>293</v>
      </c>
      <c r="H2305" s="7" t="s">
        <v>1961</v>
      </c>
    </row>
    <row r="2306">
      <c r="A2306" s="56" t="s">
        <v>290</v>
      </c>
      <c r="B2306" s="7" t="s">
        <v>425</v>
      </c>
      <c r="C2306" s="7">
        <v>4.0</v>
      </c>
      <c r="D2306" s="7">
        <v>5.0</v>
      </c>
      <c r="E2306" s="7">
        <v>2.0</v>
      </c>
      <c r="F2306" s="7" t="s">
        <v>355</v>
      </c>
      <c r="G2306" s="7" t="s">
        <v>293</v>
      </c>
      <c r="H2306" s="7" t="s">
        <v>1962</v>
      </c>
      <c r="I2306" s="7" t="s">
        <v>27</v>
      </c>
    </row>
    <row r="2307">
      <c r="A2307" s="56" t="s">
        <v>290</v>
      </c>
      <c r="B2307" s="7" t="s">
        <v>1946</v>
      </c>
      <c r="C2307" s="7">
        <v>4.0</v>
      </c>
      <c r="D2307" s="7">
        <v>5.0</v>
      </c>
      <c r="E2307" s="7">
        <v>2.0</v>
      </c>
      <c r="F2307" s="7" t="s">
        <v>300</v>
      </c>
      <c r="G2307" s="7" t="s">
        <v>293</v>
      </c>
      <c r="H2307" s="7" t="s">
        <v>419</v>
      </c>
      <c r="I2307" s="7" t="s">
        <v>27</v>
      </c>
    </row>
    <row r="2308">
      <c r="A2308" s="56" t="s">
        <v>290</v>
      </c>
      <c r="B2308" s="7" t="s">
        <v>589</v>
      </c>
      <c r="C2308" s="7">
        <v>4.0</v>
      </c>
      <c r="D2308" s="7">
        <v>5.0</v>
      </c>
      <c r="E2308" s="7"/>
      <c r="F2308" s="7" t="s">
        <v>300</v>
      </c>
      <c r="G2308" s="7" t="s">
        <v>293</v>
      </c>
      <c r="H2308" s="7" t="s">
        <v>1804</v>
      </c>
      <c r="I2308" s="7" t="s">
        <v>27</v>
      </c>
    </row>
    <row r="2309">
      <c r="A2309" s="56" t="s">
        <v>290</v>
      </c>
      <c r="B2309" s="7" t="s">
        <v>1889</v>
      </c>
      <c r="C2309" s="7">
        <v>5.0</v>
      </c>
      <c r="D2309" s="7">
        <v>5.0</v>
      </c>
      <c r="E2309" s="7"/>
      <c r="F2309" s="7" t="s">
        <v>300</v>
      </c>
      <c r="G2309" s="7" t="s">
        <v>293</v>
      </c>
      <c r="H2309" s="7" t="s">
        <v>680</v>
      </c>
      <c r="I2309" s="7" t="s">
        <v>175</v>
      </c>
    </row>
    <row r="2310">
      <c r="A2310" s="56" t="s">
        <v>290</v>
      </c>
      <c r="B2310" s="7" t="s">
        <v>1963</v>
      </c>
      <c r="C2310" s="7">
        <v>4.0</v>
      </c>
      <c r="D2310" s="7">
        <v>5.0</v>
      </c>
      <c r="E2310" s="7">
        <v>1.0</v>
      </c>
      <c r="F2310" s="7" t="s">
        <v>300</v>
      </c>
      <c r="G2310" s="7" t="s">
        <v>293</v>
      </c>
      <c r="H2310" s="7" t="s">
        <v>419</v>
      </c>
      <c r="I2310" s="7" t="s">
        <v>175</v>
      </c>
    </row>
    <row r="2311">
      <c r="A2311" s="56" t="s">
        <v>290</v>
      </c>
      <c r="B2311" s="7" t="s">
        <v>1613</v>
      </c>
      <c r="C2311" s="7">
        <v>4.0</v>
      </c>
      <c r="D2311" s="7">
        <v>5.0</v>
      </c>
      <c r="E2311" s="7">
        <v>1.0</v>
      </c>
      <c r="F2311" s="7" t="s">
        <v>300</v>
      </c>
      <c r="G2311" s="7" t="s">
        <v>293</v>
      </c>
      <c r="H2311" s="7" t="s">
        <v>1614</v>
      </c>
      <c r="I2311" s="7" t="s">
        <v>175</v>
      </c>
    </row>
    <row r="2312">
      <c r="A2312" s="56" t="s">
        <v>306</v>
      </c>
      <c r="B2312" s="7" t="s">
        <v>1964</v>
      </c>
      <c r="C2312" s="7">
        <v>7.0</v>
      </c>
      <c r="D2312" s="7">
        <v>9.0</v>
      </c>
      <c r="E2312" s="7"/>
      <c r="F2312" s="7" t="s">
        <v>332</v>
      </c>
      <c r="G2312" s="7" t="s">
        <v>179</v>
      </c>
      <c r="H2312" s="7" t="s">
        <v>1317</v>
      </c>
      <c r="I2312" s="7" t="s">
        <v>27</v>
      </c>
    </row>
    <row r="2313">
      <c r="A2313" s="56" t="s">
        <v>302</v>
      </c>
      <c r="B2313" s="7" t="s">
        <v>1965</v>
      </c>
      <c r="C2313" s="7">
        <v>2.0</v>
      </c>
      <c r="D2313" s="7">
        <v>2.0</v>
      </c>
      <c r="E2313" s="7">
        <v>4.0</v>
      </c>
      <c r="F2313" s="7" t="s">
        <v>355</v>
      </c>
      <c r="G2313" s="7" t="s">
        <v>293</v>
      </c>
      <c r="H2313" s="7" t="s">
        <v>502</v>
      </c>
      <c r="I2313" s="7" t="s">
        <v>27</v>
      </c>
    </row>
    <row r="2314">
      <c r="A2314" s="56" t="s">
        <v>408</v>
      </c>
      <c r="B2314" s="7" t="s">
        <v>344</v>
      </c>
      <c r="C2314" s="7">
        <v>4.0</v>
      </c>
      <c r="D2314" s="7">
        <v>4.0</v>
      </c>
      <c r="E2314" s="7"/>
      <c r="F2314" s="7" t="s">
        <v>180</v>
      </c>
      <c r="G2314" s="7" t="s">
        <v>293</v>
      </c>
      <c r="H2314" s="7" t="s">
        <v>649</v>
      </c>
      <c r="I2314" s="7" t="s">
        <v>27</v>
      </c>
    </row>
    <row r="2315">
      <c r="A2315" s="56" t="s">
        <v>436</v>
      </c>
      <c r="B2315" s="7" t="s">
        <v>1964</v>
      </c>
      <c r="C2315" s="7">
        <v>5.0</v>
      </c>
      <c r="D2315" s="7">
        <v>6.0</v>
      </c>
      <c r="E2315" s="7">
        <v>1.0</v>
      </c>
      <c r="F2315" s="7" t="s">
        <v>300</v>
      </c>
      <c r="G2315" s="7" t="s">
        <v>293</v>
      </c>
      <c r="H2315" s="7" t="s">
        <v>1966</v>
      </c>
      <c r="I2315" s="7" t="s">
        <v>27</v>
      </c>
    </row>
    <row r="2316">
      <c r="A2316" s="56" t="s">
        <v>436</v>
      </c>
      <c r="B2316" s="7" t="s">
        <v>1967</v>
      </c>
      <c r="C2316" s="7">
        <v>4.0</v>
      </c>
      <c r="D2316" s="7">
        <v>5.0</v>
      </c>
      <c r="E2316" s="7"/>
      <c r="F2316" s="7" t="s">
        <v>300</v>
      </c>
      <c r="G2316" s="7" t="s">
        <v>293</v>
      </c>
      <c r="H2316" s="7" t="s">
        <v>463</v>
      </c>
      <c r="I2316" s="7" t="s">
        <v>25</v>
      </c>
    </row>
    <row r="2317">
      <c r="A2317" s="56" t="s">
        <v>436</v>
      </c>
      <c r="B2317" s="7" t="s">
        <v>1968</v>
      </c>
      <c r="C2317" s="7">
        <v>4.0</v>
      </c>
      <c r="D2317" s="7">
        <v>5.0</v>
      </c>
      <c r="E2317" s="7">
        <v>3.0</v>
      </c>
      <c r="F2317" s="7" t="s">
        <v>300</v>
      </c>
      <c r="G2317" s="7" t="s">
        <v>293</v>
      </c>
      <c r="H2317" s="7" t="s">
        <v>463</v>
      </c>
      <c r="I2317" s="7" t="s">
        <v>27</v>
      </c>
    </row>
    <row r="2318">
      <c r="A2318" s="56" t="s">
        <v>436</v>
      </c>
      <c r="B2318" s="7" t="s">
        <v>855</v>
      </c>
      <c r="C2318" s="7">
        <v>5.0</v>
      </c>
      <c r="D2318" s="7">
        <v>5.0</v>
      </c>
      <c r="E2318" s="7">
        <v>1.0</v>
      </c>
      <c r="F2318" s="7" t="s">
        <v>300</v>
      </c>
      <c r="G2318" s="7" t="s">
        <v>293</v>
      </c>
      <c r="H2318" s="7" t="s">
        <v>1966</v>
      </c>
      <c r="I2318" s="7" t="s">
        <v>27</v>
      </c>
    </row>
    <row r="2319">
      <c r="A2319" s="56" t="s">
        <v>436</v>
      </c>
      <c r="B2319" s="7" t="s">
        <v>1969</v>
      </c>
      <c r="C2319" s="7">
        <v>4.0</v>
      </c>
      <c r="D2319" s="7">
        <v>5.0</v>
      </c>
      <c r="E2319" s="7">
        <v>1.0</v>
      </c>
      <c r="F2319" s="7" t="s">
        <v>300</v>
      </c>
      <c r="G2319" s="7" t="s">
        <v>293</v>
      </c>
      <c r="H2319" s="7" t="s">
        <v>1970</v>
      </c>
      <c r="I2319" s="7" t="s">
        <v>27</v>
      </c>
    </row>
    <row r="2320">
      <c r="A2320" s="56" t="s">
        <v>436</v>
      </c>
      <c r="B2320" s="7" t="s">
        <v>1971</v>
      </c>
      <c r="C2320" s="7">
        <v>4.0</v>
      </c>
      <c r="D2320" s="7">
        <v>6.0</v>
      </c>
      <c r="E2320" s="7"/>
      <c r="F2320" s="7" t="s">
        <v>300</v>
      </c>
      <c r="G2320" s="7" t="s">
        <v>293</v>
      </c>
      <c r="H2320" s="7" t="s">
        <v>1972</v>
      </c>
      <c r="I2320" s="7" t="s">
        <v>27</v>
      </c>
    </row>
    <row r="2321">
      <c r="A2321" s="56" t="s">
        <v>336</v>
      </c>
      <c r="B2321" s="7" t="s">
        <v>532</v>
      </c>
      <c r="C2321" s="7">
        <v>4.0</v>
      </c>
      <c r="D2321" s="7">
        <v>5.0</v>
      </c>
      <c r="E2321" s="7">
        <v>2.0</v>
      </c>
      <c r="F2321" s="7" t="s">
        <v>300</v>
      </c>
      <c r="G2321" s="7" t="s">
        <v>179</v>
      </c>
      <c r="H2321" s="7" t="s">
        <v>1973</v>
      </c>
      <c r="I2321" s="7" t="s">
        <v>27</v>
      </c>
    </row>
    <row r="2322">
      <c r="A2322" s="56" t="s">
        <v>415</v>
      </c>
      <c r="B2322" s="7" t="s">
        <v>416</v>
      </c>
      <c r="C2322" s="7">
        <v>3.0</v>
      </c>
      <c r="D2322" s="7">
        <v>2.0</v>
      </c>
      <c r="E2322" s="7">
        <v>2.0</v>
      </c>
      <c r="F2322" s="7" t="s">
        <v>355</v>
      </c>
      <c r="G2322" s="7" t="s">
        <v>293</v>
      </c>
      <c r="H2322" s="7" t="s">
        <v>1974</v>
      </c>
      <c r="I2322" s="7" t="s">
        <v>27</v>
      </c>
    </row>
    <row r="2323">
      <c r="A2323" s="56" t="s">
        <v>415</v>
      </c>
      <c r="B2323" s="7" t="s">
        <v>1703</v>
      </c>
      <c r="C2323" s="7">
        <v>3.0</v>
      </c>
      <c r="D2323" s="7">
        <v>3.0</v>
      </c>
      <c r="E2323" s="7"/>
      <c r="F2323" s="7" t="s">
        <v>24</v>
      </c>
      <c r="G2323" s="7" t="s">
        <v>293</v>
      </c>
      <c r="H2323" s="7" t="s">
        <v>868</v>
      </c>
      <c r="I2323" s="7" t="s">
        <v>27</v>
      </c>
    </row>
    <row r="2324">
      <c r="A2324" s="56" t="s">
        <v>309</v>
      </c>
      <c r="B2324" s="7" t="s">
        <v>758</v>
      </c>
      <c r="C2324" s="7">
        <v>13.0</v>
      </c>
      <c r="D2324" s="7">
        <v>13.0</v>
      </c>
      <c r="E2324" s="7">
        <v>2.0</v>
      </c>
      <c r="F2324" s="7" t="s">
        <v>332</v>
      </c>
      <c r="G2324" s="7" t="s">
        <v>179</v>
      </c>
      <c r="H2324" s="7" t="s">
        <v>1975</v>
      </c>
      <c r="I2324" s="7" t="s">
        <v>27</v>
      </c>
    </row>
    <row r="2325">
      <c r="A2325" s="56" t="s">
        <v>309</v>
      </c>
      <c r="B2325" s="7" t="s">
        <v>1976</v>
      </c>
      <c r="D2325" s="27"/>
      <c r="E2325" s="7"/>
      <c r="F2325" s="7" t="s">
        <v>1977</v>
      </c>
      <c r="G2325" s="7" t="s">
        <v>179</v>
      </c>
      <c r="H2325" s="7" t="s">
        <v>1822</v>
      </c>
      <c r="I2325" s="7" t="s">
        <v>184</v>
      </c>
    </row>
    <row r="2326">
      <c r="A2326" s="56" t="s">
        <v>309</v>
      </c>
      <c r="B2326" s="7" t="s">
        <v>855</v>
      </c>
      <c r="C2326" s="7">
        <v>6.0</v>
      </c>
      <c r="D2326" s="7">
        <v>6.0</v>
      </c>
      <c r="E2326" s="7">
        <v>2.0</v>
      </c>
      <c r="F2326" s="7" t="s">
        <v>332</v>
      </c>
      <c r="G2326" s="7" t="s">
        <v>179</v>
      </c>
      <c r="H2326" s="7" t="s">
        <v>1819</v>
      </c>
      <c r="I2326" s="7" t="s">
        <v>25</v>
      </c>
    </row>
    <row r="2327">
      <c r="A2327" s="56" t="s">
        <v>309</v>
      </c>
      <c r="B2327" s="7" t="s">
        <v>515</v>
      </c>
      <c r="C2327" s="7">
        <v>4.0</v>
      </c>
      <c r="D2327" s="7">
        <v>3.0</v>
      </c>
      <c r="E2327" s="7"/>
      <c r="F2327" s="7" t="s">
        <v>461</v>
      </c>
      <c r="G2327" s="7" t="s">
        <v>179</v>
      </c>
      <c r="H2327" s="7" t="s">
        <v>1978</v>
      </c>
      <c r="I2327" s="7" t="s">
        <v>27</v>
      </c>
    </row>
    <row r="2328">
      <c r="A2328" s="56" t="s">
        <v>309</v>
      </c>
      <c r="B2328" s="7" t="s">
        <v>1979</v>
      </c>
      <c r="C2328" s="7">
        <v>8.0</v>
      </c>
      <c r="D2328" s="7">
        <v>9.0</v>
      </c>
      <c r="E2328" s="7">
        <v>2.0</v>
      </c>
      <c r="F2328" s="7" t="s">
        <v>326</v>
      </c>
      <c r="G2328" s="7" t="s">
        <v>179</v>
      </c>
      <c r="H2328" s="7" t="s">
        <v>1256</v>
      </c>
      <c r="I2328" s="7" t="s">
        <v>27</v>
      </c>
    </row>
    <row r="2329">
      <c r="A2329" s="56" t="s">
        <v>298</v>
      </c>
      <c r="B2329" s="7" t="s">
        <v>483</v>
      </c>
      <c r="C2329" s="7">
        <v>6.0</v>
      </c>
      <c r="D2329" s="7">
        <v>6.0</v>
      </c>
      <c r="E2329" s="7"/>
      <c r="F2329" s="7" t="s">
        <v>329</v>
      </c>
      <c r="G2329" s="7" t="s">
        <v>179</v>
      </c>
      <c r="H2329" s="7" t="s">
        <v>1044</v>
      </c>
      <c r="I2329" s="7" t="s">
        <v>25</v>
      </c>
    </row>
    <row r="2330">
      <c r="A2330" s="56" t="s">
        <v>415</v>
      </c>
      <c r="B2330" s="7" t="s">
        <v>431</v>
      </c>
      <c r="C2330" s="7">
        <v>3.0</v>
      </c>
      <c r="D2330" s="7">
        <v>2.0</v>
      </c>
      <c r="E2330" s="7"/>
      <c r="F2330" s="7" t="s">
        <v>36</v>
      </c>
      <c r="G2330" s="7" t="s">
        <v>293</v>
      </c>
      <c r="H2330" s="7" t="s">
        <v>1980</v>
      </c>
      <c r="I2330" s="7" t="s">
        <v>175</v>
      </c>
    </row>
    <row r="2331">
      <c r="A2331" s="56" t="s">
        <v>298</v>
      </c>
      <c r="B2331" s="7" t="s">
        <v>400</v>
      </c>
      <c r="C2331" s="7">
        <v>3.0</v>
      </c>
      <c r="D2331" s="7">
        <v>2.0</v>
      </c>
      <c r="E2331" s="7">
        <v>1.0</v>
      </c>
      <c r="F2331" s="7" t="s">
        <v>300</v>
      </c>
      <c r="G2331" s="7" t="s">
        <v>293</v>
      </c>
      <c r="H2331" s="7" t="s">
        <v>1700</v>
      </c>
      <c r="I2331" s="7" t="s">
        <v>27</v>
      </c>
    </row>
    <row r="2332">
      <c r="A2332" s="56" t="s">
        <v>298</v>
      </c>
      <c r="B2332" s="7" t="s">
        <v>428</v>
      </c>
      <c r="C2332" s="7">
        <v>3.0</v>
      </c>
      <c r="D2332" s="7">
        <v>2.0</v>
      </c>
      <c r="E2332" s="7">
        <v>1.0</v>
      </c>
      <c r="F2332" s="7" t="s">
        <v>300</v>
      </c>
      <c r="G2332" s="7" t="s">
        <v>293</v>
      </c>
      <c r="H2332" s="7" t="s">
        <v>1700</v>
      </c>
      <c r="I2332" s="7" t="s">
        <v>27</v>
      </c>
    </row>
    <row r="2333">
      <c r="A2333" s="56" t="s">
        <v>303</v>
      </c>
      <c r="B2333" s="7" t="s">
        <v>610</v>
      </c>
      <c r="C2333" s="7">
        <v>3.0</v>
      </c>
      <c r="D2333" s="7">
        <v>3.0</v>
      </c>
      <c r="E2333" s="7">
        <v>1.0</v>
      </c>
      <c r="F2333" s="7" t="s">
        <v>355</v>
      </c>
      <c r="G2333" s="7" t="s">
        <v>293</v>
      </c>
      <c r="H2333" s="7" t="s">
        <v>1373</v>
      </c>
      <c r="I2333" s="7" t="s">
        <v>175</v>
      </c>
    </row>
    <row r="2334">
      <c r="A2334" s="56" t="s">
        <v>351</v>
      </c>
      <c r="B2334" s="7" t="s">
        <v>993</v>
      </c>
      <c r="C2334" s="7">
        <v>3.0</v>
      </c>
      <c r="D2334" s="7">
        <v>2.0</v>
      </c>
      <c r="E2334" s="7">
        <v>1.0</v>
      </c>
      <c r="F2334" s="7" t="s">
        <v>300</v>
      </c>
      <c r="G2334" s="7" t="s">
        <v>293</v>
      </c>
      <c r="H2334" s="7" t="s">
        <v>1849</v>
      </c>
      <c r="I2334" s="7" t="s">
        <v>27</v>
      </c>
    </row>
    <row r="2335">
      <c r="A2335" s="56" t="s">
        <v>497</v>
      </c>
      <c r="B2335" s="7" t="s">
        <v>950</v>
      </c>
      <c r="C2335" s="7">
        <v>4.0</v>
      </c>
      <c r="D2335" s="7">
        <v>2.0</v>
      </c>
      <c r="E2335" s="7">
        <v>1.0</v>
      </c>
      <c r="F2335" s="7" t="s">
        <v>355</v>
      </c>
      <c r="G2335" s="7" t="s">
        <v>293</v>
      </c>
      <c r="H2335" s="7" t="s">
        <v>451</v>
      </c>
      <c r="I2335" s="7" t="s">
        <v>27</v>
      </c>
    </row>
    <row r="2336">
      <c r="A2336" s="56" t="s">
        <v>341</v>
      </c>
      <c r="B2336" s="7" t="s">
        <v>1981</v>
      </c>
      <c r="C2336" s="7">
        <v>3.0</v>
      </c>
      <c r="D2336" s="7">
        <v>2.0</v>
      </c>
      <c r="E2336" s="7">
        <v>1.0</v>
      </c>
      <c r="F2336" s="7" t="s">
        <v>300</v>
      </c>
      <c r="G2336" s="7" t="s">
        <v>293</v>
      </c>
      <c r="H2336" s="7" t="s">
        <v>1982</v>
      </c>
      <c r="I2336" s="7" t="s">
        <v>27</v>
      </c>
    </row>
    <row r="2337">
      <c r="A2337" s="56" t="s">
        <v>447</v>
      </c>
      <c r="B2337" s="7" t="s">
        <v>1983</v>
      </c>
      <c r="C2337" s="7" t="s">
        <v>576</v>
      </c>
      <c r="D2337" s="27"/>
      <c r="E2337" s="7">
        <v>1.0</v>
      </c>
      <c r="F2337" s="7" t="s">
        <v>36</v>
      </c>
      <c r="G2337" s="7" t="s">
        <v>293</v>
      </c>
      <c r="H2337" s="7" t="s">
        <v>1984</v>
      </c>
      <c r="I2337" s="7" t="s">
        <v>25</v>
      </c>
    </row>
    <row r="2338">
      <c r="A2338" s="56" t="s">
        <v>290</v>
      </c>
      <c r="B2338" s="7" t="s">
        <v>492</v>
      </c>
      <c r="C2338" s="7">
        <v>3.0</v>
      </c>
      <c r="D2338" s="7">
        <v>2.0</v>
      </c>
      <c r="E2338" s="7">
        <v>1.0</v>
      </c>
      <c r="F2338" s="7" t="s">
        <v>36</v>
      </c>
      <c r="G2338" s="7" t="s">
        <v>293</v>
      </c>
      <c r="H2338" s="7" t="s">
        <v>1985</v>
      </c>
      <c r="I2338" s="7" t="s">
        <v>25</v>
      </c>
    </row>
    <row r="2339">
      <c r="A2339" s="56" t="s">
        <v>439</v>
      </c>
      <c r="B2339" s="7" t="s">
        <v>1986</v>
      </c>
      <c r="C2339" s="7">
        <v>5.0</v>
      </c>
      <c r="D2339" s="7">
        <v>4.0</v>
      </c>
      <c r="E2339" s="7">
        <v>1.0</v>
      </c>
      <c r="F2339" s="7" t="s">
        <v>24</v>
      </c>
      <c r="G2339" s="7" t="s">
        <v>293</v>
      </c>
      <c r="H2339" s="7" t="s">
        <v>1486</v>
      </c>
      <c r="I2339" s="7" t="s">
        <v>27</v>
      </c>
    </row>
    <row r="2340">
      <c r="A2340" s="56" t="s">
        <v>436</v>
      </c>
      <c r="B2340" s="7" t="s">
        <v>896</v>
      </c>
      <c r="C2340" s="7">
        <v>4.0</v>
      </c>
      <c r="D2340" s="7">
        <v>3.0</v>
      </c>
      <c r="E2340" s="7">
        <v>1.0</v>
      </c>
      <c r="F2340" s="7" t="s">
        <v>181</v>
      </c>
      <c r="G2340" s="7" t="s">
        <v>179</v>
      </c>
      <c r="H2340" s="7" t="s">
        <v>954</v>
      </c>
      <c r="I2340" s="7" t="s">
        <v>27</v>
      </c>
    </row>
    <row r="2341">
      <c r="A2341" s="56" t="s">
        <v>522</v>
      </c>
      <c r="B2341" s="7" t="s">
        <v>755</v>
      </c>
      <c r="C2341" s="7">
        <v>3.0</v>
      </c>
      <c r="D2341" s="7">
        <v>2.0</v>
      </c>
      <c r="E2341" s="7">
        <v>2.0</v>
      </c>
      <c r="F2341" s="7" t="s">
        <v>24</v>
      </c>
      <c r="G2341" s="7" t="s">
        <v>293</v>
      </c>
      <c r="H2341" s="7" t="s">
        <v>1987</v>
      </c>
      <c r="I2341" s="7" t="s">
        <v>184</v>
      </c>
    </row>
    <row r="2342">
      <c r="A2342" s="56" t="s">
        <v>522</v>
      </c>
      <c r="B2342" s="7" t="s">
        <v>583</v>
      </c>
      <c r="C2342" s="7">
        <v>4.0</v>
      </c>
      <c r="D2342" s="7">
        <v>4.0</v>
      </c>
      <c r="E2342" s="7">
        <v>2.0</v>
      </c>
      <c r="F2342" s="7" t="s">
        <v>300</v>
      </c>
      <c r="G2342" s="7" t="s">
        <v>293</v>
      </c>
      <c r="H2342" s="7" t="s">
        <v>1988</v>
      </c>
      <c r="I2342" s="7" t="s">
        <v>25</v>
      </c>
    </row>
    <row r="2343">
      <c r="A2343" s="56" t="s">
        <v>351</v>
      </c>
      <c r="B2343" s="7" t="s">
        <v>950</v>
      </c>
      <c r="C2343" s="7">
        <v>3.0</v>
      </c>
      <c r="D2343" s="7">
        <v>2.0</v>
      </c>
      <c r="E2343" s="7">
        <v>2.0</v>
      </c>
      <c r="F2343" s="7" t="s">
        <v>24</v>
      </c>
      <c r="G2343" s="7" t="s">
        <v>293</v>
      </c>
      <c r="H2343" s="7" t="s">
        <v>1717</v>
      </c>
      <c r="I2343" s="7" t="s">
        <v>27</v>
      </c>
    </row>
    <row r="2344">
      <c r="A2344" s="56" t="s">
        <v>290</v>
      </c>
      <c r="B2344" s="7" t="s">
        <v>599</v>
      </c>
      <c r="C2344" s="7">
        <v>2.0</v>
      </c>
      <c r="D2344" s="7">
        <v>2.0</v>
      </c>
      <c r="E2344" s="7">
        <v>1.0</v>
      </c>
      <c r="F2344" s="7" t="s">
        <v>300</v>
      </c>
      <c r="G2344" s="7" t="s">
        <v>293</v>
      </c>
      <c r="H2344" s="7" t="s">
        <v>1156</v>
      </c>
      <c r="I2344" s="7" t="s">
        <v>25</v>
      </c>
    </row>
    <row r="2345">
      <c r="A2345" s="56" t="s">
        <v>290</v>
      </c>
      <c r="B2345" s="7" t="s">
        <v>1989</v>
      </c>
      <c r="C2345" s="7">
        <v>2.0</v>
      </c>
      <c r="D2345" s="7">
        <v>2.0</v>
      </c>
      <c r="E2345" s="7">
        <v>1.0</v>
      </c>
      <c r="F2345" s="7" t="s">
        <v>345</v>
      </c>
      <c r="G2345" s="7" t="s">
        <v>293</v>
      </c>
      <c r="H2345" s="7" t="s">
        <v>592</v>
      </c>
      <c r="I2345" s="7" t="s">
        <v>25</v>
      </c>
    </row>
    <row r="2346">
      <c r="A2346" s="56" t="s">
        <v>290</v>
      </c>
      <c r="B2346" s="7" t="s">
        <v>1990</v>
      </c>
      <c r="C2346" s="7">
        <v>3.0</v>
      </c>
      <c r="D2346" s="7">
        <v>3.0</v>
      </c>
      <c r="E2346" s="7">
        <v>3.0</v>
      </c>
      <c r="F2346" s="7" t="s">
        <v>382</v>
      </c>
      <c r="G2346" s="7" t="s">
        <v>293</v>
      </c>
      <c r="H2346" s="7" t="s">
        <v>361</v>
      </c>
      <c r="I2346" s="7" t="s">
        <v>27</v>
      </c>
    </row>
    <row r="2347">
      <c r="A2347" s="56" t="s">
        <v>290</v>
      </c>
      <c r="B2347" s="7" t="s">
        <v>1991</v>
      </c>
      <c r="C2347" s="7">
        <v>4.0</v>
      </c>
      <c r="D2347" s="7">
        <v>5.0</v>
      </c>
      <c r="E2347" s="7"/>
      <c r="F2347" s="7" t="s">
        <v>563</v>
      </c>
      <c r="G2347" s="7" t="s">
        <v>293</v>
      </c>
      <c r="H2347" s="7" t="s">
        <v>1060</v>
      </c>
      <c r="I2347" s="7" t="s">
        <v>25</v>
      </c>
    </row>
    <row r="2348">
      <c r="A2348" s="56" t="s">
        <v>677</v>
      </c>
      <c r="B2348" s="7" t="s">
        <v>656</v>
      </c>
      <c r="C2348" s="7">
        <v>3.0</v>
      </c>
      <c r="D2348" s="7">
        <v>2.0</v>
      </c>
      <c r="E2348" s="7">
        <v>4.0</v>
      </c>
      <c r="F2348" s="7" t="s">
        <v>36</v>
      </c>
      <c r="G2348" s="7" t="s">
        <v>293</v>
      </c>
      <c r="H2348" s="7" t="s">
        <v>1992</v>
      </c>
      <c r="I2348" s="7" t="s">
        <v>27</v>
      </c>
    </row>
    <row r="2349">
      <c r="A2349" s="56" t="s">
        <v>290</v>
      </c>
      <c r="B2349" s="7" t="s">
        <v>495</v>
      </c>
      <c r="C2349" s="7">
        <v>3.0</v>
      </c>
      <c r="D2349" s="7">
        <v>2.0</v>
      </c>
      <c r="E2349" s="7">
        <v>2.0</v>
      </c>
      <c r="F2349" s="7" t="s">
        <v>36</v>
      </c>
      <c r="G2349" s="7" t="s">
        <v>293</v>
      </c>
      <c r="H2349" s="7" t="s">
        <v>1173</v>
      </c>
      <c r="I2349" s="7" t="s">
        <v>25</v>
      </c>
    </row>
    <row r="2350">
      <c r="A2350" s="56" t="s">
        <v>290</v>
      </c>
      <c r="B2350" s="7" t="s">
        <v>781</v>
      </c>
      <c r="C2350" s="7" t="s">
        <v>576</v>
      </c>
      <c r="D2350" s="7">
        <v>1.0</v>
      </c>
      <c r="E2350" s="7">
        <v>1.0</v>
      </c>
      <c r="F2350" s="7" t="s">
        <v>1993</v>
      </c>
      <c r="G2350" s="7" t="s">
        <v>293</v>
      </c>
      <c r="H2350" s="7" t="s">
        <v>1204</v>
      </c>
      <c r="I2350" s="7" t="s">
        <v>25</v>
      </c>
    </row>
    <row r="2351">
      <c r="A2351" s="56" t="s">
        <v>336</v>
      </c>
      <c r="B2351" s="7" t="s">
        <v>601</v>
      </c>
      <c r="C2351" s="7">
        <v>5.0</v>
      </c>
      <c r="D2351" s="7">
        <v>4.0</v>
      </c>
      <c r="E2351" s="7">
        <v>1.0</v>
      </c>
      <c r="F2351" s="7" t="s">
        <v>329</v>
      </c>
      <c r="G2351" s="7" t="s">
        <v>179</v>
      </c>
      <c r="H2351" s="7" t="s">
        <v>1994</v>
      </c>
      <c r="I2351" s="7" t="s">
        <v>27</v>
      </c>
    </row>
    <row r="2352">
      <c r="A2352" s="56" t="s">
        <v>362</v>
      </c>
      <c r="B2352" s="7" t="s">
        <v>1995</v>
      </c>
      <c r="C2352" s="7">
        <v>2.0</v>
      </c>
      <c r="D2352" s="7">
        <v>2.0</v>
      </c>
      <c r="E2352" s="7"/>
      <c r="F2352" s="7" t="s">
        <v>345</v>
      </c>
      <c r="G2352" s="7" t="s">
        <v>293</v>
      </c>
      <c r="H2352" s="7" t="s">
        <v>1996</v>
      </c>
      <c r="I2352" s="7" t="s">
        <v>27</v>
      </c>
    </row>
    <row r="2353">
      <c r="A2353" s="56" t="s">
        <v>436</v>
      </c>
      <c r="B2353" s="7" t="s">
        <v>1997</v>
      </c>
      <c r="C2353" s="7">
        <v>6.0</v>
      </c>
      <c r="D2353" s="7">
        <v>6.0</v>
      </c>
      <c r="E2353" s="7"/>
      <c r="F2353" s="7" t="s">
        <v>332</v>
      </c>
      <c r="G2353" s="7" t="s">
        <v>293</v>
      </c>
      <c r="H2353" s="7" t="s">
        <v>1998</v>
      </c>
      <c r="I2353" s="7" t="s">
        <v>27</v>
      </c>
    </row>
    <row r="2354">
      <c r="A2354" s="56" t="s">
        <v>336</v>
      </c>
      <c r="B2354" s="7" t="s">
        <v>1999</v>
      </c>
      <c r="C2354" s="7">
        <v>7.0</v>
      </c>
      <c r="D2354" s="7">
        <v>6.0</v>
      </c>
      <c r="E2354" s="7">
        <v>1.0</v>
      </c>
      <c r="F2354" s="7" t="s">
        <v>329</v>
      </c>
      <c r="G2354" s="7" t="s">
        <v>179</v>
      </c>
      <c r="H2354" s="7" t="s">
        <v>2000</v>
      </c>
      <c r="I2354" s="7" t="s">
        <v>27</v>
      </c>
    </row>
    <row r="2355">
      <c r="A2355" s="56" t="s">
        <v>336</v>
      </c>
      <c r="B2355" s="7" t="s">
        <v>381</v>
      </c>
      <c r="C2355" s="7">
        <v>5.0</v>
      </c>
      <c r="D2355" s="7">
        <v>5.0</v>
      </c>
      <c r="E2355" s="7">
        <v>4.0</v>
      </c>
      <c r="F2355" s="7" t="s">
        <v>352</v>
      </c>
      <c r="G2355" s="7" t="s">
        <v>179</v>
      </c>
      <c r="H2355" s="7" t="s">
        <v>481</v>
      </c>
      <c r="I2355" s="7" t="s">
        <v>27</v>
      </c>
    </row>
    <row r="2356">
      <c r="A2356" s="56" t="s">
        <v>306</v>
      </c>
      <c r="B2356" s="7" t="s">
        <v>1952</v>
      </c>
      <c r="C2356" s="7">
        <v>3.0</v>
      </c>
      <c r="D2356" s="7">
        <v>2.0</v>
      </c>
      <c r="E2356" s="7">
        <v>3.0</v>
      </c>
      <c r="F2356" s="7" t="s">
        <v>382</v>
      </c>
      <c r="G2356" s="7" t="s">
        <v>293</v>
      </c>
      <c r="H2356" s="7" t="s">
        <v>427</v>
      </c>
      <c r="I2356" s="7" t="s">
        <v>27</v>
      </c>
    </row>
    <row r="2357">
      <c r="A2357" s="56" t="s">
        <v>306</v>
      </c>
      <c r="B2357" s="7" t="s">
        <v>879</v>
      </c>
      <c r="C2357" s="7">
        <v>3.0</v>
      </c>
      <c r="D2357" s="7">
        <v>2.0</v>
      </c>
      <c r="E2357" s="7"/>
      <c r="F2357" s="7" t="s">
        <v>36</v>
      </c>
      <c r="G2357" s="7" t="s">
        <v>293</v>
      </c>
      <c r="H2357" s="7" t="s">
        <v>1815</v>
      </c>
      <c r="I2357" s="7" t="s">
        <v>27</v>
      </c>
    </row>
    <row r="2358">
      <c r="A2358" s="56" t="s">
        <v>306</v>
      </c>
      <c r="B2358" s="7" t="s">
        <v>2001</v>
      </c>
      <c r="C2358" s="7">
        <v>4.0</v>
      </c>
      <c r="D2358" s="7">
        <v>4.0</v>
      </c>
      <c r="E2358" s="7">
        <v>3.0</v>
      </c>
      <c r="F2358" s="7" t="s">
        <v>382</v>
      </c>
      <c r="G2358" s="7" t="s">
        <v>293</v>
      </c>
      <c r="H2358" s="7" t="s">
        <v>2002</v>
      </c>
      <c r="I2358" s="7" t="s">
        <v>27</v>
      </c>
    </row>
    <row r="2359">
      <c r="A2359" s="56" t="s">
        <v>306</v>
      </c>
      <c r="B2359" s="7" t="s">
        <v>1536</v>
      </c>
      <c r="C2359" s="7">
        <v>2.0</v>
      </c>
      <c r="D2359" s="7">
        <v>2.0</v>
      </c>
      <c r="E2359" s="7">
        <v>3.0</v>
      </c>
      <c r="F2359" s="7" t="s">
        <v>36</v>
      </c>
      <c r="G2359" s="7" t="s">
        <v>293</v>
      </c>
      <c r="H2359" s="7" t="s">
        <v>1554</v>
      </c>
      <c r="I2359" s="7" t="s">
        <v>27</v>
      </c>
    </row>
    <row r="2360">
      <c r="A2360" s="56" t="s">
        <v>336</v>
      </c>
      <c r="B2360" s="7" t="s">
        <v>2003</v>
      </c>
      <c r="C2360" s="7">
        <v>6.0</v>
      </c>
      <c r="D2360" s="7">
        <v>5.0</v>
      </c>
      <c r="E2360" s="7">
        <v>3.0</v>
      </c>
      <c r="F2360" s="7" t="s">
        <v>24</v>
      </c>
      <c r="G2360" s="7" t="s">
        <v>293</v>
      </c>
      <c r="H2360" s="7" t="s">
        <v>1151</v>
      </c>
      <c r="I2360" s="7" t="s">
        <v>27</v>
      </c>
    </row>
    <row r="2361">
      <c r="A2361" s="56" t="s">
        <v>607</v>
      </c>
      <c r="B2361" s="7" t="s">
        <v>416</v>
      </c>
      <c r="C2361" s="7">
        <v>3.0</v>
      </c>
      <c r="D2361" s="7">
        <v>2.0</v>
      </c>
      <c r="E2361" s="7">
        <v>1.0</v>
      </c>
      <c r="F2361" s="7" t="s">
        <v>24</v>
      </c>
      <c r="G2361" s="7" t="s">
        <v>293</v>
      </c>
      <c r="H2361" s="7" t="s">
        <v>1608</v>
      </c>
      <c r="I2361" s="7" t="s">
        <v>27</v>
      </c>
    </row>
    <row r="2362">
      <c r="A2362" s="56" t="s">
        <v>677</v>
      </c>
      <c r="B2362" s="7" t="s">
        <v>950</v>
      </c>
      <c r="C2362" s="7">
        <v>1.0</v>
      </c>
      <c r="D2362" s="7">
        <v>1.0</v>
      </c>
      <c r="E2362" s="7">
        <v>2.0</v>
      </c>
      <c r="F2362" s="7" t="s">
        <v>36</v>
      </c>
      <c r="G2362" s="7" t="s">
        <v>293</v>
      </c>
      <c r="H2362" s="7" t="s">
        <v>1477</v>
      </c>
      <c r="I2362" s="7" t="s">
        <v>27</v>
      </c>
    </row>
    <row r="2363">
      <c r="A2363" s="56" t="s">
        <v>336</v>
      </c>
      <c r="B2363" s="7" t="s">
        <v>635</v>
      </c>
      <c r="C2363" s="7">
        <v>5.0</v>
      </c>
      <c r="D2363" s="7">
        <v>4.0</v>
      </c>
      <c r="E2363" s="7">
        <v>2.0</v>
      </c>
      <c r="F2363" s="7" t="s">
        <v>24</v>
      </c>
      <c r="G2363" s="7" t="s">
        <v>293</v>
      </c>
      <c r="H2363" s="7" t="s">
        <v>2004</v>
      </c>
      <c r="I2363" s="7" t="s">
        <v>27</v>
      </c>
    </row>
    <row r="2364">
      <c r="A2364" s="56" t="s">
        <v>298</v>
      </c>
      <c r="B2364" s="7" t="s">
        <v>879</v>
      </c>
      <c r="C2364" s="7">
        <v>3.0</v>
      </c>
      <c r="D2364" s="7">
        <v>3.0</v>
      </c>
      <c r="E2364" s="7">
        <v>4.0</v>
      </c>
      <c r="F2364" s="7" t="s">
        <v>24</v>
      </c>
      <c r="G2364" s="7" t="s">
        <v>293</v>
      </c>
      <c r="H2364" s="7" t="s">
        <v>2005</v>
      </c>
      <c r="I2364" s="7" t="s">
        <v>25</v>
      </c>
    </row>
    <row r="2365">
      <c r="A2365" s="56" t="s">
        <v>336</v>
      </c>
      <c r="B2365" s="7" t="s">
        <v>887</v>
      </c>
      <c r="C2365" s="7">
        <v>2.0</v>
      </c>
      <c r="D2365" s="7">
        <v>2.0</v>
      </c>
      <c r="E2365" s="7"/>
      <c r="F2365" s="7" t="s">
        <v>36</v>
      </c>
      <c r="G2365" s="7" t="s">
        <v>293</v>
      </c>
      <c r="H2365" s="7" t="s">
        <v>394</v>
      </c>
    </row>
    <row r="2366">
      <c r="A2366" s="56" t="s">
        <v>336</v>
      </c>
      <c r="B2366" s="7" t="s">
        <v>853</v>
      </c>
      <c r="C2366" s="7">
        <v>4.0</v>
      </c>
      <c r="D2366" s="7">
        <v>5.0</v>
      </c>
      <c r="E2366" s="7">
        <v>2.0</v>
      </c>
      <c r="F2366" s="7" t="s">
        <v>24</v>
      </c>
      <c r="G2366" s="7" t="s">
        <v>293</v>
      </c>
      <c r="H2366" s="7" t="s">
        <v>803</v>
      </c>
    </row>
    <row r="2367">
      <c r="A2367" s="56" t="s">
        <v>336</v>
      </c>
      <c r="B2367" s="7" t="s">
        <v>2006</v>
      </c>
      <c r="C2367" s="7">
        <v>4.0</v>
      </c>
      <c r="D2367" s="7">
        <v>4.0</v>
      </c>
      <c r="E2367" s="7">
        <v>2.0</v>
      </c>
      <c r="F2367" s="7" t="s">
        <v>24</v>
      </c>
      <c r="G2367" s="7" t="s">
        <v>293</v>
      </c>
      <c r="H2367" s="7" t="s">
        <v>2007</v>
      </c>
    </row>
    <row r="2368">
      <c r="A2368" s="56" t="s">
        <v>336</v>
      </c>
      <c r="B2368" s="7" t="s">
        <v>2008</v>
      </c>
      <c r="C2368" s="7">
        <v>3.0</v>
      </c>
      <c r="D2368" s="7">
        <v>2.0</v>
      </c>
      <c r="E2368" s="7">
        <v>2.0</v>
      </c>
      <c r="F2368" s="7" t="s">
        <v>24</v>
      </c>
      <c r="G2368" s="7" t="s">
        <v>293</v>
      </c>
      <c r="H2368" s="7" t="s">
        <v>1913</v>
      </c>
      <c r="I2368" s="7" t="s">
        <v>175</v>
      </c>
    </row>
    <row r="2369">
      <c r="A2369" s="56" t="s">
        <v>319</v>
      </c>
      <c r="B2369" s="7" t="s">
        <v>1530</v>
      </c>
      <c r="C2369" s="7">
        <v>3.0</v>
      </c>
      <c r="D2369" s="7">
        <v>2.0</v>
      </c>
      <c r="E2369" s="7">
        <v>1.0</v>
      </c>
      <c r="F2369" s="7" t="s">
        <v>355</v>
      </c>
      <c r="G2369" s="7" t="s">
        <v>293</v>
      </c>
      <c r="H2369" s="7" t="s">
        <v>318</v>
      </c>
      <c r="I2369" s="7" t="s">
        <v>27</v>
      </c>
    </row>
    <row r="2370">
      <c r="A2370" s="56" t="s">
        <v>620</v>
      </c>
      <c r="B2370" s="7" t="s">
        <v>1193</v>
      </c>
      <c r="C2370" s="7">
        <v>2.0</v>
      </c>
      <c r="D2370" s="7">
        <v>2.0</v>
      </c>
      <c r="E2370" s="7">
        <v>1.0</v>
      </c>
      <c r="F2370" s="7" t="s">
        <v>24</v>
      </c>
      <c r="G2370" s="7" t="s">
        <v>293</v>
      </c>
      <c r="H2370" s="7" t="s">
        <v>969</v>
      </c>
      <c r="I2370" s="7" t="s">
        <v>27</v>
      </c>
    </row>
    <row r="2371">
      <c r="A2371" s="56" t="s">
        <v>336</v>
      </c>
      <c r="B2371" s="7" t="s">
        <v>804</v>
      </c>
      <c r="C2371" s="7">
        <v>1.0</v>
      </c>
      <c r="D2371" s="7">
        <v>1.0</v>
      </c>
      <c r="E2371" s="7">
        <v>1.0</v>
      </c>
      <c r="F2371" s="7" t="s">
        <v>345</v>
      </c>
      <c r="G2371" s="7" t="s">
        <v>293</v>
      </c>
      <c r="H2371" s="7" t="s">
        <v>920</v>
      </c>
      <c r="I2371" s="7" t="s">
        <v>25</v>
      </c>
    </row>
    <row r="2372">
      <c r="A2372" s="56" t="s">
        <v>336</v>
      </c>
      <c r="B2372" s="7" t="s">
        <v>804</v>
      </c>
      <c r="C2372" s="7">
        <v>1.0</v>
      </c>
      <c r="D2372" s="7">
        <v>1.0</v>
      </c>
      <c r="E2372" s="7">
        <v>2.0</v>
      </c>
      <c r="F2372" s="7" t="s">
        <v>36</v>
      </c>
      <c r="G2372" s="7" t="s">
        <v>293</v>
      </c>
      <c r="H2372" s="7" t="s">
        <v>1081</v>
      </c>
      <c r="I2372" s="7" t="s">
        <v>25</v>
      </c>
    </row>
    <row r="2373">
      <c r="A2373" s="56" t="s">
        <v>336</v>
      </c>
      <c r="B2373" s="7" t="s">
        <v>416</v>
      </c>
      <c r="C2373" s="7">
        <v>2.0</v>
      </c>
      <c r="D2373" s="7">
        <v>2.0</v>
      </c>
      <c r="E2373" s="7">
        <v>2.0</v>
      </c>
      <c r="F2373" s="7" t="s">
        <v>382</v>
      </c>
      <c r="G2373" s="7" t="s">
        <v>293</v>
      </c>
      <c r="H2373" s="7" t="s">
        <v>1648</v>
      </c>
      <c r="I2373" s="7" t="s">
        <v>25</v>
      </c>
    </row>
    <row r="2374">
      <c r="A2374" s="56" t="s">
        <v>681</v>
      </c>
      <c r="B2374" s="7" t="s">
        <v>1550</v>
      </c>
      <c r="C2374" s="7">
        <v>1.0</v>
      </c>
      <c r="D2374" s="7">
        <v>1.0</v>
      </c>
      <c r="E2374" s="7">
        <v>2.0</v>
      </c>
      <c r="F2374" s="7" t="s">
        <v>36</v>
      </c>
      <c r="G2374" s="7" t="s">
        <v>293</v>
      </c>
      <c r="H2374" s="7" t="s">
        <v>1709</v>
      </c>
      <c r="I2374" s="7" t="s">
        <v>25</v>
      </c>
    </row>
    <row r="2375">
      <c r="A2375" s="56" t="s">
        <v>336</v>
      </c>
      <c r="B2375" s="7" t="s">
        <v>562</v>
      </c>
      <c r="C2375" s="7">
        <v>2.0</v>
      </c>
      <c r="D2375" s="7">
        <v>2.0</v>
      </c>
      <c r="E2375" s="7">
        <v>3.0</v>
      </c>
      <c r="F2375" s="7" t="s">
        <v>382</v>
      </c>
      <c r="G2375" s="7" t="s">
        <v>293</v>
      </c>
      <c r="H2375" s="7" t="s">
        <v>1128</v>
      </c>
      <c r="I2375" s="7" t="s">
        <v>25</v>
      </c>
    </row>
    <row r="2376">
      <c r="A2376" s="56" t="s">
        <v>336</v>
      </c>
      <c r="B2376" s="7" t="s">
        <v>560</v>
      </c>
      <c r="C2376" s="7">
        <v>3.0</v>
      </c>
      <c r="D2376" s="7">
        <v>2.0</v>
      </c>
      <c r="E2376" s="7">
        <v>2.0</v>
      </c>
      <c r="F2376" s="7" t="s">
        <v>382</v>
      </c>
      <c r="G2376" s="7" t="s">
        <v>293</v>
      </c>
      <c r="H2376" s="7" t="s">
        <v>2009</v>
      </c>
      <c r="I2376" s="7" t="s">
        <v>25</v>
      </c>
    </row>
    <row r="2377">
      <c r="A2377" s="56" t="s">
        <v>295</v>
      </c>
      <c r="B2377" s="7" t="s">
        <v>512</v>
      </c>
      <c r="C2377" s="7">
        <v>4.0</v>
      </c>
      <c r="D2377" s="7">
        <v>4.0</v>
      </c>
      <c r="E2377" s="7">
        <v>1.0</v>
      </c>
      <c r="F2377" s="7" t="s">
        <v>181</v>
      </c>
      <c r="G2377" s="7" t="s">
        <v>179</v>
      </c>
      <c r="H2377" s="7" t="s">
        <v>537</v>
      </c>
      <c r="I2377" s="7" t="s">
        <v>27</v>
      </c>
    </row>
    <row r="2378">
      <c r="A2378" s="56" t="s">
        <v>336</v>
      </c>
      <c r="B2378" s="7" t="s">
        <v>2010</v>
      </c>
      <c r="C2378" s="7">
        <v>6.0</v>
      </c>
      <c r="D2378" s="7">
        <v>6.0</v>
      </c>
      <c r="E2378" s="7"/>
      <c r="F2378" s="7" t="s">
        <v>192</v>
      </c>
      <c r="G2378" s="7" t="s">
        <v>179</v>
      </c>
      <c r="H2378" s="7" t="s">
        <v>519</v>
      </c>
      <c r="I2378" s="7" t="s">
        <v>25</v>
      </c>
    </row>
    <row r="2379">
      <c r="A2379" s="56" t="s">
        <v>315</v>
      </c>
      <c r="B2379" s="7" t="s">
        <v>565</v>
      </c>
      <c r="C2379" s="7">
        <v>4.0</v>
      </c>
      <c r="D2379" s="7">
        <v>3.0</v>
      </c>
      <c r="E2379" s="7">
        <v>2.0</v>
      </c>
      <c r="F2379" s="7" t="s">
        <v>321</v>
      </c>
      <c r="G2379" s="7" t="s">
        <v>179</v>
      </c>
      <c r="H2379" s="7" t="s">
        <v>2011</v>
      </c>
    </row>
    <row r="2380">
      <c r="A2380" s="56" t="s">
        <v>290</v>
      </c>
      <c r="B2380" s="7" t="s">
        <v>452</v>
      </c>
      <c r="C2380" s="7">
        <v>2.0</v>
      </c>
      <c r="D2380" s="7">
        <v>1.0</v>
      </c>
      <c r="E2380" s="7">
        <v>2.0</v>
      </c>
      <c r="F2380" s="7" t="s">
        <v>36</v>
      </c>
      <c r="G2380" s="7" t="s">
        <v>293</v>
      </c>
      <c r="H2380" s="7" t="s">
        <v>969</v>
      </c>
      <c r="I2380" s="7" t="s">
        <v>25</v>
      </c>
    </row>
    <row r="2381">
      <c r="A2381" s="56" t="s">
        <v>439</v>
      </c>
      <c r="B2381" s="7" t="s">
        <v>744</v>
      </c>
      <c r="C2381" s="7">
        <v>4.0</v>
      </c>
      <c r="D2381" s="7">
        <v>2.0</v>
      </c>
      <c r="E2381" s="7">
        <v>1.0</v>
      </c>
      <c r="F2381" s="7" t="s">
        <v>24</v>
      </c>
      <c r="G2381" s="7" t="s">
        <v>179</v>
      </c>
      <c r="H2381" s="7" t="s">
        <v>2012</v>
      </c>
    </row>
    <row r="2382">
      <c r="A2382" s="56" t="s">
        <v>290</v>
      </c>
      <c r="B2382" s="7" t="s">
        <v>310</v>
      </c>
      <c r="C2382" s="7">
        <v>3.0</v>
      </c>
      <c r="D2382" s="7">
        <v>4.0</v>
      </c>
      <c r="E2382" s="7"/>
      <c r="F2382" s="7" t="s">
        <v>24</v>
      </c>
      <c r="G2382" s="7" t="s">
        <v>179</v>
      </c>
      <c r="H2382" s="7" t="s">
        <v>2013</v>
      </c>
      <c r="I2382" s="7" t="s">
        <v>175</v>
      </c>
    </row>
    <row r="2383">
      <c r="A2383" s="56" t="s">
        <v>290</v>
      </c>
      <c r="B2383" s="7" t="s">
        <v>425</v>
      </c>
      <c r="C2383" s="7">
        <v>4.0</v>
      </c>
      <c r="D2383" s="7">
        <v>4.0</v>
      </c>
      <c r="E2383" s="7">
        <v>2.0</v>
      </c>
      <c r="F2383" s="7" t="s">
        <v>24</v>
      </c>
      <c r="G2383" s="7" t="s">
        <v>179</v>
      </c>
      <c r="H2383" s="7" t="s">
        <v>2014</v>
      </c>
      <c r="I2383" s="7" t="s">
        <v>175</v>
      </c>
    </row>
    <row r="2384">
      <c r="A2384" s="56" t="s">
        <v>290</v>
      </c>
      <c r="B2384" s="7" t="s">
        <v>545</v>
      </c>
      <c r="C2384" s="7">
        <v>5.0</v>
      </c>
      <c r="D2384" s="7">
        <v>5.0</v>
      </c>
      <c r="E2384" s="7">
        <v>2.0</v>
      </c>
      <c r="F2384" s="7" t="s">
        <v>300</v>
      </c>
      <c r="G2384" s="7" t="s">
        <v>179</v>
      </c>
      <c r="H2384" s="7" t="s">
        <v>1169</v>
      </c>
      <c r="I2384" s="7" t="s">
        <v>27</v>
      </c>
    </row>
    <row r="2385">
      <c r="A2385" s="56" t="s">
        <v>439</v>
      </c>
      <c r="B2385" s="7" t="s">
        <v>388</v>
      </c>
      <c r="C2385" s="7">
        <v>3.0</v>
      </c>
      <c r="D2385" s="7">
        <v>2.0</v>
      </c>
      <c r="E2385" s="7">
        <v>2.0</v>
      </c>
      <c r="F2385" s="7" t="s">
        <v>24</v>
      </c>
      <c r="G2385" s="7" t="s">
        <v>179</v>
      </c>
      <c r="H2385" s="7" t="s">
        <v>2012</v>
      </c>
      <c r="I2385" s="7" t="s">
        <v>25</v>
      </c>
    </row>
    <row r="2386">
      <c r="A2386" s="56" t="s">
        <v>403</v>
      </c>
      <c r="B2386" s="7" t="s">
        <v>304</v>
      </c>
      <c r="C2386" s="7">
        <v>2.0</v>
      </c>
      <c r="D2386" s="7">
        <v>2.0</v>
      </c>
      <c r="E2386" s="7">
        <v>2.0</v>
      </c>
      <c r="F2386" s="7" t="s">
        <v>24</v>
      </c>
      <c r="G2386" s="7" t="s">
        <v>293</v>
      </c>
      <c r="H2386" s="7" t="s">
        <v>1324</v>
      </c>
      <c r="I2386" s="7" t="s">
        <v>25</v>
      </c>
    </row>
    <row r="2387">
      <c r="A2387" s="56" t="s">
        <v>620</v>
      </c>
      <c r="B2387" s="7" t="s">
        <v>995</v>
      </c>
      <c r="C2387" s="7">
        <v>4.0</v>
      </c>
      <c r="D2387" s="7">
        <v>2.0</v>
      </c>
      <c r="E2387" s="7">
        <v>1.0</v>
      </c>
      <c r="F2387" s="7" t="s">
        <v>24</v>
      </c>
      <c r="G2387" s="7" t="s">
        <v>293</v>
      </c>
      <c r="H2387" s="7" t="s">
        <v>1707</v>
      </c>
      <c r="I2387" s="7" t="s">
        <v>25</v>
      </c>
    </row>
    <row r="2388">
      <c r="A2388" s="56" t="s">
        <v>336</v>
      </c>
      <c r="B2388" s="7" t="s">
        <v>2015</v>
      </c>
      <c r="C2388" s="7">
        <v>6.0</v>
      </c>
      <c r="D2388" s="7">
        <v>6.0</v>
      </c>
      <c r="E2388" s="7">
        <v>4.0</v>
      </c>
      <c r="F2388" s="7" t="s">
        <v>192</v>
      </c>
      <c r="G2388" s="7" t="s">
        <v>179</v>
      </c>
      <c r="H2388" s="7" t="s">
        <v>2016</v>
      </c>
      <c r="I2388" s="7" t="s">
        <v>27</v>
      </c>
    </row>
    <row r="2389">
      <c r="A2389" s="56" t="s">
        <v>341</v>
      </c>
      <c r="B2389" s="7" t="s">
        <v>1138</v>
      </c>
      <c r="C2389" s="7">
        <v>6.0</v>
      </c>
      <c r="D2389" s="7">
        <v>6.0</v>
      </c>
      <c r="E2389" s="7">
        <v>3.0</v>
      </c>
      <c r="F2389" s="7" t="s">
        <v>732</v>
      </c>
      <c r="G2389" s="7" t="s">
        <v>179</v>
      </c>
      <c r="H2389" s="7" t="s">
        <v>725</v>
      </c>
      <c r="I2389" s="7" t="s">
        <v>25</v>
      </c>
    </row>
    <row r="2390">
      <c r="A2390" s="56" t="s">
        <v>341</v>
      </c>
      <c r="B2390" s="7" t="s">
        <v>2017</v>
      </c>
      <c r="D2390" s="27"/>
      <c r="E2390" s="7">
        <v>3.0</v>
      </c>
      <c r="F2390" s="7" t="s">
        <v>905</v>
      </c>
      <c r="G2390" s="7" t="s">
        <v>179</v>
      </c>
      <c r="H2390" s="7" t="s">
        <v>2018</v>
      </c>
    </row>
    <row r="2391">
      <c r="A2391" s="56" t="s">
        <v>298</v>
      </c>
      <c r="B2391" s="7" t="s">
        <v>562</v>
      </c>
      <c r="C2391" s="7">
        <v>2.0</v>
      </c>
      <c r="D2391" s="7">
        <v>2.0</v>
      </c>
      <c r="E2391" s="7">
        <v>2.0</v>
      </c>
      <c r="F2391" s="7" t="s">
        <v>345</v>
      </c>
      <c r="G2391" s="7" t="s">
        <v>293</v>
      </c>
      <c r="H2391" s="7" t="s">
        <v>2019</v>
      </c>
      <c r="I2391" s="7" t="s">
        <v>25</v>
      </c>
    </row>
    <row r="2392">
      <c r="A2392" s="56" t="s">
        <v>681</v>
      </c>
      <c r="B2392" s="7" t="s">
        <v>1995</v>
      </c>
      <c r="C2392" s="7" t="s">
        <v>576</v>
      </c>
      <c r="D2392" s="7">
        <v>1.0</v>
      </c>
      <c r="E2392" s="7">
        <v>2.0</v>
      </c>
      <c r="F2392" s="7" t="s">
        <v>36</v>
      </c>
      <c r="G2392" s="7" t="s">
        <v>293</v>
      </c>
      <c r="H2392" s="7" t="s">
        <v>2020</v>
      </c>
      <c r="I2392" s="7" t="s">
        <v>27</v>
      </c>
    </row>
    <row r="2393">
      <c r="A2393" s="56" t="s">
        <v>677</v>
      </c>
      <c r="B2393" s="7" t="s">
        <v>342</v>
      </c>
      <c r="C2393" s="7">
        <v>4.0</v>
      </c>
      <c r="D2393" s="7">
        <v>4.0</v>
      </c>
      <c r="E2393" s="7">
        <v>2.0</v>
      </c>
      <c r="F2393" s="7" t="s">
        <v>300</v>
      </c>
      <c r="G2393" s="7" t="s">
        <v>293</v>
      </c>
      <c r="H2393" s="7" t="s">
        <v>2021</v>
      </c>
      <c r="I2393" s="7" t="s">
        <v>27</v>
      </c>
    </row>
    <row r="2394">
      <c r="A2394" s="56" t="s">
        <v>298</v>
      </c>
      <c r="B2394" s="7" t="s">
        <v>1522</v>
      </c>
      <c r="C2394" s="7">
        <v>3.0</v>
      </c>
      <c r="D2394" s="7">
        <v>2.0</v>
      </c>
      <c r="E2394" s="7">
        <v>2.0</v>
      </c>
      <c r="F2394" s="7" t="s">
        <v>24</v>
      </c>
      <c r="G2394" s="7" t="s">
        <v>293</v>
      </c>
      <c r="H2394" s="7" t="s">
        <v>2022</v>
      </c>
      <c r="I2394" s="7" t="s">
        <v>25</v>
      </c>
    </row>
    <row r="2395">
      <c r="A2395" s="56" t="s">
        <v>298</v>
      </c>
      <c r="B2395" s="7" t="s">
        <v>1117</v>
      </c>
      <c r="C2395" s="7">
        <v>3.0</v>
      </c>
      <c r="D2395" s="7">
        <v>2.0</v>
      </c>
      <c r="E2395" s="7">
        <v>2.0</v>
      </c>
      <c r="F2395" s="7" t="s">
        <v>300</v>
      </c>
      <c r="G2395" s="7" t="s">
        <v>293</v>
      </c>
      <c r="H2395" s="7" t="s">
        <v>969</v>
      </c>
      <c r="I2395" s="7" t="s">
        <v>27</v>
      </c>
    </row>
    <row r="2396">
      <c r="A2396" s="56" t="s">
        <v>403</v>
      </c>
      <c r="B2396" s="7" t="s">
        <v>2023</v>
      </c>
      <c r="C2396" s="7">
        <v>1.0</v>
      </c>
      <c r="D2396" s="7">
        <v>1.0</v>
      </c>
      <c r="E2396" s="7">
        <v>2.0</v>
      </c>
      <c r="F2396" s="7" t="s">
        <v>36</v>
      </c>
      <c r="G2396" s="7" t="s">
        <v>293</v>
      </c>
      <c r="H2396" s="7" t="s">
        <v>2024</v>
      </c>
      <c r="I2396" s="7" t="s">
        <v>25</v>
      </c>
    </row>
    <row r="2397">
      <c r="A2397" s="56" t="s">
        <v>341</v>
      </c>
      <c r="B2397" s="7" t="s">
        <v>570</v>
      </c>
      <c r="C2397" s="7">
        <v>5.0</v>
      </c>
      <c r="D2397" s="7">
        <v>3.0</v>
      </c>
      <c r="E2397" s="7">
        <v>3.0</v>
      </c>
      <c r="F2397" s="7" t="s">
        <v>443</v>
      </c>
      <c r="G2397" s="7" t="s">
        <v>179</v>
      </c>
      <c r="H2397" s="7" t="s">
        <v>571</v>
      </c>
      <c r="I2397" s="7" t="s">
        <v>27</v>
      </c>
    </row>
    <row r="2398">
      <c r="A2398" s="56" t="s">
        <v>341</v>
      </c>
      <c r="B2398" s="7" t="s">
        <v>418</v>
      </c>
      <c r="C2398" s="7">
        <v>4.0</v>
      </c>
      <c r="D2398" s="7">
        <v>3.0</v>
      </c>
      <c r="E2398" s="7">
        <v>3.0</v>
      </c>
      <c r="F2398" s="7" t="s">
        <v>321</v>
      </c>
      <c r="G2398" s="7" t="s">
        <v>179</v>
      </c>
      <c r="H2398" s="7" t="s">
        <v>537</v>
      </c>
      <c r="I2398" s="7" t="s">
        <v>27</v>
      </c>
    </row>
    <row r="2399">
      <c r="A2399" s="56" t="s">
        <v>341</v>
      </c>
      <c r="B2399" s="7" t="s">
        <v>360</v>
      </c>
      <c r="C2399" s="7">
        <v>4.0</v>
      </c>
      <c r="D2399" s="7">
        <v>3.0</v>
      </c>
      <c r="E2399" s="7">
        <v>3.0</v>
      </c>
      <c r="F2399" s="7" t="s">
        <v>181</v>
      </c>
      <c r="G2399" s="7" t="s">
        <v>179</v>
      </c>
      <c r="H2399" s="7" t="s">
        <v>537</v>
      </c>
      <c r="I2399" s="7" t="s">
        <v>27</v>
      </c>
    </row>
    <row r="2400">
      <c r="A2400" s="56" t="s">
        <v>341</v>
      </c>
      <c r="B2400" s="7" t="s">
        <v>729</v>
      </c>
      <c r="C2400" s="7">
        <v>4.0</v>
      </c>
      <c r="D2400" s="7">
        <v>4.0</v>
      </c>
      <c r="E2400" s="7">
        <v>1.0</v>
      </c>
      <c r="F2400" s="7" t="s">
        <v>181</v>
      </c>
      <c r="G2400" s="7" t="s">
        <v>293</v>
      </c>
      <c r="H2400" s="7" t="s">
        <v>2025</v>
      </c>
      <c r="I2400" s="7" t="s">
        <v>27</v>
      </c>
    </row>
    <row r="2401">
      <c r="A2401" s="56" t="s">
        <v>341</v>
      </c>
      <c r="B2401" s="7" t="s">
        <v>558</v>
      </c>
      <c r="C2401" s="7">
        <v>4.0</v>
      </c>
      <c r="D2401" s="7">
        <v>4.0</v>
      </c>
      <c r="E2401" s="7">
        <v>3.0</v>
      </c>
      <c r="F2401" s="7" t="s">
        <v>181</v>
      </c>
      <c r="G2401" s="7" t="s">
        <v>293</v>
      </c>
      <c r="H2401" s="7" t="s">
        <v>1605</v>
      </c>
    </row>
    <row r="2402">
      <c r="A2402" s="56" t="s">
        <v>341</v>
      </c>
      <c r="B2402" s="7" t="s">
        <v>442</v>
      </c>
      <c r="C2402" s="7">
        <v>4.0</v>
      </c>
      <c r="D2402" s="7">
        <v>4.0</v>
      </c>
      <c r="E2402" s="7">
        <v>1.0</v>
      </c>
      <c r="F2402" s="7" t="s">
        <v>181</v>
      </c>
      <c r="G2402" s="7" t="s">
        <v>293</v>
      </c>
      <c r="H2402" s="7" t="s">
        <v>2025</v>
      </c>
      <c r="I2402" s="7" t="s">
        <v>27</v>
      </c>
    </row>
    <row r="2403">
      <c r="A2403" s="56" t="s">
        <v>341</v>
      </c>
      <c r="B2403" s="7" t="s">
        <v>532</v>
      </c>
      <c r="C2403" s="7">
        <v>4.0</v>
      </c>
      <c r="D2403" s="7">
        <v>3.0</v>
      </c>
      <c r="E2403" s="7">
        <v>2.0</v>
      </c>
      <c r="F2403" s="7" t="s">
        <v>181</v>
      </c>
      <c r="G2403" s="7" t="s">
        <v>293</v>
      </c>
      <c r="H2403" s="7" t="s">
        <v>1605</v>
      </c>
      <c r="I2403" s="7" t="s">
        <v>25</v>
      </c>
    </row>
    <row r="2404">
      <c r="A2404" s="56" t="s">
        <v>336</v>
      </c>
      <c r="B2404" s="7" t="s">
        <v>567</v>
      </c>
      <c r="D2404" s="27"/>
      <c r="E2404" s="7">
        <v>2.0</v>
      </c>
      <c r="F2404" s="7" t="s">
        <v>300</v>
      </c>
      <c r="G2404" s="7" t="s">
        <v>293</v>
      </c>
      <c r="H2404" s="7" t="s">
        <v>2026</v>
      </c>
      <c r="I2404" s="7" t="s">
        <v>25</v>
      </c>
    </row>
    <row r="2405">
      <c r="A2405" s="56" t="s">
        <v>302</v>
      </c>
      <c r="B2405" s="7" t="s">
        <v>804</v>
      </c>
      <c r="C2405" s="7">
        <v>4.0</v>
      </c>
      <c r="D2405" s="7">
        <v>3.0</v>
      </c>
      <c r="E2405" s="7">
        <v>1.0</v>
      </c>
      <c r="F2405" s="7" t="s">
        <v>181</v>
      </c>
      <c r="G2405" s="7" t="s">
        <v>293</v>
      </c>
      <c r="H2405" s="7" t="s">
        <v>2027</v>
      </c>
    </row>
    <row r="2406">
      <c r="A2406" s="56" t="s">
        <v>447</v>
      </c>
      <c r="B2406" s="7" t="s">
        <v>518</v>
      </c>
      <c r="C2406" s="7">
        <v>6.0</v>
      </c>
      <c r="D2406" s="7">
        <v>6.0</v>
      </c>
      <c r="E2406" s="7">
        <v>2.0</v>
      </c>
      <c r="F2406" s="7" t="s">
        <v>382</v>
      </c>
      <c r="G2406" s="7" t="s">
        <v>293</v>
      </c>
      <c r="H2406" s="7" t="s">
        <v>2028</v>
      </c>
      <c r="I2406" s="7" t="s">
        <v>27</v>
      </c>
    </row>
    <row r="2407">
      <c r="A2407" s="56" t="s">
        <v>302</v>
      </c>
      <c r="B2407" s="7" t="s">
        <v>879</v>
      </c>
      <c r="C2407" s="7">
        <v>1.0</v>
      </c>
      <c r="D2407" s="7">
        <v>1.0</v>
      </c>
      <c r="E2407" s="7">
        <v>2.0</v>
      </c>
      <c r="F2407" s="7" t="s">
        <v>171</v>
      </c>
      <c r="G2407" s="7" t="s">
        <v>293</v>
      </c>
      <c r="H2407" s="7" t="s">
        <v>1155</v>
      </c>
      <c r="I2407" s="7" t="s">
        <v>25</v>
      </c>
    </row>
    <row r="2408">
      <c r="A2408" s="56" t="s">
        <v>302</v>
      </c>
      <c r="B2408" s="7" t="s">
        <v>599</v>
      </c>
      <c r="C2408" s="7">
        <v>3.0</v>
      </c>
      <c r="D2408" s="7">
        <v>2.0</v>
      </c>
      <c r="E2408" s="7">
        <v>2.0</v>
      </c>
      <c r="F2408" s="7" t="s">
        <v>345</v>
      </c>
      <c r="G2408" s="7" t="s">
        <v>293</v>
      </c>
      <c r="H2408" s="7" t="s">
        <v>493</v>
      </c>
      <c r="I2408" s="7" t="s">
        <v>25</v>
      </c>
    </row>
    <row r="2409">
      <c r="A2409" s="56" t="s">
        <v>302</v>
      </c>
      <c r="B2409" s="7" t="s">
        <v>2029</v>
      </c>
      <c r="C2409" s="7">
        <v>2.0</v>
      </c>
      <c r="D2409" s="7">
        <v>2.0</v>
      </c>
      <c r="E2409" s="7">
        <v>1.0</v>
      </c>
      <c r="F2409" s="7" t="s">
        <v>36</v>
      </c>
      <c r="G2409" s="7" t="s">
        <v>293</v>
      </c>
      <c r="H2409" s="7" t="s">
        <v>1873</v>
      </c>
    </row>
    <row r="2410">
      <c r="A2410" s="56" t="s">
        <v>302</v>
      </c>
      <c r="B2410" s="7" t="s">
        <v>2030</v>
      </c>
      <c r="C2410" s="7">
        <v>2.0</v>
      </c>
      <c r="D2410" s="7">
        <v>2.0</v>
      </c>
      <c r="E2410" s="7">
        <v>1.0</v>
      </c>
      <c r="F2410" s="7" t="s">
        <v>345</v>
      </c>
      <c r="G2410" s="7" t="s">
        <v>293</v>
      </c>
      <c r="H2410" s="7" t="s">
        <v>1873</v>
      </c>
      <c r="I2410" s="7" t="s">
        <v>184</v>
      </c>
    </row>
    <row r="2411">
      <c r="A2411" s="56" t="s">
        <v>302</v>
      </c>
      <c r="B2411" s="7" t="s">
        <v>599</v>
      </c>
      <c r="C2411" s="7">
        <v>3.0</v>
      </c>
      <c r="D2411" s="7">
        <v>2.0</v>
      </c>
      <c r="E2411" s="7">
        <v>2.0</v>
      </c>
      <c r="F2411" s="7" t="s">
        <v>345</v>
      </c>
      <c r="G2411" s="7" t="s">
        <v>293</v>
      </c>
      <c r="H2411" s="7" t="s">
        <v>493</v>
      </c>
      <c r="I2411" s="7" t="s">
        <v>25</v>
      </c>
    </row>
    <row r="2412">
      <c r="A2412" s="56" t="s">
        <v>302</v>
      </c>
      <c r="B2412" s="7" t="s">
        <v>580</v>
      </c>
      <c r="C2412" s="7">
        <v>2.0</v>
      </c>
      <c r="D2412" s="7">
        <v>2.0</v>
      </c>
      <c r="E2412" s="7">
        <v>2.0</v>
      </c>
      <c r="F2412" s="7" t="s">
        <v>382</v>
      </c>
      <c r="G2412" s="7" t="s">
        <v>293</v>
      </c>
      <c r="H2412" s="7" t="s">
        <v>1644</v>
      </c>
      <c r="I2412" s="7" t="s">
        <v>25</v>
      </c>
    </row>
    <row r="2413">
      <c r="A2413" s="56" t="s">
        <v>302</v>
      </c>
      <c r="B2413" s="7" t="s">
        <v>2031</v>
      </c>
      <c r="C2413" s="7">
        <v>2.0</v>
      </c>
      <c r="D2413" s="7">
        <v>2.0</v>
      </c>
      <c r="E2413" s="7">
        <v>2.0</v>
      </c>
      <c r="F2413" s="7" t="s">
        <v>36</v>
      </c>
      <c r="G2413" s="7" t="s">
        <v>293</v>
      </c>
      <c r="H2413" s="7" t="s">
        <v>641</v>
      </c>
    </row>
    <row r="2414">
      <c r="A2414" s="56" t="s">
        <v>302</v>
      </c>
      <c r="B2414" s="7" t="s">
        <v>2032</v>
      </c>
      <c r="C2414" s="7">
        <v>2.0</v>
      </c>
      <c r="D2414" s="7">
        <v>2.0</v>
      </c>
      <c r="E2414" s="7">
        <v>2.0</v>
      </c>
      <c r="F2414" s="7" t="s">
        <v>36</v>
      </c>
      <c r="G2414" s="7" t="s">
        <v>293</v>
      </c>
      <c r="H2414" s="7" t="s">
        <v>1873</v>
      </c>
    </row>
    <row r="2415">
      <c r="A2415" s="56" t="s">
        <v>290</v>
      </c>
      <c r="B2415" s="7" t="s">
        <v>2033</v>
      </c>
      <c r="C2415" s="7">
        <v>2.0</v>
      </c>
      <c r="D2415" s="7">
        <v>2.0</v>
      </c>
      <c r="E2415" s="7">
        <v>2.0</v>
      </c>
      <c r="F2415" s="7" t="s">
        <v>36</v>
      </c>
      <c r="G2415" s="7" t="s">
        <v>293</v>
      </c>
      <c r="H2415" s="7" t="s">
        <v>764</v>
      </c>
      <c r="I2415" s="7" t="s">
        <v>25</v>
      </c>
    </row>
    <row r="2416">
      <c r="A2416" s="56" t="s">
        <v>306</v>
      </c>
      <c r="B2416" s="7" t="s">
        <v>1295</v>
      </c>
      <c r="C2416" s="7">
        <v>2.0</v>
      </c>
      <c r="D2416" s="7">
        <v>2.0</v>
      </c>
      <c r="E2416" s="7">
        <v>1.0</v>
      </c>
      <c r="F2416" s="7" t="s">
        <v>36</v>
      </c>
      <c r="G2416" s="7" t="s">
        <v>293</v>
      </c>
      <c r="H2416" s="7" t="s">
        <v>1554</v>
      </c>
    </row>
    <row r="2417">
      <c r="A2417" s="56" t="s">
        <v>306</v>
      </c>
      <c r="B2417" s="7" t="s">
        <v>342</v>
      </c>
      <c r="C2417" s="7">
        <v>4.0</v>
      </c>
      <c r="D2417" s="27"/>
      <c r="E2417" s="7"/>
      <c r="F2417" s="7" t="s">
        <v>36</v>
      </c>
      <c r="G2417" s="7" t="s">
        <v>293</v>
      </c>
      <c r="H2417" s="7" t="s">
        <v>2002</v>
      </c>
    </row>
    <row r="2418">
      <c r="A2418" s="56" t="s">
        <v>306</v>
      </c>
      <c r="B2418" s="7" t="s">
        <v>342</v>
      </c>
      <c r="C2418" s="7">
        <v>5.0</v>
      </c>
      <c r="D2418" s="7">
        <v>3.0</v>
      </c>
      <c r="E2418" s="7">
        <v>2.0</v>
      </c>
      <c r="F2418" s="7" t="s">
        <v>627</v>
      </c>
      <c r="G2418" s="7" t="s">
        <v>293</v>
      </c>
      <c r="H2418" s="7" t="s">
        <v>2034</v>
      </c>
      <c r="I2418" s="7" t="s">
        <v>27</v>
      </c>
    </row>
    <row r="2419">
      <c r="A2419" s="56" t="s">
        <v>302</v>
      </c>
      <c r="B2419" s="7" t="s">
        <v>1176</v>
      </c>
      <c r="C2419" s="7">
        <v>3.0</v>
      </c>
      <c r="D2419" s="7">
        <v>2.0</v>
      </c>
      <c r="E2419" s="7">
        <v>2.0</v>
      </c>
      <c r="F2419" s="7" t="s">
        <v>24</v>
      </c>
      <c r="G2419" s="7" t="s">
        <v>293</v>
      </c>
      <c r="H2419" s="7" t="s">
        <v>2035</v>
      </c>
      <c r="I2419" s="7" t="s">
        <v>25</v>
      </c>
    </row>
    <row r="2420">
      <c r="A2420" s="56" t="s">
        <v>620</v>
      </c>
      <c r="B2420" s="7" t="s">
        <v>565</v>
      </c>
      <c r="C2420" s="7">
        <v>4.0</v>
      </c>
      <c r="D2420" s="7">
        <v>2.0</v>
      </c>
      <c r="E2420" s="7">
        <v>2.0</v>
      </c>
      <c r="F2420" s="7" t="s">
        <v>355</v>
      </c>
      <c r="G2420" s="7" t="s">
        <v>293</v>
      </c>
      <c r="H2420" s="7" t="s">
        <v>2036</v>
      </c>
      <c r="I2420" s="7" t="s">
        <v>27</v>
      </c>
    </row>
    <row r="2421">
      <c r="A2421" s="56" t="s">
        <v>336</v>
      </c>
      <c r="B2421" s="7" t="s">
        <v>1208</v>
      </c>
      <c r="C2421" s="7">
        <v>2.0</v>
      </c>
      <c r="D2421" s="7">
        <v>2.0</v>
      </c>
      <c r="E2421" s="7">
        <v>2.0</v>
      </c>
      <c r="F2421" s="7" t="s">
        <v>345</v>
      </c>
      <c r="G2421" s="7" t="s">
        <v>293</v>
      </c>
      <c r="H2421" s="7" t="s">
        <v>973</v>
      </c>
      <c r="I2421" s="7" t="s">
        <v>25</v>
      </c>
    </row>
    <row r="2422">
      <c r="A2422" s="56" t="s">
        <v>336</v>
      </c>
      <c r="B2422" s="7" t="s">
        <v>2037</v>
      </c>
      <c r="C2422" s="7">
        <v>5.0</v>
      </c>
      <c r="D2422" s="7">
        <v>5.0</v>
      </c>
      <c r="E2422" s="7">
        <v>3.0</v>
      </c>
      <c r="F2422" s="7" t="s">
        <v>24</v>
      </c>
      <c r="G2422" s="7" t="s">
        <v>293</v>
      </c>
      <c r="H2422" s="7" t="s">
        <v>1213</v>
      </c>
      <c r="I2422" s="7" t="s">
        <v>25</v>
      </c>
    </row>
    <row r="2423">
      <c r="A2423" s="56" t="s">
        <v>336</v>
      </c>
      <c r="B2423" s="7" t="s">
        <v>1295</v>
      </c>
      <c r="C2423" s="7">
        <v>2.0</v>
      </c>
      <c r="D2423" s="7">
        <v>1.0</v>
      </c>
      <c r="E2423" s="7">
        <v>2.0</v>
      </c>
      <c r="F2423" s="7" t="s">
        <v>1164</v>
      </c>
      <c r="G2423" s="7" t="s">
        <v>293</v>
      </c>
      <c r="H2423" s="7" t="s">
        <v>2038</v>
      </c>
      <c r="I2423" s="7" t="s">
        <v>25</v>
      </c>
    </row>
    <row r="2424">
      <c r="A2424" s="56" t="s">
        <v>408</v>
      </c>
      <c r="B2424" s="7" t="s">
        <v>729</v>
      </c>
      <c r="C2424" s="7">
        <v>5.0</v>
      </c>
      <c r="D2424" s="7">
        <v>5.0</v>
      </c>
      <c r="E2424" s="7">
        <v>3.0</v>
      </c>
      <c r="F2424" s="7" t="s">
        <v>329</v>
      </c>
      <c r="G2424" s="7" t="s">
        <v>179</v>
      </c>
      <c r="H2424" s="7" t="s">
        <v>1812</v>
      </c>
      <c r="I2424" s="7" t="s">
        <v>25</v>
      </c>
    </row>
    <row r="2425">
      <c r="A2425" s="56" t="s">
        <v>336</v>
      </c>
      <c r="B2425" s="7" t="s">
        <v>433</v>
      </c>
      <c r="C2425" s="7">
        <v>6.0</v>
      </c>
      <c r="D2425" s="7">
        <v>5.0</v>
      </c>
      <c r="E2425" s="7"/>
      <c r="F2425" s="7" t="s">
        <v>188</v>
      </c>
      <c r="G2425" s="7" t="s">
        <v>179</v>
      </c>
      <c r="H2425" s="7" t="s">
        <v>1090</v>
      </c>
      <c r="I2425" s="7" t="s">
        <v>27</v>
      </c>
    </row>
    <row r="2426">
      <c r="A2426" s="56" t="s">
        <v>336</v>
      </c>
      <c r="B2426" s="7" t="s">
        <v>873</v>
      </c>
      <c r="C2426" s="7">
        <v>3.0</v>
      </c>
      <c r="D2426" s="7">
        <v>2.0</v>
      </c>
      <c r="E2426" s="7"/>
      <c r="F2426" s="7" t="s">
        <v>24</v>
      </c>
      <c r="G2426" s="7" t="s">
        <v>293</v>
      </c>
      <c r="H2426" s="7" t="s">
        <v>1206</v>
      </c>
    </row>
    <row r="2427">
      <c r="A2427" s="56" t="s">
        <v>370</v>
      </c>
      <c r="B2427" s="7" t="s">
        <v>1329</v>
      </c>
      <c r="D2427" s="27"/>
      <c r="E2427" s="7">
        <v>2.0</v>
      </c>
      <c r="F2427" s="7" t="s">
        <v>24</v>
      </c>
      <c r="G2427" s="7"/>
    </row>
    <row r="2428">
      <c r="A2428" s="56" t="s">
        <v>302</v>
      </c>
      <c r="B2428" s="7" t="s">
        <v>2039</v>
      </c>
      <c r="C2428" s="7">
        <v>3.0</v>
      </c>
      <c r="D2428" s="7">
        <v>2.0</v>
      </c>
      <c r="E2428" s="7">
        <v>3.0</v>
      </c>
      <c r="F2428" s="7" t="s">
        <v>345</v>
      </c>
      <c r="G2428" s="7" t="s">
        <v>293</v>
      </c>
      <c r="H2428" s="7" t="s">
        <v>2040</v>
      </c>
      <c r="I2428" s="7" t="s">
        <v>27</v>
      </c>
    </row>
    <row r="2429">
      <c r="A2429" s="56" t="s">
        <v>336</v>
      </c>
      <c r="B2429" s="7" t="s">
        <v>381</v>
      </c>
      <c r="C2429" s="7">
        <v>5.0</v>
      </c>
      <c r="D2429" s="7">
        <v>4.0</v>
      </c>
      <c r="E2429" s="7">
        <v>2.0</v>
      </c>
      <c r="F2429" s="7" t="s">
        <v>188</v>
      </c>
      <c r="G2429" s="7" t="s">
        <v>179</v>
      </c>
      <c r="H2429" s="7" t="s">
        <v>481</v>
      </c>
      <c r="I2429" s="7" t="s">
        <v>27</v>
      </c>
    </row>
    <row r="2430">
      <c r="A2430" s="56" t="s">
        <v>681</v>
      </c>
      <c r="B2430" s="7" t="s">
        <v>409</v>
      </c>
      <c r="C2430" s="7">
        <v>6.0</v>
      </c>
      <c r="D2430" s="7">
        <v>5.0</v>
      </c>
      <c r="E2430" s="7"/>
      <c r="F2430" s="7" t="s">
        <v>971</v>
      </c>
      <c r="G2430" s="7" t="s">
        <v>179</v>
      </c>
      <c r="H2430" s="7" t="s">
        <v>1090</v>
      </c>
      <c r="I2430" s="7" t="s">
        <v>27</v>
      </c>
    </row>
    <row r="2431">
      <c r="A2431" s="56" t="s">
        <v>677</v>
      </c>
      <c r="B2431" s="7" t="s">
        <v>477</v>
      </c>
      <c r="C2431" s="7">
        <v>1.0</v>
      </c>
      <c r="D2431" s="7">
        <v>1.0</v>
      </c>
      <c r="E2431" s="7">
        <v>2.0</v>
      </c>
      <c r="F2431" s="7" t="s">
        <v>345</v>
      </c>
      <c r="G2431" s="7" t="s">
        <v>293</v>
      </c>
      <c r="H2431" s="7" t="s">
        <v>2041</v>
      </c>
      <c r="I2431" s="7" t="s">
        <v>27</v>
      </c>
    </row>
    <row r="2432">
      <c r="A2432" s="56" t="s">
        <v>336</v>
      </c>
      <c r="B2432" s="7" t="s">
        <v>2042</v>
      </c>
      <c r="C2432" s="7">
        <v>6.0</v>
      </c>
      <c r="D2432" s="7">
        <v>6.0</v>
      </c>
      <c r="E2432" s="7"/>
      <c r="F2432" s="7" t="s">
        <v>192</v>
      </c>
      <c r="G2432" s="7" t="s">
        <v>179</v>
      </c>
      <c r="H2432" s="7" t="s">
        <v>2043</v>
      </c>
      <c r="I2432" s="7" t="s">
        <v>27</v>
      </c>
    </row>
    <row r="2433">
      <c r="A2433" s="56" t="s">
        <v>927</v>
      </c>
      <c r="B2433" s="7" t="s">
        <v>652</v>
      </c>
      <c r="C2433" s="7">
        <v>5.0</v>
      </c>
      <c r="D2433" s="7">
        <v>4.0</v>
      </c>
      <c r="E2433" s="7">
        <v>1.0</v>
      </c>
      <c r="F2433" s="7" t="s">
        <v>321</v>
      </c>
      <c r="G2433" s="7" t="s">
        <v>179</v>
      </c>
      <c r="H2433" s="7" t="s">
        <v>537</v>
      </c>
      <c r="I2433" s="7" t="s">
        <v>27</v>
      </c>
    </row>
    <row r="2434">
      <c r="A2434" s="56" t="s">
        <v>927</v>
      </c>
      <c r="B2434" s="7" t="s">
        <v>320</v>
      </c>
      <c r="C2434" s="7">
        <v>6.0</v>
      </c>
      <c r="D2434" s="7">
        <v>5.0</v>
      </c>
      <c r="E2434" s="7">
        <v>1.0</v>
      </c>
      <c r="F2434" s="7" t="s">
        <v>461</v>
      </c>
      <c r="G2434" s="7" t="s">
        <v>179</v>
      </c>
      <c r="H2434" s="7" t="s">
        <v>537</v>
      </c>
      <c r="I2434" s="7" t="s">
        <v>27</v>
      </c>
    </row>
    <row r="2435">
      <c r="A2435" s="56" t="s">
        <v>927</v>
      </c>
      <c r="B2435" s="7" t="s">
        <v>671</v>
      </c>
      <c r="C2435" s="7">
        <v>6.0</v>
      </c>
      <c r="D2435" s="7">
        <v>5.0</v>
      </c>
      <c r="E2435" s="7">
        <v>1.0</v>
      </c>
      <c r="F2435" s="7" t="s">
        <v>1037</v>
      </c>
      <c r="G2435" s="7" t="s">
        <v>179</v>
      </c>
      <c r="H2435" s="7" t="s">
        <v>481</v>
      </c>
      <c r="I2435" s="7" t="s">
        <v>27</v>
      </c>
    </row>
    <row r="2436">
      <c r="A2436" s="56" t="s">
        <v>927</v>
      </c>
      <c r="B2436" s="7" t="s">
        <v>580</v>
      </c>
      <c r="C2436" s="7">
        <v>4.0</v>
      </c>
      <c r="D2436" s="7">
        <v>3.0</v>
      </c>
      <c r="E2436" s="7"/>
      <c r="F2436" s="7" t="s">
        <v>739</v>
      </c>
      <c r="G2436" s="7" t="s">
        <v>293</v>
      </c>
      <c r="H2436" s="7" t="s">
        <v>1859</v>
      </c>
      <c r="I2436" s="7" t="s">
        <v>175</v>
      </c>
    </row>
    <row r="2437">
      <c r="A2437" s="56" t="s">
        <v>927</v>
      </c>
      <c r="B2437" s="7" t="s">
        <v>534</v>
      </c>
      <c r="C2437" s="7">
        <v>4.0</v>
      </c>
      <c r="D2437" s="7">
        <v>3.0</v>
      </c>
      <c r="E2437" s="7">
        <v>1.0</v>
      </c>
      <c r="F2437" s="7" t="s">
        <v>739</v>
      </c>
      <c r="G2437" s="7" t="s">
        <v>293</v>
      </c>
      <c r="H2437" s="7" t="s">
        <v>2044</v>
      </c>
      <c r="I2437" s="7" t="s">
        <v>27</v>
      </c>
    </row>
    <row r="2438">
      <c r="A2438" s="56" t="s">
        <v>620</v>
      </c>
      <c r="B2438" s="7" t="s">
        <v>950</v>
      </c>
      <c r="C2438" s="7">
        <v>2.0</v>
      </c>
      <c r="D2438" s="7">
        <v>2.0</v>
      </c>
      <c r="E2438" s="7">
        <v>1.0</v>
      </c>
      <c r="F2438" s="7" t="s">
        <v>355</v>
      </c>
      <c r="G2438" s="7" t="s">
        <v>293</v>
      </c>
      <c r="H2438" s="7" t="s">
        <v>878</v>
      </c>
      <c r="I2438" s="7" t="s">
        <v>25</v>
      </c>
    </row>
    <row r="2439">
      <c r="A2439" s="56" t="s">
        <v>620</v>
      </c>
      <c r="B2439" s="7" t="s">
        <v>1117</v>
      </c>
      <c r="C2439" s="7">
        <v>2.0</v>
      </c>
      <c r="D2439" s="7">
        <v>2.0</v>
      </c>
      <c r="E2439" s="7">
        <v>1.0</v>
      </c>
      <c r="F2439" s="7" t="s">
        <v>24</v>
      </c>
      <c r="G2439" s="7" t="s">
        <v>293</v>
      </c>
      <c r="H2439" s="7" t="s">
        <v>2045</v>
      </c>
      <c r="I2439" s="7" t="s">
        <v>27</v>
      </c>
    </row>
    <row r="2440">
      <c r="A2440" s="56" t="s">
        <v>362</v>
      </c>
      <c r="B2440" s="7" t="s">
        <v>2046</v>
      </c>
      <c r="C2440" s="7">
        <v>3.0</v>
      </c>
      <c r="D2440" s="7">
        <v>2.0</v>
      </c>
      <c r="E2440" s="7">
        <v>1.0</v>
      </c>
      <c r="F2440" s="7" t="s">
        <v>36</v>
      </c>
      <c r="G2440" s="7" t="s">
        <v>293</v>
      </c>
      <c r="H2440" s="7" t="s">
        <v>629</v>
      </c>
      <c r="I2440" s="7" t="s">
        <v>27</v>
      </c>
    </row>
    <row r="2441">
      <c r="A2441" s="56" t="s">
        <v>620</v>
      </c>
      <c r="B2441" s="7" t="s">
        <v>746</v>
      </c>
      <c r="C2441" s="7">
        <v>6.0</v>
      </c>
      <c r="D2441" s="7">
        <v>4.0</v>
      </c>
      <c r="E2441" s="7">
        <v>1.0</v>
      </c>
      <c r="F2441" s="7" t="s">
        <v>461</v>
      </c>
      <c r="G2441" s="7" t="s">
        <v>179</v>
      </c>
      <c r="H2441" s="7" t="s">
        <v>692</v>
      </c>
      <c r="I2441" s="7" t="s">
        <v>27</v>
      </c>
    </row>
    <row r="2442">
      <c r="A2442" s="56" t="s">
        <v>436</v>
      </c>
      <c r="B2442" s="7" t="s">
        <v>855</v>
      </c>
      <c r="C2442" s="7">
        <v>6.0</v>
      </c>
      <c r="D2442" s="7">
        <v>7.0</v>
      </c>
      <c r="E2442" s="7"/>
      <c r="F2442" s="7" t="s">
        <v>192</v>
      </c>
      <c r="G2442" s="7" t="s">
        <v>179</v>
      </c>
      <c r="H2442" s="7" t="s">
        <v>931</v>
      </c>
      <c r="I2442" s="7" t="s">
        <v>25</v>
      </c>
    </row>
    <row r="2443">
      <c r="A2443" s="56" t="s">
        <v>497</v>
      </c>
      <c r="B2443" s="7" t="s">
        <v>428</v>
      </c>
      <c r="C2443" s="7">
        <v>4.0</v>
      </c>
      <c r="D2443" s="7">
        <v>3.0</v>
      </c>
      <c r="E2443" s="7">
        <v>2.0</v>
      </c>
      <c r="F2443" s="7" t="s">
        <v>300</v>
      </c>
      <c r="G2443" s="7" t="s">
        <v>293</v>
      </c>
      <c r="H2443" s="7" t="s">
        <v>720</v>
      </c>
      <c r="I2443" s="7" t="s">
        <v>27</v>
      </c>
    </row>
    <row r="2444">
      <c r="A2444" s="56" t="s">
        <v>497</v>
      </c>
      <c r="B2444" s="7" t="s">
        <v>1530</v>
      </c>
      <c r="C2444" s="7">
        <v>4.0</v>
      </c>
      <c r="D2444" s="7">
        <v>2.0</v>
      </c>
      <c r="E2444" s="7">
        <v>2.0</v>
      </c>
      <c r="F2444" s="7" t="s">
        <v>355</v>
      </c>
      <c r="G2444" s="7" t="s">
        <v>293</v>
      </c>
      <c r="H2444" s="7" t="s">
        <v>1326</v>
      </c>
      <c r="I2444" s="7" t="s">
        <v>25</v>
      </c>
    </row>
    <row r="2445">
      <c r="A2445" s="56" t="s">
        <v>497</v>
      </c>
      <c r="B2445" s="7" t="s">
        <v>416</v>
      </c>
      <c r="C2445" s="7">
        <v>4.0</v>
      </c>
      <c r="D2445" s="7">
        <v>3.0</v>
      </c>
      <c r="E2445" s="7">
        <v>2.0</v>
      </c>
      <c r="F2445" s="7" t="s">
        <v>300</v>
      </c>
      <c r="G2445" s="7" t="s">
        <v>293</v>
      </c>
      <c r="H2445" s="7" t="s">
        <v>2047</v>
      </c>
      <c r="I2445" s="7" t="s">
        <v>27</v>
      </c>
    </row>
    <row r="2446">
      <c r="A2446" s="56" t="s">
        <v>290</v>
      </c>
      <c r="B2446" s="7" t="s">
        <v>708</v>
      </c>
      <c r="C2446" s="7">
        <v>2.0</v>
      </c>
      <c r="D2446" s="7">
        <v>2.0</v>
      </c>
      <c r="E2446" s="7">
        <v>2.0</v>
      </c>
      <c r="F2446" s="7" t="s">
        <v>36</v>
      </c>
      <c r="G2446" s="7" t="s">
        <v>293</v>
      </c>
      <c r="H2446" s="7" t="s">
        <v>2048</v>
      </c>
      <c r="I2446" s="7" t="s">
        <v>27</v>
      </c>
    </row>
    <row r="2447">
      <c r="A2447" s="56" t="s">
        <v>290</v>
      </c>
      <c r="B2447" s="7" t="s">
        <v>1498</v>
      </c>
      <c r="C2447" s="7">
        <v>2.0</v>
      </c>
      <c r="D2447" s="7">
        <v>2.0</v>
      </c>
      <c r="E2447" s="7">
        <v>2.0</v>
      </c>
      <c r="F2447" s="7" t="s">
        <v>24</v>
      </c>
      <c r="G2447" s="7" t="s">
        <v>293</v>
      </c>
      <c r="H2447" s="7" t="s">
        <v>1156</v>
      </c>
      <c r="I2447" s="7" t="s">
        <v>25</v>
      </c>
    </row>
    <row r="2448">
      <c r="A2448" s="56" t="s">
        <v>290</v>
      </c>
      <c r="B2448" s="7" t="s">
        <v>471</v>
      </c>
      <c r="C2448" s="7">
        <v>2.0</v>
      </c>
      <c r="D2448" s="7">
        <v>2.0</v>
      </c>
      <c r="E2448" s="7"/>
      <c r="F2448" s="7" t="s">
        <v>24</v>
      </c>
      <c r="G2448" s="7" t="s">
        <v>293</v>
      </c>
      <c r="H2448" s="7" t="s">
        <v>632</v>
      </c>
      <c r="I2448" s="7" t="s">
        <v>25</v>
      </c>
    </row>
    <row r="2449">
      <c r="A2449" s="56" t="s">
        <v>290</v>
      </c>
      <c r="B2449" s="7" t="s">
        <v>1157</v>
      </c>
      <c r="C2449" s="7">
        <v>4.0</v>
      </c>
      <c r="D2449" s="7">
        <v>4.0</v>
      </c>
      <c r="E2449" s="7"/>
      <c r="F2449" s="7" t="s">
        <v>36</v>
      </c>
      <c r="G2449" s="7" t="s">
        <v>293</v>
      </c>
      <c r="H2449" s="7" t="s">
        <v>2049</v>
      </c>
      <c r="I2449" s="7" t="s">
        <v>25</v>
      </c>
    </row>
    <row r="2450">
      <c r="A2450" s="56" t="s">
        <v>290</v>
      </c>
      <c r="B2450" s="7" t="s">
        <v>492</v>
      </c>
      <c r="C2450" s="7">
        <v>4.0</v>
      </c>
      <c r="D2450" s="7">
        <v>4.0</v>
      </c>
      <c r="E2450" s="7">
        <v>2.0</v>
      </c>
      <c r="F2450" s="7" t="s">
        <v>36</v>
      </c>
      <c r="G2450" s="7" t="s">
        <v>293</v>
      </c>
      <c r="H2450" s="7" t="s">
        <v>796</v>
      </c>
      <c r="I2450" s="7" t="s">
        <v>25</v>
      </c>
    </row>
    <row r="2451">
      <c r="A2451" s="56" t="s">
        <v>290</v>
      </c>
      <c r="B2451" s="7" t="s">
        <v>896</v>
      </c>
      <c r="C2451" s="7">
        <v>5.0</v>
      </c>
      <c r="D2451" s="7">
        <v>5.0</v>
      </c>
      <c r="E2451" s="7"/>
      <c r="F2451" s="7" t="s">
        <v>36</v>
      </c>
      <c r="G2451" s="7" t="s">
        <v>293</v>
      </c>
      <c r="H2451" s="7" t="s">
        <v>1899</v>
      </c>
      <c r="I2451" s="7" t="s">
        <v>27</v>
      </c>
    </row>
    <row r="2452">
      <c r="A2452" s="56" t="s">
        <v>290</v>
      </c>
      <c r="B2452" s="7" t="s">
        <v>722</v>
      </c>
      <c r="C2452" s="7">
        <v>4.0</v>
      </c>
      <c r="D2452" s="7">
        <v>5.0</v>
      </c>
      <c r="E2452" s="7">
        <v>1.0</v>
      </c>
      <c r="F2452" s="7" t="s">
        <v>24</v>
      </c>
      <c r="G2452" s="7" t="s">
        <v>293</v>
      </c>
      <c r="H2452" s="7" t="s">
        <v>1617</v>
      </c>
      <c r="I2452" s="7" t="s">
        <v>27</v>
      </c>
    </row>
    <row r="2453">
      <c r="A2453" s="56" t="s">
        <v>290</v>
      </c>
      <c r="B2453" s="7" t="s">
        <v>433</v>
      </c>
      <c r="C2453" s="7">
        <v>4.0</v>
      </c>
      <c r="D2453" s="7">
        <v>5.0</v>
      </c>
      <c r="E2453" s="7">
        <v>2.0</v>
      </c>
      <c r="F2453" s="7" t="s">
        <v>24</v>
      </c>
      <c r="G2453" s="7" t="s">
        <v>293</v>
      </c>
      <c r="H2453" s="7" t="s">
        <v>1297</v>
      </c>
      <c r="I2453" s="7" t="s">
        <v>25</v>
      </c>
    </row>
    <row r="2454">
      <c r="A2454" s="56" t="s">
        <v>290</v>
      </c>
      <c r="B2454" s="7" t="s">
        <v>1727</v>
      </c>
      <c r="C2454" s="7">
        <v>1.0</v>
      </c>
      <c r="D2454" s="7">
        <v>1.0</v>
      </c>
      <c r="E2454" s="7">
        <v>2.0</v>
      </c>
      <c r="F2454" s="7" t="s">
        <v>36</v>
      </c>
      <c r="G2454" s="7" t="s">
        <v>293</v>
      </c>
      <c r="H2454" s="7" t="s">
        <v>757</v>
      </c>
      <c r="I2454" s="7" t="s">
        <v>25</v>
      </c>
    </row>
    <row r="2455">
      <c r="A2455" s="56" t="s">
        <v>439</v>
      </c>
      <c r="B2455" s="7" t="s">
        <v>1641</v>
      </c>
      <c r="D2455" s="27"/>
      <c r="E2455" s="7"/>
      <c r="F2455" s="7" t="s">
        <v>382</v>
      </c>
      <c r="G2455" s="7" t="s">
        <v>293</v>
      </c>
      <c r="H2455" s="7" t="s">
        <v>1796</v>
      </c>
      <c r="I2455" s="7" t="s">
        <v>25</v>
      </c>
    </row>
    <row r="2456">
      <c r="A2456" s="56" t="s">
        <v>617</v>
      </c>
      <c r="B2456" s="7" t="s">
        <v>431</v>
      </c>
      <c r="C2456" s="7">
        <v>2.0</v>
      </c>
      <c r="D2456" s="7">
        <v>2.0</v>
      </c>
      <c r="E2456" s="7"/>
      <c r="F2456" s="7" t="s">
        <v>36</v>
      </c>
      <c r="G2456" s="7" t="s">
        <v>293</v>
      </c>
      <c r="H2456" s="7" t="s">
        <v>1751</v>
      </c>
    </row>
    <row r="2457">
      <c r="A2457" s="56" t="s">
        <v>617</v>
      </c>
      <c r="B2457" s="7" t="s">
        <v>400</v>
      </c>
      <c r="C2457" s="7">
        <v>3.0</v>
      </c>
      <c r="D2457" s="7">
        <v>2.0</v>
      </c>
      <c r="E2457" s="7"/>
      <c r="F2457" s="7" t="s">
        <v>36</v>
      </c>
      <c r="G2457" s="7" t="s">
        <v>293</v>
      </c>
      <c r="H2457" s="7" t="s">
        <v>421</v>
      </c>
      <c r="I2457" s="7" t="s">
        <v>27</v>
      </c>
    </row>
    <row r="2458">
      <c r="A2458" s="56" t="s">
        <v>617</v>
      </c>
      <c r="B2458" s="7" t="s">
        <v>1192</v>
      </c>
      <c r="C2458" s="7">
        <v>3.0</v>
      </c>
      <c r="D2458" s="7">
        <v>2.0</v>
      </c>
      <c r="E2458" s="7"/>
      <c r="F2458" s="7" t="s">
        <v>36</v>
      </c>
      <c r="G2458" s="7" t="s">
        <v>293</v>
      </c>
      <c r="H2458" s="7" t="s">
        <v>1119</v>
      </c>
    </row>
    <row r="2459">
      <c r="A2459" s="56" t="s">
        <v>290</v>
      </c>
      <c r="B2459" s="7" t="s">
        <v>535</v>
      </c>
      <c r="C2459" s="7">
        <v>4.0</v>
      </c>
      <c r="D2459" s="7">
        <v>3.0</v>
      </c>
      <c r="E2459" s="7">
        <v>2.0</v>
      </c>
      <c r="F2459" s="7" t="s">
        <v>563</v>
      </c>
      <c r="G2459" s="7" t="s">
        <v>293</v>
      </c>
      <c r="H2459" s="7" t="s">
        <v>559</v>
      </c>
      <c r="I2459" s="7" t="s">
        <v>25</v>
      </c>
    </row>
    <row r="2460">
      <c r="A2460" s="56" t="s">
        <v>362</v>
      </c>
      <c r="B2460" s="7" t="s">
        <v>2050</v>
      </c>
      <c r="C2460" s="7">
        <v>2.0</v>
      </c>
      <c r="D2460" s="7">
        <v>2.0</v>
      </c>
      <c r="E2460" s="7"/>
      <c r="F2460" s="7" t="s">
        <v>345</v>
      </c>
      <c r="G2460" s="7" t="s">
        <v>293</v>
      </c>
      <c r="H2460" s="7" t="s">
        <v>2051</v>
      </c>
      <c r="I2460" s="7" t="s">
        <v>25</v>
      </c>
    </row>
    <row r="2461">
      <c r="A2461" s="56" t="s">
        <v>303</v>
      </c>
      <c r="B2461" s="7" t="s">
        <v>895</v>
      </c>
      <c r="C2461" s="7">
        <v>3.0</v>
      </c>
      <c r="D2461" s="7">
        <v>2.0</v>
      </c>
      <c r="E2461" s="7">
        <v>1.0</v>
      </c>
      <c r="F2461" s="7" t="s">
        <v>36</v>
      </c>
      <c r="G2461" s="7" t="s">
        <v>293</v>
      </c>
      <c r="H2461" s="7" t="s">
        <v>2052</v>
      </c>
      <c r="I2461" s="7" t="s">
        <v>25</v>
      </c>
    </row>
    <row r="2462">
      <c r="A2462" s="56" t="s">
        <v>362</v>
      </c>
      <c r="B2462" s="7" t="s">
        <v>2046</v>
      </c>
      <c r="C2462" s="7">
        <v>2.0</v>
      </c>
      <c r="D2462" s="7">
        <v>2.0</v>
      </c>
      <c r="E2462" s="7">
        <v>2.0</v>
      </c>
      <c r="F2462" s="7" t="s">
        <v>345</v>
      </c>
      <c r="G2462" s="7" t="s">
        <v>293</v>
      </c>
      <c r="H2462" s="7" t="s">
        <v>2053</v>
      </c>
      <c r="I2462" s="7" t="s">
        <v>25</v>
      </c>
    </row>
    <row r="2463">
      <c r="A2463" s="56" t="s">
        <v>522</v>
      </c>
      <c r="B2463" s="7" t="s">
        <v>366</v>
      </c>
      <c r="C2463" s="7">
        <v>2.0</v>
      </c>
      <c r="D2463" s="7">
        <v>2.0</v>
      </c>
      <c r="E2463" s="7">
        <v>2.0</v>
      </c>
      <c r="F2463" s="7" t="s">
        <v>355</v>
      </c>
      <c r="G2463" s="7" t="s">
        <v>293</v>
      </c>
      <c r="H2463" s="7" t="s">
        <v>2054</v>
      </c>
      <c r="I2463" s="7" t="s">
        <v>25</v>
      </c>
    </row>
    <row r="2464">
      <c r="A2464" s="56" t="s">
        <v>436</v>
      </c>
      <c r="B2464" s="7" t="s">
        <v>599</v>
      </c>
      <c r="C2464" s="7">
        <v>4.0</v>
      </c>
      <c r="D2464" s="7">
        <v>4.0</v>
      </c>
      <c r="E2464" s="7">
        <v>2.0</v>
      </c>
      <c r="F2464" s="7" t="s">
        <v>24</v>
      </c>
      <c r="G2464" s="7" t="s">
        <v>293</v>
      </c>
      <c r="H2464" s="7" t="s">
        <v>2055</v>
      </c>
      <c r="I2464" s="7" t="s">
        <v>27</v>
      </c>
    </row>
    <row r="2465">
      <c r="A2465" s="56" t="s">
        <v>341</v>
      </c>
      <c r="B2465" s="7" t="s">
        <v>527</v>
      </c>
      <c r="C2465" s="7">
        <v>5.0</v>
      </c>
      <c r="D2465" s="7">
        <v>6.0</v>
      </c>
      <c r="E2465" s="7">
        <v>2.0</v>
      </c>
      <c r="F2465" s="7" t="s">
        <v>352</v>
      </c>
      <c r="G2465" s="7" t="s">
        <v>179</v>
      </c>
      <c r="H2465" s="7" t="s">
        <v>1408</v>
      </c>
      <c r="I2465" s="7" t="s">
        <v>27</v>
      </c>
    </row>
    <row r="2466">
      <c r="A2466" s="56" t="s">
        <v>341</v>
      </c>
      <c r="B2466" s="7" t="s">
        <v>442</v>
      </c>
      <c r="C2466" s="7">
        <v>5.0</v>
      </c>
      <c r="D2466" s="7">
        <v>5.0</v>
      </c>
      <c r="E2466" s="7"/>
      <c r="F2466" s="7" t="s">
        <v>528</v>
      </c>
      <c r="G2466" s="7" t="s">
        <v>293</v>
      </c>
      <c r="H2466" s="7" t="s">
        <v>1257</v>
      </c>
      <c r="I2466" s="7" t="s">
        <v>25</v>
      </c>
    </row>
    <row r="2467">
      <c r="A2467" s="56" t="s">
        <v>341</v>
      </c>
      <c r="B2467" s="7" t="s">
        <v>2056</v>
      </c>
      <c r="C2467" s="7">
        <v>8.0</v>
      </c>
      <c r="D2467" s="7">
        <v>8.0</v>
      </c>
      <c r="E2467" s="7">
        <v>1.0</v>
      </c>
      <c r="F2467" s="7" t="s">
        <v>552</v>
      </c>
      <c r="G2467" s="7" t="s">
        <v>293</v>
      </c>
      <c r="H2467" s="7" t="s">
        <v>553</v>
      </c>
      <c r="I2467" s="7" t="s">
        <v>27</v>
      </c>
    </row>
    <row r="2468">
      <c r="A2468" s="56" t="s">
        <v>303</v>
      </c>
      <c r="B2468" s="7" t="s">
        <v>477</v>
      </c>
      <c r="C2468" s="7">
        <v>4.0</v>
      </c>
      <c r="D2468" s="7">
        <v>3.0</v>
      </c>
      <c r="E2468" s="7"/>
      <c r="F2468" s="7" t="s">
        <v>24</v>
      </c>
      <c r="G2468" s="7" t="s">
        <v>293</v>
      </c>
      <c r="H2468" s="7" t="s">
        <v>2057</v>
      </c>
    </row>
    <row r="2469">
      <c r="A2469" s="56" t="s">
        <v>336</v>
      </c>
      <c r="B2469" s="7" t="s">
        <v>696</v>
      </c>
      <c r="C2469" s="7">
        <v>4.0</v>
      </c>
      <c r="D2469" s="7">
        <v>2.0</v>
      </c>
      <c r="E2469" s="7">
        <v>1.0</v>
      </c>
      <c r="F2469" s="7" t="s">
        <v>24</v>
      </c>
      <c r="G2469" s="7" t="s">
        <v>293</v>
      </c>
      <c r="H2469" s="7" t="s">
        <v>584</v>
      </c>
      <c r="I2469" s="7" t="s">
        <v>27</v>
      </c>
    </row>
    <row r="2470">
      <c r="A2470" s="56" t="s">
        <v>336</v>
      </c>
      <c r="B2470" s="7" t="s">
        <v>534</v>
      </c>
      <c r="C2470" s="7">
        <v>3.0</v>
      </c>
      <c r="D2470" s="7">
        <v>2.0</v>
      </c>
      <c r="E2470" s="7">
        <v>1.0</v>
      </c>
      <c r="F2470" s="7" t="s">
        <v>24</v>
      </c>
      <c r="G2470" s="7" t="s">
        <v>293</v>
      </c>
      <c r="H2470" s="7" t="s">
        <v>396</v>
      </c>
      <c r="I2470" s="7" t="s">
        <v>27</v>
      </c>
    </row>
    <row r="2471">
      <c r="A2471" s="56" t="s">
        <v>336</v>
      </c>
      <c r="B2471" s="7" t="s">
        <v>499</v>
      </c>
      <c r="C2471" s="7">
        <v>3.0</v>
      </c>
      <c r="D2471" s="7">
        <v>2.0</v>
      </c>
      <c r="E2471" s="7"/>
      <c r="F2471" s="7" t="s">
        <v>24</v>
      </c>
      <c r="G2471" s="7" t="s">
        <v>293</v>
      </c>
      <c r="H2471" s="7" t="s">
        <v>396</v>
      </c>
      <c r="I2471" s="7" t="s">
        <v>27</v>
      </c>
    </row>
    <row r="2472">
      <c r="A2472" s="56" t="s">
        <v>336</v>
      </c>
      <c r="B2472" s="7" t="s">
        <v>578</v>
      </c>
      <c r="C2472" s="7">
        <v>3.0</v>
      </c>
      <c r="D2472" s="7">
        <v>2.0</v>
      </c>
      <c r="E2472" s="7"/>
      <c r="F2472" s="7" t="s">
        <v>24</v>
      </c>
      <c r="G2472" s="7" t="s">
        <v>293</v>
      </c>
      <c r="H2472" s="7" t="s">
        <v>396</v>
      </c>
      <c r="I2472" s="7" t="s">
        <v>27</v>
      </c>
    </row>
    <row r="2473">
      <c r="A2473" s="56" t="s">
        <v>336</v>
      </c>
      <c r="B2473" s="7" t="s">
        <v>1075</v>
      </c>
      <c r="C2473" s="7">
        <v>6.0</v>
      </c>
      <c r="D2473" s="7">
        <v>4.0</v>
      </c>
      <c r="E2473" s="7"/>
      <c r="F2473" s="7" t="s">
        <v>24</v>
      </c>
      <c r="G2473" s="7" t="s">
        <v>293</v>
      </c>
      <c r="H2473" s="7" t="s">
        <v>1872</v>
      </c>
    </row>
    <row r="2474">
      <c r="A2474" s="56" t="s">
        <v>336</v>
      </c>
      <c r="B2474" s="7" t="s">
        <v>2058</v>
      </c>
      <c r="C2474" s="7">
        <v>5.0</v>
      </c>
      <c r="D2474" s="7">
        <v>3.0</v>
      </c>
      <c r="E2474" s="7">
        <v>2.0</v>
      </c>
      <c r="F2474" s="7" t="s">
        <v>24</v>
      </c>
      <c r="G2474" s="7" t="s">
        <v>293</v>
      </c>
      <c r="H2474" s="7" t="s">
        <v>338</v>
      </c>
      <c r="I2474" s="7" t="s">
        <v>27</v>
      </c>
    </row>
    <row r="2475">
      <c r="A2475" s="56" t="s">
        <v>336</v>
      </c>
      <c r="B2475" s="7" t="s">
        <v>660</v>
      </c>
      <c r="C2475" s="7">
        <v>4.0</v>
      </c>
      <c r="D2475" s="7">
        <v>5.0</v>
      </c>
      <c r="E2475" s="7">
        <v>2.0</v>
      </c>
      <c r="F2475" s="7" t="s">
        <v>24</v>
      </c>
      <c r="G2475" s="7" t="s">
        <v>293</v>
      </c>
      <c r="H2475" s="7" t="s">
        <v>2059</v>
      </c>
      <c r="I2475" s="7" t="s">
        <v>27</v>
      </c>
    </row>
    <row r="2476">
      <c r="A2476" s="56" t="s">
        <v>336</v>
      </c>
      <c r="B2476" s="7" t="s">
        <v>1045</v>
      </c>
      <c r="C2476" s="7">
        <v>5.0</v>
      </c>
      <c r="D2476" s="7">
        <v>3.0</v>
      </c>
      <c r="E2476" s="7"/>
      <c r="F2476" s="7" t="s">
        <v>24</v>
      </c>
      <c r="G2476" s="7" t="s">
        <v>293</v>
      </c>
      <c r="H2476" s="7" t="s">
        <v>374</v>
      </c>
      <c r="I2476" s="7" t="s">
        <v>27</v>
      </c>
    </row>
    <row r="2477">
      <c r="A2477" s="56" t="s">
        <v>336</v>
      </c>
      <c r="B2477" s="7" t="s">
        <v>1192</v>
      </c>
      <c r="C2477" s="7">
        <v>2.0</v>
      </c>
      <c r="D2477" s="7">
        <v>2.0</v>
      </c>
      <c r="E2477" s="7"/>
      <c r="F2477" s="7" t="s">
        <v>36</v>
      </c>
      <c r="G2477" s="7" t="s">
        <v>293</v>
      </c>
      <c r="H2477" s="7" t="s">
        <v>2060</v>
      </c>
      <c r="I2477" s="7" t="s">
        <v>25</v>
      </c>
    </row>
    <row r="2478">
      <c r="A2478" s="56" t="s">
        <v>336</v>
      </c>
      <c r="B2478" s="7" t="s">
        <v>381</v>
      </c>
      <c r="C2478" s="7">
        <v>5.0</v>
      </c>
      <c r="D2478" s="7">
        <v>4.0</v>
      </c>
      <c r="E2478" s="7"/>
      <c r="F2478" s="7" t="s">
        <v>24</v>
      </c>
      <c r="G2478" s="7" t="s">
        <v>293</v>
      </c>
      <c r="H2478" s="7" t="s">
        <v>407</v>
      </c>
      <c r="I2478" s="7" t="s">
        <v>27</v>
      </c>
    </row>
    <row r="2479">
      <c r="A2479" s="56" t="s">
        <v>430</v>
      </c>
      <c r="B2479" s="7" t="s">
        <v>788</v>
      </c>
      <c r="C2479" s="7">
        <v>3.0</v>
      </c>
      <c r="D2479" s="7">
        <v>2.0</v>
      </c>
      <c r="E2479" s="7">
        <v>3.0</v>
      </c>
      <c r="F2479" s="7" t="s">
        <v>300</v>
      </c>
      <c r="G2479" s="7" t="s">
        <v>293</v>
      </c>
      <c r="H2479" s="7" t="s">
        <v>1901</v>
      </c>
      <c r="I2479" s="7" t="s">
        <v>27</v>
      </c>
    </row>
    <row r="2480">
      <c r="A2480" s="56" t="s">
        <v>430</v>
      </c>
      <c r="B2480" s="7" t="s">
        <v>1838</v>
      </c>
      <c r="C2480" s="7">
        <v>4.0</v>
      </c>
      <c r="D2480" s="7">
        <v>2.0</v>
      </c>
      <c r="E2480" s="7">
        <v>3.0</v>
      </c>
      <c r="F2480" s="7" t="s">
        <v>355</v>
      </c>
      <c r="G2480" s="7" t="s">
        <v>293</v>
      </c>
      <c r="H2480" s="7" t="s">
        <v>451</v>
      </c>
      <c r="I2480" s="7" t="s">
        <v>27</v>
      </c>
    </row>
    <row r="2481">
      <c r="A2481" s="56" t="s">
        <v>430</v>
      </c>
      <c r="B2481" s="7" t="s">
        <v>1550</v>
      </c>
      <c r="C2481" s="7">
        <v>4.0</v>
      </c>
      <c r="D2481" s="7">
        <v>2.0</v>
      </c>
      <c r="E2481" s="7">
        <v>2.0</v>
      </c>
      <c r="F2481" s="7" t="s">
        <v>355</v>
      </c>
      <c r="G2481" s="7" t="s">
        <v>293</v>
      </c>
      <c r="H2481" s="7" t="s">
        <v>451</v>
      </c>
      <c r="I2481" s="7" t="s">
        <v>27</v>
      </c>
    </row>
    <row r="2482">
      <c r="A2482" s="56" t="s">
        <v>430</v>
      </c>
      <c r="B2482" s="7" t="s">
        <v>937</v>
      </c>
      <c r="C2482" s="7">
        <v>4.0</v>
      </c>
      <c r="D2482" s="7">
        <v>2.0</v>
      </c>
      <c r="E2482" s="7">
        <v>2.0</v>
      </c>
      <c r="F2482" s="7" t="s">
        <v>355</v>
      </c>
      <c r="G2482" s="7" t="s">
        <v>293</v>
      </c>
      <c r="H2482" s="7" t="s">
        <v>1860</v>
      </c>
      <c r="I2482" s="7" t="s">
        <v>27</v>
      </c>
    </row>
    <row r="2483">
      <c r="A2483" s="56" t="s">
        <v>430</v>
      </c>
      <c r="B2483" s="7" t="s">
        <v>2061</v>
      </c>
      <c r="C2483" s="7">
        <v>4.0</v>
      </c>
      <c r="D2483" s="7">
        <v>2.0</v>
      </c>
      <c r="E2483" s="7">
        <v>2.0</v>
      </c>
      <c r="F2483" s="7" t="s">
        <v>355</v>
      </c>
      <c r="G2483" s="7" t="s">
        <v>293</v>
      </c>
      <c r="H2483" s="7" t="s">
        <v>451</v>
      </c>
      <c r="I2483" s="7" t="s">
        <v>27</v>
      </c>
    </row>
    <row r="2484">
      <c r="A2484" s="56" t="s">
        <v>430</v>
      </c>
      <c r="B2484" s="7" t="s">
        <v>1193</v>
      </c>
      <c r="C2484" s="7">
        <v>4.0</v>
      </c>
      <c r="D2484" s="7">
        <v>2.0</v>
      </c>
      <c r="E2484" s="7">
        <v>3.0</v>
      </c>
      <c r="F2484" s="7" t="s">
        <v>355</v>
      </c>
      <c r="G2484" s="7" t="s">
        <v>293</v>
      </c>
      <c r="H2484" s="7" t="s">
        <v>1860</v>
      </c>
      <c r="I2484" s="7" t="s">
        <v>27</v>
      </c>
    </row>
    <row r="2485">
      <c r="A2485" s="56" t="s">
        <v>430</v>
      </c>
      <c r="B2485" s="7" t="s">
        <v>523</v>
      </c>
      <c r="C2485" s="7">
        <v>4.0</v>
      </c>
      <c r="D2485" s="7">
        <v>2.0</v>
      </c>
      <c r="E2485" s="7">
        <v>3.0</v>
      </c>
      <c r="F2485" s="7" t="s">
        <v>355</v>
      </c>
      <c r="G2485" s="7" t="s">
        <v>293</v>
      </c>
      <c r="H2485" s="7" t="s">
        <v>735</v>
      </c>
      <c r="I2485" s="7" t="s">
        <v>27</v>
      </c>
    </row>
    <row r="2486">
      <c r="A2486" s="56" t="s">
        <v>430</v>
      </c>
      <c r="B2486" s="7" t="s">
        <v>1207</v>
      </c>
      <c r="C2486" s="7">
        <v>4.0</v>
      </c>
      <c r="D2486" s="7">
        <v>2.0</v>
      </c>
      <c r="E2486" s="7"/>
      <c r="F2486" s="7" t="s">
        <v>300</v>
      </c>
      <c r="G2486" s="7" t="s">
        <v>293</v>
      </c>
      <c r="H2486" s="7" t="s">
        <v>1860</v>
      </c>
      <c r="I2486" s="7" t="s">
        <v>27</v>
      </c>
    </row>
    <row r="2487">
      <c r="A2487" s="56" t="s">
        <v>430</v>
      </c>
      <c r="B2487" s="7" t="s">
        <v>993</v>
      </c>
      <c r="C2487" s="7">
        <v>4.0</v>
      </c>
      <c r="D2487" s="7">
        <v>2.0</v>
      </c>
      <c r="E2487" s="7">
        <v>2.0</v>
      </c>
      <c r="F2487" s="7" t="s">
        <v>24</v>
      </c>
      <c r="G2487" s="7" t="s">
        <v>293</v>
      </c>
      <c r="H2487" s="7" t="s">
        <v>994</v>
      </c>
      <c r="I2487" s="7" t="s">
        <v>27</v>
      </c>
    </row>
    <row r="2488">
      <c r="A2488" s="56" t="s">
        <v>430</v>
      </c>
      <c r="B2488" s="7" t="s">
        <v>431</v>
      </c>
      <c r="C2488" s="7">
        <v>3.0</v>
      </c>
      <c r="D2488" s="7">
        <v>3.0</v>
      </c>
      <c r="E2488" s="7"/>
      <c r="F2488" s="7" t="s">
        <v>345</v>
      </c>
      <c r="G2488" s="7" t="s">
        <v>293</v>
      </c>
      <c r="H2488" s="7" t="s">
        <v>1786</v>
      </c>
      <c r="I2488" s="7" t="s">
        <v>27</v>
      </c>
    </row>
    <row r="2489">
      <c r="A2489" s="56" t="s">
        <v>362</v>
      </c>
      <c r="B2489" s="7" t="s">
        <v>968</v>
      </c>
      <c r="C2489" s="7">
        <v>4.0</v>
      </c>
      <c r="D2489" s="7">
        <v>2.0</v>
      </c>
      <c r="E2489" s="7">
        <v>1.0</v>
      </c>
      <c r="F2489" s="7" t="s">
        <v>382</v>
      </c>
      <c r="G2489" s="7" t="s">
        <v>293</v>
      </c>
      <c r="H2489" s="7" t="s">
        <v>1182</v>
      </c>
      <c r="I2489" s="7" t="s">
        <v>27</v>
      </c>
    </row>
    <row r="2490">
      <c r="A2490" s="56" t="s">
        <v>303</v>
      </c>
      <c r="B2490" s="7" t="s">
        <v>1332</v>
      </c>
      <c r="C2490" s="7">
        <v>3.0</v>
      </c>
      <c r="D2490" s="7">
        <v>2.0</v>
      </c>
      <c r="E2490" s="7">
        <v>2.0</v>
      </c>
      <c r="F2490" s="7" t="s">
        <v>36</v>
      </c>
      <c r="G2490" s="7" t="s">
        <v>293</v>
      </c>
      <c r="H2490" s="7" t="s">
        <v>1029</v>
      </c>
    </row>
    <row r="2491">
      <c r="A2491" s="56" t="s">
        <v>362</v>
      </c>
      <c r="B2491" s="7" t="s">
        <v>858</v>
      </c>
      <c r="C2491" s="7">
        <v>4.0</v>
      </c>
      <c r="D2491" s="7">
        <v>2.0</v>
      </c>
      <c r="E2491" s="7">
        <v>2.0</v>
      </c>
      <c r="F2491" s="7" t="s">
        <v>24</v>
      </c>
      <c r="G2491" s="7" t="s">
        <v>293</v>
      </c>
      <c r="H2491" s="7" t="s">
        <v>1179</v>
      </c>
      <c r="I2491" s="7" t="s">
        <v>27</v>
      </c>
    </row>
    <row r="2492">
      <c r="A2492" s="56" t="s">
        <v>362</v>
      </c>
      <c r="B2492" s="7" t="s">
        <v>1178</v>
      </c>
      <c r="C2492" s="7">
        <v>4.0</v>
      </c>
      <c r="D2492" s="7">
        <v>2.0</v>
      </c>
      <c r="E2492" s="7">
        <v>2.0</v>
      </c>
      <c r="F2492" s="7" t="s">
        <v>24</v>
      </c>
      <c r="G2492" s="7" t="s">
        <v>293</v>
      </c>
      <c r="H2492" s="7" t="s">
        <v>1144</v>
      </c>
      <c r="I2492" s="7" t="s">
        <v>27</v>
      </c>
    </row>
    <row r="2493">
      <c r="A2493" s="56" t="s">
        <v>351</v>
      </c>
      <c r="B2493" s="7" t="s">
        <v>1117</v>
      </c>
      <c r="C2493" s="7">
        <v>2.0</v>
      </c>
      <c r="D2493" s="7">
        <v>2.0</v>
      </c>
      <c r="E2493" s="7">
        <v>1.0</v>
      </c>
      <c r="F2493" s="7" t="s">
        <v>24</v>
      </c>
      <c r="G2493" s="7" t="s">
        <v>293</v>
      </c>
      <c r="H2493" s="7" t="s">
        <v>1788</v>
      </c>
      <c r="I2493" s="7" t="s">
        <v>27</v>
      </c>
    </row>
    <row r="2494">
      <c r="A2494" s="56" t="s">
        <v>403</v>
      </c>
      <c r="B2494" s="7" t="s">
        <v>2062</v>
      </c>
      <c r="C2494" s="7">
        <v>2.0</v>
      </c>
      <c r="D2494" s="7">
        <v>1.0</v>
      </c>
      <c r="E2494" s="7">
        <v>2.0</v>
      </c>
      <c r="F2494" s="7" t="s">
        <v>36</v>
      </c>
      <c r="G2494" s="7" t="s">
        <v>293</v>
      </c>
      <c r="H2494" s="7" t="s">
        <v>1721</v>
      </c>
      <c r="I2494" s="7" t="s">
        <v>27</v>
      </c>
    </row>
    <row r="2495">
      <c r="A2495" s="56" t="s">
        <v>447</v>
      </c>
      <c r="B2495" s="7" t="s">
        <v>413</v>
      </c>
      <c r="C2495" s="7">
        <v>4.0</v>
      </c>
      <c r="D2495" s="7">
        <v>3.0</v>
      </c>
      <c r="E2495" s="7">
        <v>2.0</v>
      </c>
      <c r="F2495" s="7" t="s">
        <v>36</v>
      </c>
      <c r="G2495" s="7" t="s">
        <v>293</v>
      </c>
      <c r="H2495" s="7" t="s">
        <v>916</v>
      </c>
      <c r="I2495" s="7" t="s">
        <v>25</v>
      </c>
    </row>
    <row r="2496">
      <c r="A2496" s="56" t="s">
        <v>290</v>
      </c>
      <c r="B2496" s="7" t="s">
        <v>2063</v>
      </c>
      <c r="C2496" s="7">
        <v>4.0</v>
      </c>
      <c r="D2496" s="7">
        <v>3.0</v>
      </c>
      <c r="E2496" s="7">
        <v>2.0</v>
      </c>
      <c r="F2496" s="7" t="s">
        <v>36</v>
      </c>
      <c r="G2496" s="7" t="s">
        <v>293</v>
      </c>
      <c r="H2496" s="7" t="s">
        <v>1061</v>
      </c>
      <c r="I2496" s="7" t="s">
        <v>25</v>
      </c>
    </row>
    <row r="2497">
      <c r="A2497" s="56" t="s">
        <v>447</v>
      </c>
      <c r="B2497" s="7" t="s">
        <v>1682</v>
      </c>
      <c r="C2497" s="7">
        <v>4.0</v>
      </c>
      <c r="D2497" s="7">
        <v>3.0</v>
      </c>
      <c r="E2497" s="7">
        <v>2.0</v>
      </c>
      <c r="F2497" s="7" t="s">
        <v>36</v>
      </c>
      <c r="G2497" s="7" t="s">
        <v>293</v>
      </c>
      <c r="H2497" s="7" t="s">
        <v>2064</v>
      </c>
      <c r="I2497" s="7" t="s">
        <v>25</v>
      </c>
    </row>
    <row r="2498">
      <c r="A2498" s="56" t="s">
        <v>290</v>
      </c>
      <c r="B2498" s="7" t="s">
        <v>2065</v>
      </c>
      <c r="C2498" s="7">
        <v>4.0</v>
      </c>
      <c r="D2498" s="7">
        <v>3.0</v>
      </c>
      <c r="E2498" s="7">
        <v>4.0</v>
      </c>
      <c r="F2498" s="7" t="s">
        <v>563</v>
      </c>
      <c r="G2498" s="7" t="s">
        <v>293</v>
      </c>
      <c r="H2498" s="7" t="s">
        <v>590</v>
      </c>
      <c r="I2498" s="7" t="s">
        <v>25</v>
      </c>
    </row>
    <row r="2499">
      <c r="A2499" s="56" t="s">
        <v>303</v>
      </c>
      <c r="B2499" s="7" t="s">
        <v>1042</v>
      </c>
      <c r="C2499" s="7">
        <v>4.0</v>
      </c>
      <c r="D2499" s="7">
        <v>4.0</v>
      </c>
      <c r="E2499" s="7">
        <v>4.0</v>
      </c>
      <c r="F2499" s="7" t="s">
        <v>24</v>
      </c>
      <c r="G2499" s="7" t="s">
        <v>293</v>
      </c>
      <c r="H2499" s="7" t="s">
        <v>1452</v>
      </c>
      <c r="I2499" s="7" t="s">
        <v>25</v>
      </c>
    </row>
    <row r="2500">
      <c r="A2500" s="56" t="s">
        <v>436</v>
      </c>
      <c r="B2500" s="7" t="s">
        <v>452</v>
      </c>
      <c r="C2500" s="7">
        <v>4.0</v>
      </c>
      <c r="D2500" s="7">
        <v>3.0</v>
      </c>
      <c r="E2500" s="7">
        <v>1.0</v>
      </c>
      <c r="F2500" s="7" t="s">
        <v>321</v>
      </c>
      <c r="G2500" s="7" t="s">
        <v>179</v>
      </c>
      <c r="H2500" s="7" t="s">
        <v>2066</v>
      </c>
      <c r="I2500" s="7" t="s">
        <v>184</v>
      </c>
    </row>
    <row r="2501">
      <c r="A2501" s="56" t="s">
        <v>408</v>
      </c>
      <c r="B2501" s="7" t="s">
        <v>695</v>
      </c>
      <c r="C2501" s="7">
        <v>9.0</v>
      </c>
      <c r="D2501" s="7">
        <v>7.0</v>
      </c>
      <c r="E2501" s="7">
        <v>3.0</v>
      </c>
      <c r="F2501" s="7" t="s">
        <v>326</v>
      </c>
      <c r="G2501" s="7" t="s">
        <v>179</v>
      </c>
      <c r="H2501" s="7" t="s">
        <v>2067</v>
      </c>
      <c r="I2501" s="7" t="s">
        <v>27</v>
      </c>
    </row>
    <row r="2502">
      <c r="A2502" s="56" t="s">
        <v>290</v>
      </c>
      <c r="B2502" s="7" t="s">
        <v>599</v>
      </c>
      <c r="C2502" s="7">
        <v>2.0</v>
      </c>
      <c r="D2502" s="7">
        <v>2.0</v>
      </c>
      <c r="E2502" s="7">
        <v>2.0</v>
      </c>
      <c r="F2502" s="7" t="s">
        <v>382</v>
      </c>
      <c r="G2502" s="7" t="s">
        <v>293</v>
      </c>
      <c r="H2502" s="7" t="s">
        <v>1395</v>
      </c>
      <c r="I2502" s="7" t="s">
        <v>25</v>
      </c>
    </row>
    <row r="2503">
      <c r="A2503" s="56" t="s">
        <v>315</v>
      </c>
      <c r="B2503" s="7" t="s">
        <v>363</v>
      </c>
      <c r="C2503" s="7">
        <v>6.0</v>
      </c>
      <c r="D2503" s="7">
        <v>5.0</v>
      </c>
      <c r="E2503" s="7">
        <v>3.0</v>
      </c>
      <c r="F2503" s="7" t="s">
        <v>732</v>
      </c>
      <c r="G2503" s="7" t="s">
        <v>179</v>
      </c>
      <c r="H2503" s="7" t="s">
        <v>526</v>
      </c>
      <c r="I2503" s="7" t="s">
        <v>27</v>
      </c>
    </row>
    <row r="2504">
      <c r="A2504" s="56" t="s">
        <v>336</v>
      </c>
      <c r="B2504" s="7" t="s">
        <v>471</v>
      </c>
      <c r="C2504" s="7">
        <v>4.0</v>
      </c>
      <c r="D2504" s="7">
        <v>3.0</v>
      </c>
      <c r="E2504" s="7">
        <v>3.0</v>
      </c>
      <c r="F2504" s="7" t="s">
        <v>355</v>
      </c>
      <c r="G2504" s="7" t="s">
        <v>293</v>
      </c>
      <c r="H2504" s="7" t="s">
        <v>2068</v>
      </c>
      <c r="I2504" s="7" t="s">
        <v>25</v>
      </c>
    </row>
    <row r="2505">
      <c r="A2505" s="56" t="s">
        <v>436</v>
      </c>
      <c r="B2505" s="7" t="s">
        <v>2069</v>
      </c>
      <c r="C2505" s="7">
        <v>6.0</v>
      </c>
      <c r="D2505" s="7">
        <v>6.0</v>
      </c>
      <c r="E2505" s="7">
        <v>4.0</v>
      </c>
      <c r="F2505" s="7" t="s">
        <v>326</v>
      </c>
      <c r="G2505" s="7" t="s">
        <v>179</v>
      </c>
      <c r="H2505" s="7" t="s">
        <v>2070</v>
      </c>
      <c r="I2505" s="7" t="s">
        <v>27</v>
      </c>
    </row>
    <row r="2506">
      <c r="A2506" s="56" t="s">
        <v>336</v>
      </c>
      <c r="B2506" s="7" t="s">
        <v>515</v>
      </c>
      <c r="C2506" s="7">
        <v>5.0</v>
      </c>
      <c r="D2506" s="7">
        <v>5.0</v>
      </c>
      <c r="E2506" s="7">
        <v>2.0</v>
      </c>
      <c r="F2506" s="7" t="s">
        <v>300</v>
      </c>
      <c r="G2506" s="7" t="s">
        <v>179</v>
      </c>
      <c r="H2506" s="7" t="s">
        <v>2071</v>
      </c>
      <c r="I2506" s="7" t="s">
        <v>27</v>
      </c>
    </row>
    <row r="2507">
      <c r="A2507" s="56" t="s">
        <v>944</v>
      </c>
      <c r="B2507" s="7" t="s">
        <v>334</v>
      </c>
      <c r="C2507" s="7">
        <v>6.0</v>
      </c>
      <c r="D2507" s="7">
        <v>5.0</v>
      </c>
      <c r="E2507" s="7">
        <v>4.0</v>
      </c>
      <c r="F2507" s="7" t="s">
        <v>192</v>
      </c>
      <c r="G2507" s="7" t="s">
        <v>179</v>
      </c>
      <c r="H2507" s="7" t="s">
        <v>852</v>
      </c>
    </row>
    <row r="2508">
      <c r="A2508" s="56" t="s">
        <v>944</v>
      </c>
      <c r="B2508" s="7" t="s">
        <v>726</v>
      </c>
      <c r="C2508" s="7">
        <v>5.0</v>
      </c>
      <c r="D2508" s="7">
        <v>5.0</v>
      </c>
      <c r="E2508" s="7">
        <v>3.0</v>
      </c>
      <c r="F2508" s="7" t="s">
        <v>192</v>
      </c>
      <c r="G2508" s="7" t="s">
        <v>179</v>
      </c>
      <c r="H2508" s="7" t="s">
        <v>2072</v>
      </c>
    </row>
    <row r="2509">
      <c r="A2509" s="56" t="s">
        <v>620</v>
      </c>
      <c r="B2509" s="7" t="s">
        <v>1193</v>
      </c>
      <c r="C2509" s="7">
        <v>3.0</v>
      </c>
      <c r="D2509" s="7">
        <v>2.0</v>
      </c>
      <c r="E2509" s="7">
        <v>3.0</v>
      </c>
      <c r="F2509" s="7" t="s">
        <v>355</v>
      </c>
      <c r="G2509" s="7" t="s">
        <v>293</v>
      </c>
      <c r="H2509" s="7" t="s">
        <v>844</v>
      </c>
    </row>
    <row r="2510">
      <c r="A2510" s="56" t="s">
        <v>436</v>
      </c>
      <c r="B2510" s="7" t="s">
        <v>601</v>
      </c>
      <c r="C2510" s="7">
        <v>5.0</v>
      </c>
      <c r="D2510" s="7">
        <v>5.0</v>
      </c>
      <c r="E2510" s="7"/>
      <c r="F2510" s="7" t="s">
        <v>192</v>
      </c>
      <c r="G2510" s="7" t="s">
        <v>293</v>
      </c>
      <c r="H2510" s="7" t="s">
        <v>2073</v>
      </c>
      <c r="I2510" s="7" t="s">
        <v>27</v>
      </c>
    </row>
    <row r="2511">
      <c r="A2511" s="56" t="s">
        <v>290</v>
      </c>
      <c r="B2511" s="7" t="s">
        <v>562</v>
      </c>
      <c r="C2511" s="7">
        <v>3.0</v>
      </c>
      <c r="D2511" s="7">
        <v>2.0</v>
      </c>
      <c r="E2511" s="7">
        <v>5.0</v>
      </c>
      <c r="F2511" s="7" t="s">
        <v>36</v>
      </c>
      <c r="G2511" s="7" t="s">
        <v>293</v>
      </c>
      <c r="H2511" s="7" t="s">
        <v>641</v>
      </c>
      <c r="I2511" s="7" t="s">
        <v>25</v>
      </c>
    </row>
    <row r="2512">
      <c r="A2512" s="56" t="s">
        <v>365</v>
      </c>
      <c r="B2512" s="7" t="s">
        <v>2074</v>
      </c>
      <c r="C2512" s="7">
        <v>3.0</v>
      </c>
      <c r="D2512" s="7">
        <v>2.0</v>
      </c>
      <c r="E2512" s="7">
        <v>5.0</v>
      </c>
      <c r="F2512" s="7" t="s">
        <v>171</v>
      </c>
      <c r="G2512" s="7" t="s">
        <v>293</v>
      </c>
      <c r="H2512" s="7" t="s">
        <v>2075</v>
      </c>
      <c r="I2512" s="7" t="s">
        <v>27</v>
      </c>
    </row>
    <row r="2513">
      <c r="A2513" s="56" t="s">
        <v>365</v>
      </c>
      <c r="B2513" s="7" t="s">
        <v>2074</v>
      </c>
      <c r="C2513" s="7">
        <v>3.0</v>
      </c>
      <c r="D2513" s="7">
        <v>2.0</v>
      </c>
      <c r="E2513" s="7"/>
      <c r="F2513" s="7" t="s">
        <v>171</v>
      </c>
      <c r="G2513" s="7" t="s">
        <v>293</v>
      </c>
      <c r="H2513" s="7" t="s">
        <v>1815</v>
      </c>
      <c r="I2513" s="7" t="s">
        <v>27</v>
      </c>
    </row>
    <row r="2514">
      <c r="A2514" s="56" t="s">
        <v>620</v>
      </c>
      <c r="B2514" s="7" t="s">
        <v>2076</v>
      </c>
      <c r="C2514" s="7">
        <v>4.0</v>
      </c>
      <c r="D2514" s="7">
        <v>3.0</v>
      </c>
      <c r="E2514" s="7">
        <v>1.0</v>
      </c>
      <c r="F2514" s="7" t="s">
        <v>321</v>
      </c>
      <c r="G2514" s="7" t="s">
        <v>179</v>
      </c>
      <c r="H2514" s="7" t="s">
        <v>1639</v>
      </c>
      <c r="I2514" s="7" t="s">
        <v>175</v>
      </c>
    </row>
    <row r="2515">
      <c r="A2515" s="56" t="s">
        <v>620</v>
      </c>
      <c r="B2515" s="7" t="s">
        <v>1193</v>
      </c>
      <c r="C2515" s="7">
        <v>3.0</v>
      </c>
      <c r="D2515" s="7">
        <v>2.0</v>
      </c>
      <c r="E2515" s="7">
        <v>1.0</v>
      </c>
      <c r="F2515" s="7" t="s">
        <v>355</v>
      </c>
      <c r="G2515" s="7" t="s">
        <v>293</v>
      </c>
      <c r="H2515" s="7" t="s">
        <v>1811</v>
      </c>
    </row>
    <row r="2516">
      <c r="A2516" s="56" t="s">
        <v>620</v>
      </c>
      <c r="B2516" s="7" t="s">
        <v>2077</v>
      </c>
      <c r="C2516" s="7">
        <v>4.0</v>
      </c>
      <c r="D2516" s="7">
        <v>2.0</v>
      </c>
      <c r="E2516" s="7">
        <v>1.0</v>
      </c>
      <c r="F2516" s="7" t="s">
        <v>317</v>
      </c>
      <c r="G2516" s="7" t="s">
        <v>293</v>
      </c>
      <c r="H2516" s="7" t="s">
        <v>1866</v>
      </c>
      <c r="I2516" s="7" t="s">
        <v>27</v>
      </c>
    </row>
    <row r="2517">
      <c r="A2517" s="56" t="s">
        <v>620</v>
      </c>
      <c r="B2517" s="7" t="s">
        <v>877</v>
      </c>
      <c r="C2517" s="7">
        <v>3.0</v>
      </c>
      <c r="D2517" s="7">
        <v>2.0</v>
      </c>
      <c r="E2517" s="7"/>
      <c r="F2517" s="7" t="s">
        <v>171</v>
      </c>
      <c r="G2517" s="7" t="s">
        <v>293</v>
      </c>
      <c r="H2517" s="7" t="s">
        <v>1395</v>
      </c>
      <c r="I2517" s="7" t="s">
        <v>27</v>
      </c>
    </row>
    <row r="2518">
      <c r="A2518" s="56" t="s">
        <v>365</v>
      </c>
      <c r="B2518" s="7" t="s">
        <v>2078</v>
      </c>
      <c r="C2518" s="7">
        <v>3.0</v>
      </c>
      <c r="D2518" s="7">
        <v>2.0</v>
      </c>
      <c r="E2518" s="7"/>
      <c r="F2518" s="7" t="s">
        <v>24</v>
      </c>
      <c r="G2518" s="7" t="s">
        <v>293</v>
      </c>
      <c r="H2518" s="7" t="s">
        <v>1815</v>
      </c>
      <c r="I2518" s="7" t="s">
        <v>27</v>
      </c>
    </row>
    <row r="2519">
      <c r="A2519" s="56" t="s">
        <v>620</v>
      </c>
      <c r="B2519" s="7" t="s">
        <v>431</v>
      </c>
      <c r="C2519" s="7">
        <v>4.0</v>
      </c>
      <c r="D2519" s="7">
        <v>2.0</v>
      </c>
      <c r="E2519" s="7"/>
      <c r="F2519" s="7" t="s">
        <v>317</v>
      </c>
      <c r="G2519" s="7" t="s">
        <v>293</v>
      </c>
      <c r="H2519" s="7" t="s">
        <v>709</v>
      </c>
      <c r="I2519" s="7" t="s">
        <v>27</v>
      </c>
    </row>
    <row r="2520">
      <c r="A2520" s="56" t="s">
        <v>620</v>
      </c>
      <c r="B2520" s="7" t="s">
        <v>540</v>
      </c>
      <c r="C2520" s="7">
        <v>4.0</v>
      </c>
      <c r="D2520" s="7">
        <v>3.0</v>
      </c>
      <c r="E2520" s="7"/>
      <c r="F2520" s="7" t="s">
        <v>321</v>
      </c>
      <c r="G2520" s="7" t="s">
        <v>179</v>
      </c>
      <c r="H2520" s="7" t="s">
        <v>1639</v>
      </c>
      <c r="I2520" s="7" t="s">
        <v>175</v>
      </c>
    </row>
    <row r="2521">
      <c r="A2521" s="56" t="s">
        <v>620</v>
      </c>
      <c r="B2521" s="7" t="s">
        <v>1207</v>
      </c>
      <c r="C2521" s="7">
        <v>4.0</v>
      </c>
      <c r="D2521" s="7">
        <v>3.0</v>
      </c>
      <c r="E2521" s="7"/>
      <c r="F2521" s="7" t="s">
        <v>355</v>
      </c>
      <c r="G2521" s="7" t="s">
        <v>293</v>
      </c>
      <c r="H2521" s="7" t="s">
        <v>1707</v>
      </c>
    </row>
    <row r="2522">
      <c r="A2522" s="56" t="s">
        <v>620</v>
      </c>
      <c r="B2522" s="7" t="s">
        <v>1193</v>
      </c>
      <c r="C2522" s="7">
        <v>3.0</v>
      </c>
      <c r="D2522" s="7">
        <v>2.0</v>
      </c>
      <c r="E2522" s="7">
        <v>1.0</v>
      </c>
      <c r="F2522" s="7" t="s">
        <v>24</v>
      </c>
      <c r="G2522" s="7" t="s">
        <v>293</v>
      </c>
      <c r="H2522" s="7" t="s">
        <v>844</v>
      </c>
      <c r="I2522" s="7" t="s">
        <v>27</v>
      </c>
    </row>
    <row r="2523">
      <c r="A2523" s="56" t="s">
        <v>302</v>
      </c>
      <c r="B2523" s="7" t="s">
        <v>877</v>
      </c>
      <c r="C2523" s="7">
        <v>3.0</v>
      </c>
      <c r="D2523" s="7">
        <v>3.0</v>
      </c>
      <c r="E2523" s="7">
        <v>3.0</v>
      </c>
      <c r="F2523" s="7" t="s">
        <v>24</v>
      </c>
      <c r="G2523" s="7" t="s">
        <v>293</v>
      </c>
      <c r="H2523" s="7" t="s">
        <v>2079</v>
      </c>
      <c r="I2523" s="7" t="s">
        <v>175</v>
      </c>
    </row>
    <row r="2524">
      <c r="A2524" s="56" t="s">
        <v>302</v>
      </c>
      <c r="B2524" s="7" t="s">
        <v>1855</v>
      </c>
      <c r="C2524" s="7">
        <v>3.0</v>
      </c>
      <c r="D2524" s="7">
        <v>2.0</v>
      </c>
      <c r="E2524" s="7">
        <v>1.0</v>
      </c>
      <c r="F2524" s="7" t="s">
        <v>24</v>
      </c>
      <c r="G2524" s="7" t="s">
        <v>293</v>
      </c>
      <c r="H2524" s="7" t="s">
        <v>749</v>
      </c>
      <c r="I2524" s="7" t="s">
        <v>175</v>
      </c>
    </row>
    <row r="2525">
      <c r="A2525" s="56" t="s">
        <v>620</v>
      </c>
      <c r="B2525" s="7" t="s">
        <v>1207</v>
      </c>
      <c r="C2525" s="7">
        <v>4.0</v>
      </c>
      <c r="D2525" s="7">
        <v>3.0</v>
      </c>
      <c r="E2525" s="7">
        <v>1.0</v>
      </c>
      <c r="F2525" s="7" t="s">
        <v>355</v>
      </c>
      <c r="G2525" s="7" t="s">
        <v>293</v>
      </c>
      <c r="H2525" s="7" t="s">
        <v>1707</v>
      </c>
    </row>
    <row r="2526">
      <c r="A2526" s="56" t="s">
        <v>415</v>
      </c>
      <c r="B2526" s="7" t="s">
        <v>567</v>
      </c>
      <c r="C2526" s="7">
        <v>3.0</v>
      </c>
      <c r="D2526" s="7">
        <v>3.0</v>
      </c>
      <c r="E2526" s="7"/>
      <c r="F2526" s="7" t="s">
        <v>24</v>
      </c>
      <c r="G2526" s="7" t="s">
        <v>293</v>
      </c>
      <c r="H2526" s="7" t="s">
        <v>868</v>
      </c>
    </row>
    <row r="2527">
      <c r="A2527" s="56" t="s">
        <v>415</v>
      </c>
      <c r="B2527" s="7" t="s">
        <v>450</v>
      </c>
      <c r="C2527" s="7">
        <v>3.0</v>
      </c>
      <c r="D2527" s="7">
        <v>2.0</v>
      </c>
      <c r="E2527" s="7">
        <v>10.0</v>
      </c>
      <c r="F2527" s="7" t="s">
        <v>24</v>
      </c>
      <c r="G2527" s="7" t="s">
        <v>293</v>
      </c>
      <c r="H2527" s="7" t="s">
        <v>631</v>
      </c>
    </row>
    <row r="2528">
      <c r="A2528" s="56" t="s">
        <v>415</v>
      </c>
      <c r="B2528" s="7" t="s">
        <v>393</v>
      </c>
      <c r="C2528" s="7">
        <v>4.0</v>
      </c>
      <c r="D2528" s="7">
        <v>4.0</v>
      </c>
      <c r="E2528" s="7">
        <v>10.0</v>
      </c>
      <c r="F2528" s="7" t="s">
        <v>24</v>
      </c>
      <c r="G2528" s="7" t="s">
        <v>293</v>
      </c>
      <c r="H2528" s="7" t="s">
        <v>1455</v>
      </c>
      <c r="I2528" s="7" t="s">
        <v>27</v>
      </c>
    </row>
    <row r="2529">
      <c r="A2529" s="56" t="s">
        <v>415</v>
      </c>
      <c r="B2529" s="7" t="s">
        <v>879</v>
      </c>
      <c r="C2529" s="7">
        <v>4.0</v>
      </c>
      <c r="D2529" s="7">
        <v>3.0</v>
      </c>
      <c r="E2529" s="7">
        <v>2.0</v>
      </c>
      <c r="F2529" s="7" t="s">
        <v>24</v>
      </c>
      <c r="G2529" s="7" t="s">
        <v>293</v>
      </c>
      <c r="H2529" s="7" t="s">
        <v>595</v>
      </c>
      <c r="I2529" s="7" t="s">
        <v>25</v>
      </c>
    </row>
    <row r="2530">
      <c r="A2530" s="56" t="s">
        <v>403</v>
      </c>
      <c r="B2530" s="7" t="s">
        <v>867</v>
      </c>
      <c r="C2530" s="7">
        <v>1.0</v>
      </c>
      <c r="D2530" s="7">
        <v>1.0</v>
      </c>
      <c r="E2530" s="7"/>
      <c r="F2530" s="7" t="s">
        <v>36</v>
      </c>
      <c r="G2530" s="7" t="s">
        <v>293</v>
      </c>
      <c r="H2530" s="7" t="s">
        <v>2080</v>
      </c>
      <c r="I2530" s="7" t="s">
        <v>25</v>
      </c>
    </row>
    <row r="2531">
      <c r="A2531" s="56" t="s">
        <v>362</v>
      </c>
      <c r="B2531" s="7" t="s">
        <v>873</v>
      </c>
      <c r="C2531" s="7">
        <v>4.0</v>
      </c>
      <c r="D2531" s="7">
        <v>2.0</v>
      </c>
      <c r="E2531" s="7">
        <v>2.0</v>
      </c>
      <c r="F2531" s="7" t="s">
        <v>24</v>
      </c>
      <c r="G2531" s="7" t="s">
        <v>293</v>
      </c>
      <c r="H2531" s="7" t="s">
        <v>951</v>
      </c>
      <c r="I2531" s="7" t="s">
        <v>27</v>
      </c>
    </row>
    <row r="2532">
      <c r="A2532" s="56" t="s">
        <v>336</v>
      </c>
      <c r="B2532" s="7" t="s">
        <v>320</v>
      </c>
      <c r="C2532" s="7">
        <v>5.0</v>
      </c>
      <c r="D2532" s="7">
        <v>4.0</v>
      </c>
      <c r="E2532" s="7">
        <v>2.0</v>
      </c>
      <c r="F2532" s="7" t="s">
        <v>24</v>
      </c>
      <c r="G2532" s="7" t="s">
        <v>293</v>
      </c>
      <c r="H2532" s="7" t="s">
        <v>559</v>
      </c>
    </row>
    <row r="2533">
      <c r="A2533" s="56" t="s">
        <v>290</v>
      </c>
      <c r="B2533" s="7" t="s">
        <v>492</v>
      </c>
      <c r="C2533" s="7">
        <v>2.0</v>
      </c>
      <c r="D2533" s="27"/>
      <c r="E2533" s="7"/>
      <c r="F2533" s="7" t="s">
        <v>36</v>
      </c>
      <c r="G2533" s="7" t="s">
        <v>293</v>
      </c>
      <c r="H2533" s="7" t="s">
        <v>592</v>
      </c>
      <c r="I2533" s="7" t="s">
        <v>27</v>
      </c>
    </row>
    <row r="2534">
      <c r="A2534" s="56" t="s">
        <v>351</v>
      </c>
      <c r="B2534" s="7" t="s">
        <v>1040</v>
      </c>
      <c r="C2534" s="7">
        <v>5.0</v>
      </c>
      <c r="D2534" s="7">
        <v>6.0</v>
      </c>
      <c r="E2534" s="7">
        <v>3.0</v>
      </c>
      <c r="F2534" s="7" t="s">
        <v>352</v>
      </c>
      <c r="G2534" s="7" t="s">
        <v>179</v>
      </c>
      <c r="H2534" s="7" t="s">
        <v>1025</v>
      </c>
      <c r="I2534" s="7" t="s">
        <v>175</v>
      </c>
    </row>
    <row r="2535">
      <c r="A2535" s="56" t="s">
        <v>351</v>
      </c>
      <c r="B2535" s="7" t="s">
        <v>499</v>
      </c>
      <c r="C2535" s="7">
        <v>5.0</v>
      </c>
      <c r="D2535" s="7">
        <v>6.0</v>
      </c>
      <c r="E2535" s="7"/>
      <c r="F2535" s="7" t="s">
        <v>352</v>
      </c>
      <c r="G2535" s="7" t="s">
        <v>179</v>
      </c>
      <c r="H2535" s="7" t="s">
        <v>594</v>
      </c>
      <c r="I2535" s="7" t="s">
        <v>175</v>
      </c>
    </row>
    <row r="2536">
      <c r="A2536" s="56" t="s">
        <v>607</v>
      </c>
      <c r="B2536" s="7" t="s">
        <v>752</v>
      </c>
      <c r="C2536" s="7">
        <v>3.0</v>
      </c>
      <c r="D2536" s="7">
        <v>2.0</v>
      </c>
      <c r="E2536" s="7">
        <v>1.0</v>
      </c>
      <c r="F2536" s="7" t="s">
        <v>24</v>
      </c>
      <c r="G2536" s="7" t="s">
        <v>179</v>
      </c>
      <c r="H2536" s="7" t="s">
        <v>2081</v>
      </c>
      <c r="I2536" s="7" t="s">
        <v>27</v>
      </c>
    </row>
    <row r="2537">
      <c r="A2537" s="56" t="s">
        <v>1235</v>
      </c>
      <c r="B2537" s="7" t="s">
        <v>2082</v>
      </c>
      <c r="C2537" s="7">
        <v>3.0</v>
      </c>
      <c r="D2537" s="7">
        <v>2.0</v>
      </c>
      <c r="E2537" s="7">
        <v>1.0</v>
      </c>
      <c r="F2537" s="7" t="s">
        <v>739</v>
      </c>
      <c r="G2537" s="7" t="s">
        <v>179</v>
      </c>
      <c r="H2537" s="7" t="s">
        <v>1639</v>
      </c>
      <c r="I2537" s="7" t="s">
        <v>27</v>
      </c>
    </row>
    <row r="2538">
      <c r="A2538" s="56" t="s">
        <v>677</v>
      </c>
      <c r="B2538" s="7" t="s">
        <v>846</v>
      </c>
      <c r="C2538" s="7">
        <v>1.0</v>
      </c>
      <c r="D2538" s="7">
        <v>1.0</v>
      </c>
      <c r="E2538" s="7">
        <v>1.0</v>
      </c>
      <c r="F2538" s="7" t="s">
        <v>345</v>
      </c>
      <c r="G2538" s="7" t="s">
        <v>293</v>
      </c>
      <c r="H2538" s="7" t="s">
        <v>2083</v>
      </c>
      <c r="I2538" s="7" t="s">
        <v>25</v>
      </c>
    </row>
    <row r="2539">
      <c r="A2539" s="56" t="s">
        <v>315</v>
      </c>
      <c r="B2539" s="7" t="s">
        <v>788</v>
      </c>
      <c r="C2539" s="7">
        <v>3.0</v>
      </c>
      <c r="D2539" s="7">
        <v>2.0</v>
      </c>
      <c r="E2539" s="7">
        <v>2.0</v>
      </c>
      <c r="F2539" s="7" t="s">
        <v>300</v>
      </c>
      <c r="G2539" s="7" t="s">
        <v>293</v>
      </c>
      <c r="H2539" s="7" t="s">
        <v>2084</v>
      </c>
      <c r="I2539" s="7" t="s">
        <v>175</v>
      </c>
    </row>
    <row r="2540">
      <c r="A2540" s="56" t="s">
        <v>430</v>
      </c>
      <c r="B2540" s="7" t="s">
        <v>2085</v>
      </c>
      <c r="C2540" s="7">
        <v>3.0</v>
      </c>
      <c r="D2540" s="7">
        <v>2.0</v>
      </c>
      <c r="E2540" s="7">
        <v>2.0</v>
      </c>
      <c r="F2540" s="7" t="s">
        <v>345</v>
      </c>
      <c r="G2540" s="7" t="s">
        <v>293</v>
      </c>
      <c r="H2540" s="7" t="s">
        <v>1156</v>
      </c>
      <c r="I2540" s="7" t="s">
        <v>27</v>
      </c>
    </row>
    <row r="2541">
      <c r="A2541" s="56" t="s">
        <v>290</v>
      </c>
      <c r="B2541" s="7" t="s">
        <v>2063</v>
      </c>
      <c r="C2541" s="7">
        <v>3.0</v>
      </c>
      <c r="D2541" s="7">
        <v>3.0</v>
      </c>
      <c r="E2541" s="7">
        <v>1.0</v>
      </c>
      <c r="F2541" s="7" t="s">
        <v>24</v>
      </c>
      <c r="G2541" s="7" t="s">
        <v>293</v>
      </c>
      <c r="H2541" s="7" t="s">
        <v>1581</v>
      </c>
      <c r="I2541" s="7" t="s">
        <v>25</v>
      </c>
    </row>
    <row r="2542">
      <c r="A2542" s="56" t="s">
        <v>290</v>
      </c>
      <c r="B2542" s="7" t="s">
        <v>499</v>
      </c>
      <c r="C2542" s="7">
        <v>3.0</v>
      </c>
      <c r="D2542" s="7">
        <v>3.0</v>
      </c>
      <c r="E2542" s="7"/>
      <c r="F2542" s="7" t="s">
        <v>24</v>
      </c>
      <c r="G2542" s="7" t="s">
        <v>293</v>
      </c>
      <c r="H2542" s="7" t="s">
        <v>629</v>
      </c>
      <c r="I2542" s="7" t="s">
        <v>25</v>
      </c>
    </row>
    <row r="2543">
      <c r="A2543" s="56" t="s">
        <v>290</v>
      </c>
      <c r="B2543" s="7" t="s">
        <v>2086</v>
      </c>
      <c r="C2543" s="7">
        <v>3.0</v>
      </c>
      <c r="D2543" s="7">
        <v>3.0</v>
      </c>
      <c r="E2543" s="7"/>
      <c r="F2543" s="7" t="s">
        <v>24</v>
      </c>
      <c r="G2543" s="7" t="s">
        <v>293</v>
      </c>
      <c r="H2543" s="7" t="s">
        <v>1057</v>
      </c>
      <c r="I2543" s="7" t="s">
        <v>25</v>
      </c>
    </row>
    <row r="2544">
      <c r="A2544" s="56" t="s">
        <v>290</v>
      </c>
      <c r="B2544" s="7" t="s">
        <v>416</v>
      </c>
      <c r="C2544" s="7">
        <v>2.0</v>
      </c>
      <c r="D2544" s="7">
        <v>2.0</v>
      </c>
      <c r="E2544" s="7"/>
      <c r="F2544" s="7" t="s">
        <v>382</v>
      </c>
      <c r="G2544" s="7" t="s">
        <v>293</v>
      </c>
      <c r="H2544" s="7" t="s">
        <v>2087</v>
      </c>
      <c r="I2544" s="7" t="s">
        <v>25</v>
      </c>
    </row>
    <row r="2545">
      <c r="A2545" s="56" t="s">
        <v>424</v>
      </c>
      <c r="B2545" s="7" t="s">
        <v>560</v>
      </c>
      <c r="C2545" s="7">
        <v>2.0</v>
      </c>
      <c r="D2545" s="7">
        <v>2.0</v>
      </c>
      <c r="E2545" s="7"/>
      <c r="F2545" s="7" t="s">
        <v>36</v>
      </c>
      <c r="G2545" s="7" t="s">
        <v>293</v>
      </c>
      <c r="H2545" s="7" t="s">
        <v>2088</v>
      </c>
    </row>
    <row r="2546">
      <c r="A2546" s="56" t="s">
        <v>290</v>
      </c>
      <c r="B2546" s="7" t="s">
        <v>573</v>
      </c>
      <c r="C2546" s="7">
        <v>2.0</v>
      </c>
      <c r="D2546" s="7">
        <v>2.0</v>
      </c>
      <c r="E2546" s="7">
        <v>1.0</v>
      </c>
      <c r="F2546" s="7" t="s">
        <v>36</v>
      </c>
      <c r="G2546" s="7" t="s">
        <v>293</v>
      </c>
      <c r="H2546" s="7" t="s">
        <v>555</v>
      </c>
    </row>
    <row r="2547">
      <c r="A2547" s="56" t="s">
        <v>424</v>
      </c>
      <c r="B2547" s="7" t="s">
        <v>652</v>
      </c>
      <c r="C2547" s="7">
        <v>3.0</v>
      </c>
      <c r="D2547" s="7">
        <v>3.0</v>
      </c>
      <c r="E2547" s="7"/>
      <c r="F2547" s="7" t="s">
        <v>36</v>
      </c>
      <c r="G2547" s="7" t="s">
        <v>293</v>
      </c>
      <c r="H2547" s="7" t="s">
        <v>490</v>
      </c>
    </row>
    <row r="2548">
      <c r="A2548" s="56" t="s">
        <v>424</v>
      </c>
      <c r="B2548" s="7" t="s">
        <v>708</v>
      </c>
      <c r="C2548" s="7">
        <v>2.0</v>
      </c>
      <c r="D2548" s="7">
        <v>2.0</v>
      </c>
      <c r="E2548" s="7"/>
      <c r="F2548" s="7" t="s">
        <v>36</v>
      </c>
      <c r="G2548" s="7" t="s">
        <v>293</v>
      </c>
      <c r="H2548" s="7" t="s">
        <v>490</v>
      </c>
    </row>
    <row r="2549">
      <c r="A2549" s="56" t="s">
        <v>290</v>
      </c>
      <c r="B2549" s="7" t="s">
        <v>535</v>
      </c>
      <c r="C2549" s="7">
        <v>3.0</v>
      </c>
      <c r="D2549" s="7">
        <v>3.0</v>
      </c>
      <c r="E2549" s="7">
        <v>1.0</v>
      </c>
      <c r="F2549" s="7" t="s">
        <v>36</v>
      </c>
      <c r="G2549" s="7" t="s">
        <v>293</v>
      </c>
      <c r="H2549" s="7" t="s">
        <v>2089</v>
      </c>
    </row>
    <row r="2550">
      <c r="A2550" s="56" t="s">
        <v>424</v>
      </c>
      <c r="B2550" s="7" t="s">
        <v>377</v>
      </c>
      <c r="C2550" s="7">
        <v>2.0</v>
      </c>
      <c r="D2550" s="7">
        <v>2.0</v>
      </c>
      <c r="E2550" s="7">
        <v>2.0</v>
      </c>
      <c r="F2550" s="7" t="s">
        <v>36</v>
      </c>
      <c r="G2550" s="7" t="s">
        <v>293</v>
      </c>
      <c r="H2550" s="7" t="s">
        <v>493</v>
      </c>
    </row>
    <row r="2551">
      <c r="A2551" s="56" t="s">
        <v>290</v>
      </c>
      <c r="B2551" s="7" t="s">
        <v>2090</v>
      </c>
      <c r="C2551" s="7">
        <v>5.0</v>
      </c>
      <c r="D2551" s="7">
        <v>5.0</v>
      </c>
      <c r="E2551" s="7">
        <v>3.0</v>
      </c>
      <c r="F2551" s="7" t="s">
        <v>382</v>
      </c>
      <c r="G2551" s="7" t="s">
        <v>293</v>
      </c>
      <c r="H2551" s="7" t="s">
        <v>2091</v>
      </c>
      <c r="I2551" s="7" t="s">
        <v>25</v>
      </c>
    </row>
    <row r="2552">
      <c r="A2552" s="56" t="s">
        <v>303</v>
      </c>
      <c r="B2552" s="7" t="s">
        <v>1295</v>
      </c>
      <c r="C2552" s="7">
        <v>5.0</v>
      </c>
      <c r="D2552" s="7">
        <v>3.0</v>
      </c>
      <c r="E2552" s="7">
        <v>1.0</v>
      </c>
      <c r="F2552" s="7" t="s">
        <v>300</v>
      </c>
      <c r="G2552" s="7" t="s">
        <v>293</v>
      </c>
      <c r="H2552" s="7" t="s">
        <v>559</v>
      </c>
      <c r="I2552" s="7" t="s">
        <v>175</v>
      </c>
    </row>
    <row r="2553">
      <c r="A2553" s="56" t="s">
        <v>303</v>
      </c>
      <c r="B2553" s="7" t="s">
        <v>1295</v>
      </c>
      <c r="C2553" s="7">
        <v>5.0</v>
      </c>
      <c r="D2553" s="7">
        <v>3.0</v>
      </c>
      <c r="E2553" s="7">
        <v>1.0</v>
      </c>
      <c r="F2553" s="7" t="s">
        <v>300</v>
      </c>
      <c r="G2553" s="7" t="s">
        <v>293</v>
      </c>
      <c r="H2553" s="7" t="s">
        <v>559</v>
      </c>
      <c r="I2553" s="7" t="s">
        <v>175</v>
      </c>
    </row>
    <row r="2554">
      <c r="A2554" s="56" t="s">
        <v>290</v>
      </c>
      <c r="B2554" s="7" t="s">
        <v>418</v>
      </c>
      <c r="C2554" s="7">
        <v>3.0</v>
      </c>
      <c r="D2554" s="7">
        <v>3.0</v>
      </c>
      <c r="E2554" s="7">
        <v>2.0</v>
      </c>
      <c r="F2554" s="7" t="s">
        <v>24</v>
      </c>
      <c r="G2554" s="7" t="s">
        <v>293</v>
      </c>
      <c r="H2554" s="7" t="s">
        <v>539</v>
      </c>
      <c r="I2554" s="7" t="s">
        <v>27</v>
      </c>
    </row>
    <row r="2555">
      <c r="A2555" s="56" t="s">
        <v>290</v>
      </c>
      <c r="B2555" s="7" t="s">
        <v>1369</v>
      </c>
      <c r="C2555" s="7">
        <v>2.0</v>
      </c>
      <c r="D2555" s="7">
        <v>3.0</v>
      </c>
      <c r="E2555" s="7">
        <v>3.0</v>
      </c>
      <c r="F2555" s="7" t="s">
        <v>24</v>
      </c>
      <c r="G2555" s="7" t="s">
        <v>293</v>
      </c>
      <c r="H2555" s="7" t="s">
        <v>432</v>
      </c>
      <c r="I2555" s="7" t="s">
        <v>25</v>
      </c>
    </row>
    <row r="2556">
      <c r="A2556" s="56" t="s">
        <v>1375</v>
      </c>
      <c r="B2556" s="7" t="s">
        <v>752</v>
      </c>
      <c r="C2556" s="7" t="s">
        <v>576</v>
      </c>
      <c r="D2556" s="7">
        <v>1.0</v>
      </c>
      <c r="E2556" s="7">
        <v>1.0</v>
      </c>
      <c r="F2556" s="7" t="s">
        <v>36</v>
      </c>
      <c r="G2556" s="7" t="s">
        <v>293</v>
      </c>
      <c r="H2556" s="7" t="s">
        <v>1759</v>
      </c>
      <c r="I2556" s="7" t="s">
        <v>25</v>
      </c>
    </row>
    <row r="2557">
      <c r="A2557" s="56" t="s">
        <v>336</v>
      </c>
      <c r="B2557" s="7" t="s">
        <v>2092</v>
      </c>
      <c r="C2557" s="7">
        <v>5.0</v>
      </c>
      <c r="D2557" s="7">
        <v>5.0</v>
      </c>
      <c r="E2557" s="7">
        <v>1.0</v>
      </c>
      <c r="F2557" s="7" t="s">
        <v>24</v>
      </c>
      <c r="G2557" s="7" t="s">
        <v>293</v>
      </c>
      <c r="H2557" s="7" t="s">
        <v>2093</v>
      </c>
      <c r="I2557" s="7" t="s">
        <v>27</v>
      </c>
    </row>
    <row r="2558">
      <c r="A2558" s="56" t="s">
        <v>336</v>
      </c>
      <c r="B2558" s="7" t="s">
        <v>1267</v>
      </c>
      <c r="C2558" s="7">
        <v>5.0</v>
      </c>
      <c r="D2558" s="7">
        <v>5.0</v>
      </c>
      <c r="E2558" s="7"/>
      <c r="F2558" s="7" t="s">
        <v>24</v>
      </c>
      <c r="G2558" s="7" t="s">
        <v>293</v>
      </c>
      <c r="H2558" s="7" t="s">
        <v>1217</v>
      </c>
      <c r="I2558" s="7" t="s">
        <v>27</v>
      </c>
    </row>
    <row r="2559">
      <c r="A2559" s="56" t="s">
        <v>302</v>
      </c>
      <c r="B2559" s="7" t="s">
        <v>1207</v>
      </c>
      <c r="C2559" s="7">
        <v>3.0</v>
      </c>
      <c r="D2559" s="7">
        <v>2.0</v>
      </c>
      <c r="E2559" s="7">
        <v>2.0</v>
      </c>
      <c r="F2559" s="7" t="s">
        <v>739</v>
      </c>
      <c r="G2559" s="7" t="s">
        <v>179</v>
      </c>
      <c r="H2559" s="7" t="s">
        <v>1630</v>
      </c>
      <c r="I2559" s="7" t="s">
        <v>27</v>
      </c>
    </row>
    <row r="2560">
      <c r="A2560" s="56" t="s">
        <v>620</v>
      </c>
      <c r="B2560" s="7" t="s">
        <v>1162</v>
      </c>
      <c r="C2560" s="7">
        <v>4.0</v>
      </c>
      <c r="D2560" s="7">
        <v>3.0</v>
      </c>
      <c r="E2560" s="7">
        <v>4.0</v>
      </c>
      <c r="F2560" s="7" t="s">
        <v>300</v>
      </c>
      <c r="G2560" s="7" t="s">
        <v>293</v>
      </c>
      <c r="H2560" s="7" t="s">
        <v>2094</v>
      </c>
      <c r="I2560" s="7" t="s">
        <v>27</v>
      </c>
    </row>
    <row r="2561">
      <c r="A2561" s="56" t="s">
        <v>620</v>
      </c>
      <c r="B2561" s="7" t="s">
        <v>304</v>
      </c>
      <c r="C2561" s="7">
        <v>4.0</v>
      </c>
      <c r="D2561" s="7">
        <v>3.0</v>
      </c>
      <c r="E2561" s="7"/>
      <c r="F2561" s="7" t="s">
        <v>300</v>
      </c>
      <c r="G2561" s="7" t="s">
        <v>293</v>
      </c>
      <c r="H2561" s="7" t="s">
        <v>2094</v>
      </c>
      <c r="I2561" s="7" t="s">
        <v>27</v>
      </c>
    </row>
    <row r="2562">
      <c r="A2562" s="56" t="s">
        <v>336</v>
      </c>
      <c r="B2562" s="7" t="s">
        <v>573</v>
      </c>
      <c r="C2562" s="7">
        <v>4.0</v>
      </c>
      <c r="D2562" s="7">
        <v>5.0</v>
      </c>
      <c r="E2562" s="7">
        <v>2.0</v>
      </c>
      <c r="F2562" s="7" t="s">
        <v>300</v>
      </c>
      <c r="G2562" s="7" t="s">
        <v>179</v>
      </c>
      <c r="H2562" s="7" t="s">
        <v>964</v>
      </c>
      <c r="I2562" s="7" t="s">
        <v>27</v>
      </c>
    </row>
    <row r="2563">
      <c r="A2563" s="56" t="s">
        <v>336</v>
      </c>
      <c r="B2563" s="7" t="s">
        <v>573</v>
      </c>
      <c r="C2563" s="7">
        <v>4.0</v>
      </c>
      <c r="D2563" s="7">
        <v>5.0</v>
      </c>
      <c r="E2563" s="7"/>
      <c r="F2563" s="7" t="s">
        <v>355</v>
      </c>
      <c r="G2563" s="7" t="s">
        <v>293</v>
      </c>
      <c r="H2563" s="7" t="s">
        <v>625</v>
      </c>
      <c r="I2563" s="7" t="s">
        <v>27</v>
      </c>
    </row>
    <row r="2564">
      <c r="A2564" s="56" t="s">
        <v>336</v>
      </c>
      <c r="B2564" s="7" t="s">
        <v>564</v>
      </c>
      <c r="C2564" s="7">
        <v>5.0</v>
      </c>
      <c r="D2564" s="7">
        <v>7.0</v>
      </c>
      <c r="E2564" s="7"/>
      <c r="F2564" s="7" t="s">
        <v>300</v>
      </c>
      <c r="G2564" s="7" t="s">
        <v>179</v>
      </c>
      <c r="H2564" s="7" t="s">
        <v>964</v>
      </c>
      <c r="I2564" s="7" t="s">
        <v>27</v>
      </c>
    </row>
    <row r="2565">
      <c r="A2565" s="56" t="s">
        <v>424</v>
      </c>
      <c r="B2565" s="7" t="s">
        <v>2095</v>
      </c>
      <c r="C2565" s="7">
        <v>3.0</v>
      </c>
      <c r="D2565" s="7">
        <v>3.0</v>
      </c>
      <c r="E2565" s="7"/>
      <c r="F2565" s="7" t="s">
        <v>36</v>
      </c>
      <c r="G2565" s="7" t="s">
        <v>293</v>
      </c>
      <c r="H2565" s="7" t="s">
        <v>1863</v>
      </c>
      <c r="I2565" s="7" t="s">
        <v>27</v>
      </c>
    </row>
    <row r="2566">
      <c r="A2566" s="56" t="s">
        <v>424</v>
      </c>
      <c r="B2566" s="7" t="s">
        <v>2096</v>
      </c>
      <c r="C2566" s="7">
        <v>1.0</v>
      </c>
      <c r="D2566" s="7">
        <v>1.0</v>
      </c>
      <c r="E2566" s="7"/>
      <c r="F2566" s="7" t="s">
        <v>36</v>
      </c>
      <c r="G2566" s="7" t="s">
        <v>293</v>
      </c>
      <c r="H2566" s="7" t="s">
        <v>498</v>
      </c>
      <c r="I2566" s="7" t="s">
        <v>27</v>
      </c>
    </row>
    <row r="2567">
      <c r="A2567" s="56" t="s">
        <v>424</v>
      </c>
      <c r="B2567" s="7" t="s">
        <v>2097</v>
      </c>
      <c r="C2567" s="7">
        <v>2.0</v>
      </c>
      <c r="D2567" s="7">
        <v>2.0</v>
      </c>
      <c r="E2567" s="7">
        <v>3.0</v>
      </c>
      <c r="F2567" s="7" t="s">
        <v>345</v>
      </c>
      <c r="G2567" s="7" t="s">
        <v>293</v>
      </c>
      <c r="H2567" s="7" t="s">
        <v>1137</v>
      </c>
      <c r="I2567" s="7" t="s">
        <v>27</v>
      </c>
    </row>
    <row r="2568">
      <c r="A2568" s="56" t="s">
        <v>408</v>
      </c>
      <c r="B2568" s="7" t="s">
        <v>560</v>
      </c>
      <c r="C2568" s="7">
        <v>5.0</v>
      </c>
      <c r="D2568" s="7">
        <v>5.0</v>
      </c>
      <c r="E2568" s="7">
        <v>4.0</v>
      </c>
      <c r="F2568" s="7" t="s">
        <v>38</v>
      </c>
      <c r="G2568" s="7" t="s">
        <v>293</v>
      </c>
      <c r="H2568" s="7" t="s">
        <v>1252</v>
      </c>
      <c r="I2568" s="7" t="s">
        <v>25</v>
      </c>
    </row>
    <row r="2569">
      <c r="A2569" s="56" t="s">
        <v>430</v>
      </c>
      <c r="B2569" s="7" t="s">
        <v>2078</v>
      </c>
      <c r="C2569" s="7">
        <v>1.0</v>
      </c>
      <c r="D2569" s="7">
        <v>1.0</v>
      </c>
      <c r="E2569" s="7">
        <v>2.0</v>
      </c>
      <c r="F2569" s="7" t="s">
        <v>36</v>
      </c>
      <c r="G2569" s="7" t="s">
        <v>293</v>
      </c>
      <c r="H2569" s="7" t="s">
        <v>2098</v>
      </c>
    </row>
    <row r="2570">
      <c r="A2570" s="56" t="s">
        <v>351</v>
      </c>
      <c r="B2570" s="7" t="s">
        <v>804</v>
      </c>
      <c r="C2570" s="7">
        <v>3.0</v>
      </c>
      <c r="D2570" s="7">
        <v>2.0</v>
      </c>
      <c r="E2570" s="7"/>
      <c r="F2570" s="7" t="s">
        <v>36</v>
      </c>
      <c r="G2570" s="7" t="s">
        <v>293</v>
      </c>
      <c r="H2570" s="7" t="s">
        <v>998</v>
      </c>
      <c r="I2570" s="7" t="s">
        <v>25</v>
      </c>
    </row>
    <row r="2571">
      <c r="A2571" s="56" t="s">
        <v>351</v>
      </c>
      <c r="B2571" s="7" t="s">
        <v>2050</v>
      </c>
      <c r="C2571" s="7">
        <v>1.0</v>
      </c>
      <c r="D2571" s="7">
        <v>1.0</v>
      </c>
      <c r="E2571" s="7"/>
      <c r="F2571" s="7" t="s">
        <v>345</v>
      </c>
      <c r="G2571" s="7" t="s">
        <v>293</v>
      </c>
      <c r="H2571" s="7" t="s">
        <v>1149</v>
      </c>
      <c r="I2571" s="7" t="s">
        <v>27</v>
      </c>
    </row>
    <row r="2572">
      <c r="A2572" s="56" t="s">
        <v>302</v>
      </c>
      <c r="B2572" s="7" t="s">
        <v>2082</v>
      </c>
      <c r="C2572" s="7">
        <v>4.0</v>
      </c>
      <c r="D2572" s="7">
        <v>3.0</v>
      </c>
      <c r="E2572" s="7">
        <v>1.0</v>
      </c>
      <c r="F2572" s="7" t="s">
        <v>321</v>
      </c>
      <c r="G2572" s="7" t="s">
        <v>179</v>
      </c>
      <c r="H2572" s="7" t="s">
        <v>1337</v>
      </c>
      <c r="I2572" s="7" t="s">
        <v>175</v>
      </c>
    </row>
    <row r="2573">
      <c r="A2573" s="56" t="s">
        <v>302</v>
      </c>
      <c r="B2573" s="7" t="s">
        <v>1995</v>
      </c>
      <c r="C2573" s="7">
        <v>3.0</v>
      </c>
      <c r="D2573" s="7">
        <v>2.0</v>
      </c>
      <c r="E2573" s="7">
        <v>4.0</v>
      </c>
      <c r="F2573" s="7" t="s">
        <v>382</v>
      </c>
      <c r="G2573" s="7" t="s">
        <v>179</v>
      </c>
      <c r="H2573" s="7" t="s">
        <v>2099</v>
      </c>
      <c r="I2573" s="7" t="s">
        <v>27</v>
      </c>
    </row>
    <row r="2574">
      <c r="A2574" s="56" t="s">
        <v>341</v>
      </c>
      <c r="B2574" s="7" t="s">
        <v>558</v>
      </c>
      <c r="C2574" s="7">
        <v>4.0</v>
      </c>
      <c r="D2574" s="7">
        <v>4.0</v>
      </c>
      <c r="E2574" s="7">
        <v>2.0</v>
      </c>
      <c r="F2574" s="7" t="s">
        <v>181</v>
      </c>
      <c r="G2574" s="7" t="s">
        <v>293</v>
      </c>
      <c r="H2574" s="7" t="s">
        <v>559</v>
      </c>
      <c r="I2574" s="7" t="s">
        <v>25</v>
      </c>
    </row>
    <row r="2575">
      <c r="A2575" s="56" t="s">
        <v>341</v>
      </c>
      <c r="B2575" s="7" t="s">
        <v>716</v>
      </c>
      <c r="C2575" s="7">
        <v>5.0</v>
      </c>
      <c r="D2575" s="7">
        <v>5.0</v>
      </c>
      <c r="E2575" s="7">
        <v>4.0</v>
      </c>
      <c r="F2575" s="7" t="s">
        <v>38</v>
      </c>
      <c r="G2575" s="7" t="s">
        <v>293</v>
      </c>
      <c r="H2575" s="7" t="s">
        <v>962</v>
      </c>
      <c r="I2575" s="7" t="s">
        <v>27</v>
      </c>
    </row>
    <row r="2576">
      <c r="A2576" s="56" t="s">
        <v>341</v>
      </c>
      <c r="B2576" s="7" t="s">
        <v>535</v>
      </c>
      <c r="C2576" s="7">
        <v>5.0</v>
      </c>
      <c r="D2576" s="7">
        <v>5.0</v>
      </c>
      <c r="E2576" s="7">
        <v>1.0</v>
      </c>
      <c r="F2576" s="7" t="s">
        <v>536</v>
      </c>
      <c r="G2576" s="7" t="s">
        <v>293</v>
      </c>
      <c r="H2576" s="7" t="s">
        <v>962</v>
      </c>
      <c r="I2576" s="7" t="s">
        <v>27</v>
      </c>
    </row>
    <row r="2577">
      <c r="A2577" s="56" t="s">
        <v>341</v>
      </c>
      <c r="B2577" s="7" t="s">
        <v>337</v>
      </c>
      <c r="C2577" s="7">
        <v>3.0</v>
      </c>
      <c r="D2577" s="7">
        <v>3.0</v>
      </c>
      <c r="E2577" s="7">
        <v>2.0</v>
      </c>
      <c r="F2577" s="7" t="s">
        <v>352</v>
      </c>
      <c r="G2577" s="7" t="s">
        <v>293</v>
      </c>
      <c r="H2577" s="7" t="s">
        <v>709</v>
      </c>
      <c r="I2577" s="7" t="s">
        <v>175</v>
      </c>
    </row>
    <row r="2578">
      <c r="A2578" s="56" t="s">
        <v>341</v>
      </c>
      <c r="B2578" s="7" t="s">
        <v>556</v>
      </c>
      <c r="C2578" s="7">
        <v>8.0</v>
      </c>
      <c r="D2578" s="7">
        <v>9.0</v>
      </c>
      <c r="E2578" s="7">
        <v>2.0</v>
      </c>
      <c r="F2578" s="7" t="s">
        <v>552</v>
      </c>
      <c r="G2578" s="7" t="s">
        <v>293</v>
      </c>
      <c r="H2578" s="7" t="s">
        <v>1028</v>
      </c>
      <c r="I2578" s="7" t="s">
        <v>27</v>
      </c>
    </row>
    <row r="2579">
      <c r="A2579" s="56" t="s">
        <v>341</v>
      </c>
      <c r="B2579" s="7" t="s">
        <v>984</v>
      </c>
      <c r="C2579" s="7">
        <v>5.0</v>
      </c>
      <c r="D2579" s="7">
        <v>6.0</v>
      </c>
      <c r="E2579" s="7">
        <v>3.0</v>
      </c>
      <c r="F2579" s="7" t="s">
        <v>528</v>
      </c>
      <c r="G2579" s="7" t="s">
        <v>293</v>
      </c>
      <c r="H2579" s="7" t="s">
        <v>2100</v>
      </c>
      <c r="I2579" s="7" t="s">
        <v>27</v>
      </c>
    </row>
    <row r="2580">
      <c r="A2580" s="56" t="s">
        <v>306</v>
      </c>
      <c r="B2580" s="7" t="s">
        <v>839</v>
      </c>
      <c r="C2580" s="7">
        <v>3.0</v>
      </c>
      <c r="D2580" s="7">
        <v>2.0</v>
      </c>
      <c r="E2580" s="7">
        <v>4.0</v>
      </c>
      <c r="F2580" s="7" t="s">
        <v>355</v>
      </c>
      <c r="G2580" s="7" t="s">
        <v>293</v>
      </c>
      <c r="H2580" s="7" t="s">
        <v>718</v>
      </c>
      <c r="I2580" s="7" t="s">
        <v>25</v>
      </c>
    </row>
    <row r="2581">
      <c r="A2581" s="56" t="s">
        <v>298</v>
      </c>
      <c r="B2581" s="7" t="s">
        <v>416</v>
      </c>
      <c r="C2581" s="7">
        <v>4.0</v>
      </c>
      <c r="D2581" s="7">
        <v>4.0</v>
      </c>
      <c r="E2581" s="7">
        <v>3.0</v>
      </c>
      <c r="F2581" s="7" t="s">
        <v>300</v>
      </c>
      <c r="G2581" s="7" t="s">
        <v>293</v>
      </c>
      <c r="H2581" s="7" t="s">
        <v>978</v>
      </c>
      <c r="I2581" s="7" t="s">
        <v>25</v>
      </c>
    </row>
    <row r="2582">
      <c r="A2582" s="56" t="s">
        <v>677</v>
      </c>
      <c r="B2582" s="7" t="s">
        <v>596</v>
      </c>
      <c r="C2582" s="7">
        <v>2.0</v>
      </c>
      <c r="D2582" s="7">
        <v>2.0</v>
      </c>
      <c r="E2582" s="7"/>
      <c r="F2582" s="7" t="s">
        <v>382</v>
      </c>
      <c r="G2582" s="7" t="s">
        <v>293</v>
      </c>
      <c r="H2582" s="7" t="s">
        <v>969</v>
      </c>
      <c r="I2582" s="7" t="s">
        <v>25</v>
      </c>
    </row>
    <row r="2583">
      <c r="A2583" s="56" t="s">
        <v>677</v>
      </c>
      <c r="B2583" s="7" t="s">
        <v>947</v>
      </c>
      <c r="C2583" s="7">
        <v>3.0</v>
      </c>
      <c r="D2583" s="7">
        <v>3.0</v>
      </c>
      <c r="E2583" s="7"/>
      <c r="F2583" s="7" t="s">
        <v>345</v>
      </c>
      <c r="G2583" s="7" t="s">
        <v>293</v>
      </c>
      <c r="H2583" s="7" t="s">
        <v>581</v>
      </c>
      <c r="I2583" s="7" t="s">
        <v>25</v>
      </c>
    </row>
    <row r="2584">
      <c r="A2584" s="56" t="s">
        <v>436</v>
      </c>
      <c r="B2584" s="7" t="s">
        <v>1628</v>
      </c>
      <c r="C2584" s="7">
        <v>3.0</v>
      </c>
      <c r="D2584" s="7">
        <v>2.0</v>
      </c>
      <c r="E2584" s="7"/>
      <c r="F2584" s="7" t="s">
        <v>24</v>
      </c>
      <c r="G2584" s="7" t="s">
        <v>179</v>
      </c>
      <c r="H2584" s="7" t="s">
        <v>2101</v>
      </c>
      <c r="I2584" s="7" t="s">
        <v>25</v>
      </c>
    </row>
    <row r="2585">
      <c r="A2585" s="56" t="s">
        <v>336</v>
      </c>
      <c r="B2585" s="7" t="s">
        <v>411</v>
      </c>
      <c r="C2585" s="7">
        <v>7.0</v>
      </c>
      <c r="D2585" s="7">
        <v>5.0</v>
      </c>
      <c r="E2585" s="7">
        <v>2.0</v>
      </c>
      <c r="F2585" s="7" t="s">
        <v>188</v>
      </c>
      <c r="G2585" s="7" t="s">
        <v>179</v>
      </c>
      <c r="H2585" s="7" t="s">
        <v>1090</v>
      </c>
    </row>
    <row r="2586">
      <c r="A2586" s="56" t="s">
        <v>436</v>
      </c>
      <c r="B2586" s="7" t="s">
        <v>312</v>
      </c>
      <c r="C2586" s="7">
        <v>4.0</v>
      </c>
      <c r="D2586" s="7">
        <v>3.0</v>
      </c>
      <c r="E2586" s="7"/>
      <c r="F2586" s="7" t="s">
        <v>181</v>
      </c>
      <c r="G2586" s="7" t="s">
        <v>179</v>
      </c>
      <c r="H2586" s="7" t="s">
        <v>954</v>
      </c>
      <c r="I2586" s="7" t="s">
        <v>27</v>
      </c>
    </row>
    <row r="2587">
      <c r="A2587" s="56" t="s">
        <v>436</v>
      </c>
      <c r="B2587" s="7" t="s">
        <v>1792</v>
      </c>
      <c r="C2587" s="7">
        <v>6.0</v>
      </c>
      <c r="D2587" s="7">
        <v>5.0</v>
      </c>
      <c r="E2587" s="7"/>
      <c r="F2587" s="7" t="s">
        <v>192</v>
      </c>
      <c r="G2587" s="7" t="s">
        <v>179</v>
      </c>
      <c r="H2587" s="7" t="s">
        <v>2102</v>
      </c>
      <c r="I2587" s="7" t="s">
        <v>27</v>
      </c>
    </row>
    <row r="2588">
      <c r="A2588" s="56" t="s">
        <v>436</v>
      </c>
      <c r="B2588" s="7" t="s">
        <v>1299</v>
      </c>
      <c r="C2588" s="7">
        <v>5.0</v>
      </c>
      <c r="D2588" s="7">
        <v>4.0</v>
      </c>
      <c r="E2588" s="7">
        <v>2.0</v>
      </c>
      <c r="F2588" s="7" t="s">
        <v>181</v>
      </c>
      <c r="G2588" s="7" t="s">
        <v>179</v>
      </c>
      <c r="H2588" s="7" t="s">
        <v>322</v>
      </c>
      <c r="I2588" s="7" t="s">
        <v>27</v>
      </c>
    </row>
    <row r="2589">
      <c r="A2589" s="56" t="s">
        <v>436</v>
      </c>
      <c r="B2589" s="7" t="s">
        <v>1253</v>
      </c>
      <c r="C2589" s="7">
        <v>5.0</v>
      </c>
      <c r="D2589" s="7">
        <v>4.0</v>
      </c>
      <c r="E2589" s="7"/>
      <c r="F2589" s="7" t="s">
        <v>326</v>
      </c>
      <c r="G2589" s="7" t="s">
        <v>179</v>
      </c>
      <c r="H2589" s="7" t="s">
        <v>327</v>
      </c>
      <c r="I2589" s="7" t="s">
        <v>175</v>
      </c>
    </row>
    <row r="2590">
      <c r="A2590" s="56" t="s">
        <v>298</v>
      </c>
      <c r="B2590" s="7" t="s">
        <v>323</v>
      </c>
      <c r="C2590" s="7">
        <v>7.0</v>
      </c>
      <c r="D2590" s="7">
        <v>7.0</v>
      </c>
      <c r="E2590" s="7">
        <v>1.0</v>
      </c>
      <c r="F2590" s="7" t="s">
        <v>552</v>
      </c>
      <c r="G2590" s="7" t="s">
        <v>179</v>
      </c>
      <c r="H2590" s="7" t="s">
        <v>2103</v>
      </c>
    </row>
    <row r="2591">
      <c r="A2591" s="56" t="s">
        <v>365</v>
      </c>
      <c r="B2591" s="7" t="s">
        <v>853</v>
      </c>
      <c r="C2591" s="7">
        <v>6.0</v>
      </c>
      <c r="D2591" s="7">
        <v>7.0</v>
      </c>
      <c r="E2591" s="7"/>
      <c r="F2591" s="7" t="s">
        <v>352</v>
      </c>
      <c r="G2591" s="7" t="s">
        <v>179</v>
      </c>
      <c r="H2591" s="7" t="s">
        <v>1135</v>
      </c>
      <c r="I2591" s="7" t="s">
        <v>175</v>
      </c>
    </row>
    <row r="2592">
      <c r="A2592" s="56" t="s">
        <v>607</v>
      </c>
      <c r="B2592" s="7" t="s">
        <v>1041</v>
      </c>
      <c r="C2592" s="7">
        <v>6.0</v>
      </c>
      <c r="D2592" s="7">
        <v>4.0</v>
      </c>
      <c r="E2592" s="7">
        <v>2.0</v>
      </c>
      <c r="F2592" s="7" t="s">
        <v>1027</v>
      </c>
      <c r="G2592" s="7" t="s">
        <v>293</v>
      </c>
      <c r="H2592" s="7" t="s">
        <v>2104</v>
      </c>
      <c r="I2592" s="7" t="s">
        <v>175</v>
      </c>
    </row>
    <row r="2593">
      <c r="A2593" s="56" t="s">
        <v>302</v>
      </c>
      <c r="B2593" s="7" t="s">
        <v>895</v>
      </c>
      <c r="C2593" s="7">
        <v>4.0</v>
      </c>
      <c r="D2593" s="7">
        <v>3.0</v>
      </c>
      <c r="E2593" s="7"/>
      <c r="F2593" s="7" t="s">
        <v>443</v>
      </c>
      <c r="G2593" s="7" t="s">
        <v>179</v>
      </c>
      <c r="H2593" s="7" t="s">
        <v>2105</v>
      </c>
      <c r="I2593" s="7" t="s">
        <v>175</v>
      </c>
    </row>
    <row r="2594">
      <c r="A2594" s="56" t="s">
        <v>290</v>
      </c>
      <c r="B2594" s="7" t="s">
        <v>2106</v>
      </c>
      <c r="C2594" s="7">
        <v>2.0</v>
      </c>
      <c r="D2594" s="7">
        <v>2.0</v>
      </c>
      <c r="E2594" s="7">
        <v>1.0</v>
      </c>
      <c r="F2594" s="7" t="s">
        <v>300</v>
      </c>
      <c r="G2594" s="7" t="s">
        <v>293</v>
      </c>
      <c r="H2594" s="7" t="s">
        <v>629</v>
      </c>
      <c r="I2594" s="7" t="s">
        <v>27</v>
      </c>
    </row>
    <row r="2595">
      <c r="A2595" s="56" t="s">
        <v>290</v>
      </c>
      <c r="B2595" s="7" t="s">
        <v>2107</v>
      </c>
      <c r="C2595" s="7">
        <v>3.0</v>
      </c>
      <c r="D2595" s="7">
        <v>3.0</v>
      </c>
      <c r="E2595" s="7"/>
      <c r="F2595" s="7" t="s">
        <v>355</v>
      </c>
      <c r="G2595" s="7" t="s">
        <v>293</v>
      </c>
      <c r="H2595" s="7" t="s">
        <v>460</v>
      </c>
      <c r="I2595" s="7" t="s">
        <v>25</v>
      </c>
    </row>
    <row r="2596">
      <c r="A2596" s="56" t="s">
        <v>290</v>
      </c>
      <c r="B2596" s="7" t="s">
        <v>2108</v>
      </c>
      <c r="C2596" s="7">
        <v>2.0</v>
      </c>
      <c r="D2596" s="7">
        <v>2.0</v>
      </c>
      <c r="E2596" s="7"/>
      <c r="F2596" s="7" t="s">
        <v>355</v>
      </c>
      <c r="G2596" s="7" t="s">
        <v>293</v>
      </c>
      <c r="H2596" s="7" t="s">
        <v>629</v>
      </c>
      <c r="I2596" s="7" t="s">
        <v>25</v>
      </c>
    </row>
    <row r="2597">
      <c r="A2597" s="56" t="s">
        <v>290</v>
      </c>
      <c r="B2597" s="7" t="s">
        <v>304</v>
      </c>
      <c r="C2597" s="7">
        <v>3.0</v>
      </c>
      <c r="D2597" s="7">
        <v>2.0</v>
      </c>
      <c r="E2597" s="7"/>
      <c r="F2597" s="7" t="s">
        <v>345</v>
      </c>
      <c r="G2597" s="7" t="s">
        <v>293</v>
      </c>
      <c r="H2597" s="7" t="s">
        <v>1562</v>
      </c>
      <c r="I2597" s="7" t="s">
        <v>27</v>
      </c>
    </row>
    <row r="2598">
      <c r="A2598" s="56" t="s">
        <v>290</v>
      </c>
      <c r="B2598" s="7" t="s">
        <v>501</v>
      </c>
      <c r="C2598" s="7">
        <v>2.0</v>
      </c>
      <c r="D2598" s="7">
        <v>1.0</v>
      </c>
      <c r="E2598" s="7">
        <v>2.0</v>
      </c>
      <c r="F2598" s="7" t="s">
        <v>36</v>
      </c>
      <c r="G2598" s="7" t="s">
        <v>293</v>
      </c>
      <c r="H2598" s="7" t="s">
        <v>1358</v>
      </c>
      <c r="I2598" s="7" t="s">
        <v>25</v>
      </c>
    </row>
    <row r="2599">
      <c r="A2599" s="56" t="s">
        <v>290</v>
      </c>
      <c r="B2599" s="7" t="s">
        <v>538</v>
      </c>
      <c r="C2599" s="7">
        <v>3.0</v>
      </c>
      <c r="D2599" s="7">
        <v>2.0</v>
      </c>
      <c r="E2599" s="7">
        <v>2.0</v>
      </c>
      <c r="F2599" s="7" t="s">
        <v>345</v>
      </c>
      <c r="G2599" s="7" t="s">
        <v>293</v>
      </c>
      <c r="H2599" s="7" t="s">
        <v>2109</v>
      </c>
      <c r="I2599" s="7" t="s">
        <v>27</v>
      </c>
    </row>
    <row r="2600">
      <c r="A2600" s="56" t="s">
        <v>290</v>
      </c>
      <c r="B2600" s="7" t="s">
        <v>2110</v>
      </c>
      <c r="C2600" s="7">
        <v>2.0</v>
      </c>
      <c r="D2600" s="7">
        <v>2.0</v>
      </c>
      <c r="E2600" s="7">
        <v>1.0</v>
      </c>
      <c r="F2600" s="7" t="s">
        <v>382</v>
      </c>
      <c r="G2600" s="7" t="s">
        <v>293</v>
      </c>
      <c r="H2600" s="7" t="s">
        <v>1624</v>
      </c>
      <c r="I2600" s="7" t="s">
        <v>27</v>
      </c>
    </row>
    <row r="2601">
      <c r="A2601" s="56" t="s">
        <v>290</v>
      </c>
      <c r="B2601" s="7" t="s">
        <v>450</v>
      </c>
      <c r="C2601" s="7">
        <v>2.0</v>
      </c>
      <c r="D2601" s="7">
        <v>1.0</v>
      </c>
      <c r="E2601" s="7">
        <v>2.0</v>
      </c>
      <c r="F2601" s="7" t="s">
        <v>382</v>
      </c>
      <c r="G2601" s="7" t="s">
        <v>293</v>
      </c>
      <c r="H2601" s="7" t="s">
        <v>1174</v>
      </c>
      <c r="I2601" s="7" t="s">
        <v>25</v>
      </c>
    </row>
    <row r="2602">
      <c r="A2602" s="56" t="s">
        <v>1375</v>
      </c>
      <c r="B2602" s="7" t="s">
        <v>459</v>
      </c>
      <c r="C2602" s="7">
        <v>3.0</v>
      </c>
      <c r="D2602" s="7">
        <v>2.0</v>
      </c>
      <c r="E2602" s="7">
        <v>4.0</v>
      </c>
      <c r="F2602" s="7" t="s">
        <v>36</v>
      </c>
      <c r="G2602" s="7" t="s">
        <v>293</v>
      </c>
      <c r="H2602" s="7" t="s">
        <v>396</v>
      </c>
      <c r="I2602" s="7" t="s">
        <v>25</v>
      </c>
    </row>
    <row r="2603">
      <c r="A2603" s="56" t="s">
        <v>1375</v>
      </c>
      <c r="B2603" s="7" t="s">
        <v>580</v>
      </c>
      <c r="C2603" s="7">
        <v>4.0</v>
      </c>
      <c r="D2603" s="7">
        <v>3.0</v>
      </c>
      <c r="E2603" s="7">
        <v>1.0</v>
      </c>
      <c r="F2603" s="7" t="s">
        <v>36</v>
      </c>
      <c r="G2603" s="7" t="s">
        <v>293</v>
      </c>
      <c r="H2603" s="7" t="s">
        <v>2111</v>
      </c>
      <c r="I2603" s="7" t="s">
        <v>25</v>
      </c>
    </row>
    <row r="2604">
      <c r="A2604" s="56" t="s">
        <v>424</v>
      </c>
      <c r="B2604" s="7" t="s">
        <v>746</v>
      </c>
      <c r="C2604" s="7">
        <v>2.0</v>
      </c>
      <c r="D2604" s="7">
        <v>1.0</v>
      </c>
      <c r="E2604" s="7">
        <v>1.0</v>
      </c>
      <c r="F2604" s="7" t="s">
        <v>36</v>
      </c>
      <c r="G2604" s="7" t="s">
        <v>293</v>
      </c>
      <c r="H2604" s="7" t="s">
        <v>493</v>
      </c>
      <c r="I2604" s="7" t="s">
        <v>25</v>
      </c>
    </row>
    <row r="2605">
      <c r="A2605" s="56" t="s">
        <v>424</v>
      </c>
      <c r="B2605" s="7" t="s">
        <v>495</v>
      </c>
      <c r="C2605" s="7">
        <v>2.0</v>
      </c>
      <c r="D2605" s="7">
        <v>1.0</v>
      </c>
      <c r="E2605" s="7">
        <v>3.0</v>
      </c>
      <c r="F2605" s="7" t="s">
        <v>36</v>
      </c>
      <c r="G2605" s="7" t="s">
        <v>293</v>
      </c>
      <c r="H2605" s="7" t="s">
        <v>493</v>
      </c>
      <c r="I2605" s="7" t="s">
        <v>27</v>
      </c>
    </row>
    <row r="2606">
      <c r="A2606" s="56" t="s">
        <v>1375</v>
      </c>
      <c r="B2606" s="7" t="s">
        <v>349</v>
      </c>
      <c r="C2606" s="7">
        <v>3.0</v>
      </c>
      <c r="D2606" s="7">
        <v>2.0</v>
      </c>
      <c r="E2606" s="7">
        <v>2.0</v>
      </c>
      <c r="F2606" s="7" t="s">
        <v>171</v>
      </c>
      <c r="G2606" s="7" t="s">
        <v>293</v>
      </c>
      <c r="H2606" s="7" t="s">
        <v>750</v>
      </c>
    </row>
    <row r="2607">
      <c r="A2607" s="56" t="s">
        <v>309</v>
      </c>
      <c r="B2607" s="7" t="s">
        <v>1997</v>
      </c>
      <c r="C2607" s="7">
        <v>4.0</v>
      </c>
      <c r="D2607" s="7">
        <v>3.0</v>
      </c>
      <c r="E2607" s="7"/>
      <c r="F2607" s="7" t="s">
        <v>332</v>
      </c>
      <c r="G2607" s="7" t="s">
        <v>179</v>
      </c>
      <c r="H2607" s="7" t="s">
        <v>2112</v>
      </c>
      <c r="I2607" s="7" t="s">
        <v>27</v>
      </c>
    </row>
    <row r="2608">
      <c r="A2608" s="56" t="s">
        <v>1375</v>
      </c>
      <c r="B2608" s="7" t="s">
        <v>1997</v>
      </c>
      <c r="C2608" s="7">
        <v>4.0</v>
      </c>
      <c r="D2608" s="7">
        <v>3.0</v>
      </c>
      <c r="E2608" s="7"/>
      <c r="F2608" s="7" t="s">
        <v>332</v>
      </c>
      <c r="G2608" s="7" t="s">
        <v>179</v>
      </c>
      <c r="H2608" s="7" t="s">
        <v>2112</v>
      </c>
      <c r="I2608" s="7" t="s">
        <v>27</v>
      </c>
    </row>
    <row r="2609">
      <c r="A2609" s="56" t="s">
        <v>298</v>
      </c>
      <c r="B2609" s="7" t="s">
        <v>2113</v>
      </c>
      <c r="C2609" s="7">
        <v>4.0</v>
      </c>
      <c r="D2609" s="7">
        <v>5.0</v>
      </c>
      <c r="E2609" s="7">
        <v>1.0</v>
      </c>
      <c r="F2609" s="7" t="s">
        <v>300</v>
      </c>
      <c r="G2609" s="7" t="s">
        <v>293</v>
      </c>
      <c r="H2609" s="7" t="s">
        <v>2114</v>
      </c>
      <c r="I2609" s="7" t="s">
        <v>27</v>
      </c>
    </row>
    <row r="2610">
      <c r="A2610" s="56" t="s">
        <v>517</v>
      </c>
      <c r="B2610" s="7" t="s">
        <v>2115</v>
      </c>
      <c r="D2610" s="27"/>
      <c r="E2610" s="7"/>
      <c r="F2610" s="7" t="s">
        <v>1415</v>
      </c>
      <c r="G2610" s="7" t="s">
        <v>179</v>
      </c>
      <c r="H2610" s="7" t="s">
        <v>2116</v>
      </c>
    </row>
    <row r="2611">
      <c r="A2611" s="56" t="s">
        <v>607</v>
      </c>
      <c r="B2611" s="7" t="s">
        <v>596</v>
      </c>
      <c r="C2611" s="7">
        <v>2.0</v>
      </c>
      <c r="D2611" s="7">
        <v>2.0</v>
      </c>
      <c r="E2611" s="7">
        <v>2.0</v>
      </c>
      <c r="F2611" s="7" t="s">
        <v>355</v>
      </c>
      <c r="G2611" s="7" t="s">
        <v>293</v>
      </c>
      <c r="H2611" s="7" t="s">
        <v>1865</v>
      </c>
      <c r="I2611" s="7" t="s">
        <v>27</v>
      </c>
    </row>
    <row r="2612">
      <c r="A2612" s="56" t="s">
        <v>298</v>
      </c>
      <c r="B2612" s="7" t="s">
        <v>2117</v>
      </c>
      <c r="C2612" s="7">
        <v>4.0</v>
      </c>
      <c r="D2612" s="7">
        <v>5.0</v>
      </c>
      <c r="E2612" s="7">
        <v>2.0</v>
      </c>
      <c r="F2612" s="7" t="s">
        <v>300</v>
      </c>
      <c r="G2612" s="7" t="s">
        <v>293</v>
      </c>
      <c r="H2612" s="7" t="s">
        <v>359</v>
      </c>
      <c r="I2612" s="7" t="s">
        <v>27</v>
      </c>
    </row>
    <row r="2613">
      <c r="A2613" s="56" t="s">
        <v>336</v>
      </c>
      <c r="B2613" s="7" t="s">
        <v>296</v>
      </c>
      <c r="D2613" s="27"/>
      <c r="E2613" s="7">
        <v>1.0</v>
      </c>
      <c r="F2613" s="7" t="s">
        <v>905</v>
      </c>
      <c r="G2613" s="7" t="s">
        <v>179</v>
      </c>
      <c r="H2613" s="7" t="s">
        <v>2118</v>
      </c>
    </row>
    <row r="2614">
      <c r="A2614" s="56" t="s">
        <v>290</v>
      </c>
      <c r="B2614" s="7" t="s">
        <v>535</v>
      </c>
      <c r="C2614" s="7">
        <v>4.0</v>
      </c>
      <c r="D2614" s="7">
        <v>5.0</v>
      </c>
      <c r="E2614" s="7">
        <v>3.0</v>
      </c>
      <c r="F2614" s="7" t="s">
        <v>24</v>
      </c>
      <c r="G2614" s="7" t="s">
        <v>293</v>
      </c>
      <c r="H2614" s="7" t="s">
        <v>1617</v>
      </c>
      <c r="I2614" s="7" t="s">
        <v>27</v>
      </c>
    </row>
    <row r="2615">
      <c r="A2615" s="56" t="s">
        <v>302</v>
      </c>
      <c r="B2615" s="7" t="s">
        <v>1318</v>
      </c>
      <c r="C2615" s="7">
        <v>4.0</v>
      </c>
      <c r="D2615" s="7">
        <v>3.0</v>
      </c>
      <c r="E2615" s="7">
        <v>3.0</v>
      </c>
      <c r="F2615" s="7" t="s">
        <v>24</v>
      </c>
      <c r="G2615" s="7" t="s">
        <v>293</v>
      </c>
      <c r="H2615" s="7" t="s">
        <v>961</v>
      </c>
      <c r="I2615" s="7" t="s">
        <v>27</v>
      </c>
    </row>
    <row r="2616">
      <c r="A2616" s="56" t="s">
        <v>302</v>
      </c>
      <c r="B2616" s="7" t="s">
        <v>562</v>
      </c>
      <c r="C2616" s="7">
        <v>2.0</v>
      </c>
      <c r="D2616" s="7">
        <v>2.0</v>
      </c>
      <c r="E2616" s="7">
        <v>1.0</v>
      </c>
      <c r="F2616" s="7" t="s">
        <v>36</v>
      </c>
      <c r="G2616" s="7" t="s">
        <v>293</v>
      </c>
      <c r="H2616" s="7" t="s">
        <v>574</v>
      </c>
      <c r="I2616" s="7" t="s">
        <v>25</v>
      </c>
    </row>
    <row r="2617">
      <c r="A2617" s="56" t="s">
        <v>303</v>
      </c>
      <c r="B2617" s="7" t="s">
        <v>523</v>
      </c>
      <c r="C2617" s="7">
        <v>4.0</v>
      </c>
      <c r="D2617" s="7">
        <v>4.0</v>
      </c>
      <c r="E2617" s="7">
        <v>2.0</v>
      </c>
      <c r="F2617" s="7" t="s">
        <v>24</v>
      </c>
      <c r="G2617" s="7" t="s">
        <v>293</v>
      </c>
      <c r="H2617" s="7" t="s">
        <v>2119</v>
      </c>
      <c r="I2617" s="7" t="s">
        <v>25</v>
      </c>
    </row>
    <row r="2618">
      <c r="A2618" s="56" t="s">
        <v>303</v>
      </c>
      <c r="B2618" s="7" t="s">
        <v>2061</v>
      </c>
      <c r="C2618" s="7">
        <v>3.0</v>
      </c>
      <c r="D2618" s="7">
        <v>2.0</v>
      </c>
      <c r="E2618" s="7">
        <v>1.0</v>
      </c>
      <c r="F2618" s="7" t="s">
        <v>24</v>
      </c>
      <c r="G2618" s="7" t="s">
        <v>293</v>
      </c>
      <c r="H2618" s="7" t="s">
        <v>2120</v>
      </c>
      <c r="I2618" s="7" t="s">
        <v>25</v>
      </c>
    </row>
    <row r="2619">
      <c r="A2619" s="56" t="s">
        <v>303</v>
      </c>
      <c r="B2619" s="7" t="s">
        <v>1383</v>
      </c>
      <c r="C2619" s="7">
        <v>4.0</v>
      </c>
      <c r="D2619" s="7">
        <v>3.0</v>
      </c>
      <c r="E2619" s="7">
        <v>2.0</v>
      </c>
      <c r="F2619" s="7" t="s">
        <v>24</v>
      </c>
      <c r="G2619" s="7" t="s">
        <v>293</v>
      </c>
      <c r="H2619" s="7" t="s">
        <v>1349</v>
      </c>
      <c r="I2619" s="7" t="s">
        <v>25</v>
      </c>
    </row>
    <row r="2620">
      <c r="A2620" s="56" t="s">
        <v>303</v>
      </c>
      <c r="B2620" s="7" t="s">
        <v>610</v>
      </c>
      <c r="C2620" s="7">
        <v>3.0</v>
      </c>
      <c r="D2620" s="7">
        <v>3.0</v>
      </c>
      <c r="E2620" s="7"/>
      <c r="F2620" s="7" t="s">
        <v>300</v>
      </c>
      <c r="G2620" s="7" t="s">
        <v>293</v>
      </c>
      <c r="H2620" s="7" t="s">
        <v>1373</v>
      </c>
    </row>
    <row r="2621">
      <c r="A2621" s="56" t="s">
        <v>336</v>
      </c>
      <c r="B2621" s="7" t="s">
        <v>2121</v>
      </c>
      <c r="C2621" s="7">
        <v>3.0</v>
      </c>
      <c r="D2621" s="7">
        <v>2.0</v>
      </c>
      <c r="E2621" s="7">
        <v>2.0</v>
      </c>
      <c r="F2621" s="7" t="s">
        <v>355</v>
      </c>
      <c r="G2621" s="7" t="s">
        <v>293</v>
      </c>
      <c r="H2621" s="7" t="s">
        <v>1581</v>
      </c>
      <c r="I2621" s="7" t="s">
        <v>27</v>
      </c>
    </row>
    <row r="2622">
      <c r="A2622" s="56" t="s">
        <v>306</v>
      </c>
      <c r="B2622" s="7" t="s">
        <v>845</v>
      </c>
      <c r="C2622" s="7">
        <v>4.0</v>
      </c>
      <c r="D2622" s="7">
        <v>3.0</v>
      </c>
      <c r="E2622" s="7">
        <v>1.0</v>
      </c>
      <c r="F2622" s="7" t="s">
        <v>321</v>
      </c>
      <c r="G2622" s="7" t="s">
        <v>179</v>
      </c>
      <c r="H2622" s="7" t="s">
        <v>2122</v>
      </c>
      <c r="I2622" s="7" t="s">
        <v>175</v>
      </c>
    </row>
    <row r="2623">
      <c r="A2623" s="56" t="s">
        <v>315</v>
      </c>
      <c r="B2623" s="7" t="s">
        <v>1472</v>
      </c>
      <c r="C2623" s="7">
        <v>2.0</v>
      </c>
      <c r="D2623" s="7">
        <v>1.0</v>
      </c>
      <c r="E2623" s="7"/>
      <c r="F2623" s="7" t="s">
        <v>321</v>
      </c>
      <c r="G2623" s="7" t="s">
        <v>179</v>
      </c>
      <c r="H2623" s="7" t="s">
        <v>502</v>
      </c>
      <c r="I2623" s="7" t="s">
        <v>175</v>
      </c>
    </row>
    <row r="2624">
      <c r="A2624" s="56" t="s">
        <v>2123</v>
      </c>
      <c r="B2624" s="7" t="s">
        <v>1178</v>
      </c>
      <c r="C2624" s="7">
        <v>3.0</v>
      </c>
      <c r="D2624" s="7">
        <v>2.0</v>
      </c>
      <c r="E2624" s="7">
        <v>2.0</v>
      </c>
      <c r="F2624" s="7" t="s">
        <v>1578</v>
      </c>
      <c r="G2624" s="7" t="s">
        <v>179</v>
      </c>
      <c r="H2624" s="7" t="s">
        <v>2124</v>
      </c>
      <c r="I2624" s="7" t="s">
        <v>27</v>
      </c>
    </row>
    <row r="2625">
      <c r="A2625" s="56" t="s">
        <v>447</v>
      </c>
      <c r="B2625" s="7" t="s">
        <v>1192</v>
      </c>
      <c r="C2625" s="7">
        <v>1.0</v>
      </c>
      <c r="D2625" s="7">
        <v>1.0</v>
      </c>
      <c r="E2625" s="7">
        <v>1.0</v>
      </c>
      <c r="F2625" s="7" t="s">
        <v>634</v>
      </c>
      <c r="G2625" s="7" t="s">
        <v>179</v>
      </c>
      <c r="H2625" s="7" t="s">
        <v>1155</v>
      </c>
      <c r="I2625" s="7" t="s">
        <v>25</v>
      </c>
    </row>
    <row r="2626">
      <c r="A2626" s="56" t="s">
        <v>362</v>
      </c>
      <c r="B2626" s="7" t="s">
        <v>755</v>
      </c>
      <c r="C2626" s="7">
        <v>1.0</v>
      </c>
      <c r="D2626" s="7">
        <v>1.0</v>
      </c>
      <c r="E2626" s="7">
        <v>1.0</v>
      </c>
      <c r="F2626" s="7" t="s">
        <v>1164</v>
      </c>
      <c r="G2626" s="7" t="s">
        <v>293</v>
      </c>
      <c r="H2626" s="7" t="s">
        <v>1020</v>
      </c>
      <c r="I2626" s="7" t="s">
        <v>27</v>
      </c>
    </row>
    <row r="2627">
      <c r="A2627" s="56" t="s">
        <v>365</v>
      </c>
      <c r="B2627" s="7" t="s">
        <v>995</v>
      </c>
      <c r="C2627" s="7">
        <v>4.0</v>
      </c>
      <c r="D2627" s="7">
        <v>2.0</v>
      </c>
      <c r="E2627" s="7">
        <v>1.0</v>
      </c>
      <c r="F2627" s="7" t="s">
        <v>183</v>
      </c>
      <c r="G2627" s="7" t="s">
        <v>293</v>
      </c>
      <c r="H2627" s="7" t="s">
        <v>718</v>
      </c>
    </row>
    <row r="2628">
      <c r="A2628" s="56" t="s">
        <v>447</v>
      </c>
      <c r="B2628" s="7" t="s">
        <v>656</v>
      </c>
      <c r="C2628" s="7">
        <v>2.0</v>
      </c>
      <c r="D2628" s="7">
        <v>1.0</v>
      </c>
      <c r="E2628" s="7">
        <v>2.0</v>
      </c>
      <c r="F2628" s="7" t="s">
        <v>382</v>
      </c>
      <c r="G2628" s="7" t="s">
        <v>179</v>
      </c>
      <c r="H2628" s="7" t="s">
        <v>2125</v>
      </c>
      <c r="I2628" s="7" t="s">
        <v>25</v>
      </c>
    </row>
    <row r="2629">
      <c r="A2629" s="56" t="s">
        <v>677</v>
      </c>
      <c r="B2629" s="7" t="s">
        <v>477</v>
      </c>
      <c r="C2629" s="7">
        <v>1.0</v>
      </c>
      <c r="D2629" s="7">
        <v>1.0</v>
      </c>
      <c r="E2629" s="7">
        <v>1.0</v>
      </c>
      <c r="F2629" s="7" t="s">
        <v>36</v>
      </c>
      <c r="G2629" s="7" t="s">
        <v>293</v>
      </c>
      <c r="H2629" s="7" t="s">
        <v>2126</v>
      </c>
      <c r="I2629" s="7" t="s">
        <v>25</v>
      </c>
    </row>
    <row r="2630">
      <c r="A2630" s="56" t="s">
        <v>302</v>
      </c>
      <c r="B2630" s="7" t="s">
        <v>1857</v>
      </c>
      <c r="C2630" s="7">
        <v>4.0</v>
      </c>
      <c r="D2630" s="7">
        <v>3.0</v>
      </c>
      <c r="E2630" s="7"/>
      <c r="F2630" s="7" t="s">
        <v>321</v>
      </c>
      <c r="G2630" s="7" t="s">
        <v>179</v>
      </c>
      <c r="H2630" s="7" t="s">
        <v>322</v>
      </c>
      <c r="I2630" s="7" t="s">
        <v>27</v>
      </c>
    </row>
    <row r="2631">
      <c r="A2631" s="56" t="s">
        <v>336</v>
      </c>
      <c r="B2631" s="7" t="s">
        <v>371</v>
      </c>
      <c r="C2631" s="7">
        <v>5.0</v>
      </c>
      <c r="D2631" s="7">
        <v>5.0</v>
      </c>
      <c r="E2631" s="7">
        <v>1.0</v>
      </c>
      <c r="F2631" s="7" t="s">
        <v>24</v>
      </c>
      <c r="G2631" s="7" t="s">
        <v>293</v>
      </c>
      <c r="H2631" s="7" t="s">
        <v>680</v>
      </c>
    </row>
    <row r="2632">
      <c r="A2632" s="56" t="s">
        <v>522</v>
      </c>
      <c r="B2632" s="7" t="s">
        <v>431</v>
      </c>
      <c r="C2632" s="7">
        <v>2.0</v>
      </c>
      <c r="D2632" s="7">
        <v>2.0</v>
      </c>
      <c r="E2632" s="7">
        <v>5.0</v>
      </c>
      <c r="F2632" s="7" t="s">
        <v>355</v>
      </c>
      <c r="G2632" s="7" t="s">
        <v>293</v>
      </c>
      <c r="H2632" s="7" t="s">
        <v>2127</v>
      </c>
      <c r="I2632" s="7" t="s">
        <v>25</v>
      </c>
    </row>
    <row r="2633">
      <c r="A2633" s="56" t="s">
        <v>302</v>
      </c>
      <c r="B2633" s="7" t="s">
        <v>2128</v>
      </c>
      <c r="C2633" s="7">
        <v>3.0</v>
      </c>
      <c r="D2633" s="7">
        <v>2.0</v>
      </c>
      <c r="E2633" s="7">
        <v>3.0</v>
      </c>
      <c r="F2633" s="7" t="s">
        <v>24</v>
      </c>
      <c r="G2633" s="7" t="s">
        <v>293</v>
      </c>
      <c r="H2633" s="7" t="s">
        <v>969</v>
      </c>
      <c r="I2633" s="7" t="s">
        <v>27</v>
      </c>
    </row>
    <row r="2634">
      <c r="A2634" s="56" t="s">
        <v>677</v>
      </c>
      <c r="B2634" s="7" t="s">
        <v>399</v>
      </c>
      <c r="C2634" s="7">
        <v>5.0</v>
      </c>
      <c r="D2634" s="7">
        <v>5.0</v>
      </c>
      <c r="E2634" s="7"/>
      <c r="F2634" s="7" t="s">
        <v>355</v>
      </c>
      <c r="G2634" s="7" t="s">
        <v>293</v>
      </c>
      <c r="H2634" s="7" t="s">
        <v>728</v>
      </c>
      <c r="I2634" s="7" t="s">
        <v>27</v>
      </c>
    </row>
    <row r="2635">
      <c r="A2635" s="56" t="s">
        <v>302</v>
      </c>
      <c r="B2635" s="7" t="s">
        <v>485</v>
      </c>
      <c r="C2635" s="7">
        <v>5.0</v>
      </c>
      <c r="D2635" s="7">
        <v>4.0</v>
      </c>
      <c r="E2635" s="7">
        <v>2.0</v>
      </c>
      <c r="F2635" s="7" t="s">
        <v>329</v>
      </c>
      <c r="G2635" s="7" t="s">
        <v>179</v>
      </c>
      <c r="H2635" s="7" t="s">
        <v>1470</v>
      </c>
      <c r="I2635" s="7" t="s">
        <v>27</v>
      </c>
    </row>
    <row r="2636">
      <c r="A2636" s="56" t="s">
        <v>302</v>
      </c>
      <c r="B2636" s="7" t="s">
        <v>2129</v>
      </c>
      <c r="C2636" s="7">
        <v>4.0</v>
      </c>
      <c r="D2636" s="7">
        <v>2.0</v>
      </c>
      <c r="E2636" s="7">
        <v>2.0</v>
      </c>
      <c r="F2636" s="7" t="s">
        <v>24</v>
      </c>
      <c r="G2636" s="7" t="s">
        <v>293</v>
      </c>
      <c r="H2636" s="7" t="s">
        <v>1856</v>
      </c>
    </row>
    <row r="2637">
      <c r="A2637" s="56" t="s">
        <v>302</v>
      </c>
      <c r="B2637" s="7" t="s">
        <v>1785</v>
      </c>
      <c r="C2637" s="7">
        <v>3.0</v>
      </c>
      <c r="D2637" s="7">
        <v>2.0</v>
      </c>
      <c r="E2637" s="7">
        <v>2.0</v>
      </c>
      <c r="F2637" s="7" t="s">
        <v>355</v>
      </c>
      <c r="G2637" s="7" t="s">
        <v>293</v>
      </c>
      <c r="H2637" s="7" t="s">
        <v>1020</v>
      </c>
      <c r="I2637" s="7" t="s">
        <v>175</v>
      </c>
    </row>
    <row r="2638">
      <c r="A2638" s="56" t="s">
        <v>681</v>
      </c>
      <c r="B2638" s="7" t="s">
        <v>1191</v>
      </c>
      <c r="C2638" s="7">
        <v>2.0</v>
      </c>
      <c r="D2638" s="7">
        <v>2.0</v>
      </c>
      <c r="E2638" s="7"/>
      <c r="F2638" s="7" t="s">
        <v>36</v>
      </c>
      <c r="G2638" s="7" t="s">
        <v>293</v>
      </c>
      <c r="H2638" s="7" t="s">
        <v>2130</v>
      </c>
      <c r="I2638" s="7" t="s">
        <v>25</v>
      </c>
    </row>
    <row r="2639">
      <c r="A2639" s="56" t="s">
        <v>430</v>
      </c>
      <c r="B2639" s="7" t="s">
        <v>995</v>
      </c>
      <c r="C2639" s="7">
        <v>3.0</v>
      </c>
      <c r="D2639" s="7">
        <v>2.0</v>
      </c>
      <c r="E2639" s="7"/>
      <c r="F2639" s="7" t="s">
        <v>24</v>
      </c>
      <c r="G2639" s="7" t="s">
        <v>293</v>
      </c>
      <c r="H2639" s="7" t="s">
        <v>982</v>
      </c>
      <c r="I2639" s="7" t="s">
        <v>175</v>
      </c>
    </row>
    <row r="2640">
      <c r="A2640" s="56" t="s">
        <v>365</v>
      </c>
      <c r="B2640" s="7" t="s">
        <v>291</v>
      </c>
      <c r="C2640" s="7">
        <v>5.0</v>
      </c>
      <c r="D2640" s="7">
        <v>4.0</v>
      </c>
      <c r="E2640" s="7"/>
      <c r="F2640" s="7" t="s">
        <v>352</v>
      </c>
      <c r="G2640" s="7" t="s">
        <v>179</v>
      </c>
      <c r="H2640" s="7" t="s">
        <v>954</v>
      </c>
      <c r="I2640" s="7" t="s">
        <v>27</v>
      </c>
    </row>
    <row r="2641">
      <c r="A2641" s="56" t="s">
        <v>365</v>
      </c>
      <c r="B2641" s="7" t="s">
        <v>393</v>
      </c>
      <c r="C2641" s="7">
        <v>5.0</v>
      </c>
      <c r="D2641" s="7">
        <v>4.0</v>
      </c>
      <c r="E2641" s="7"/>
      <c r="F2641" s="7" t="s">
        <v>321</v>
      </c>
      <c r="G2641" s="7" t="s">
        <v>179</v>
      </c>
      <c r="H2641" s="7" t="s">
        <v>954</v>
      </c>
      <c r="I2641" s="7" t="s">
        <v>27</v>
      </c>
    </row>
    <row r="2642">
      <c r="A2642" s="56" t="s">
        <v>362</v>
      </c>
      <c r="B2642" s="7" t="s">
        <v>565</v>
      </c>
      <c r="C2642" s="7">
        <v>2.0</v>
      </c>
      <c r="D2642" s="7">
        <v>2.0</v>
      </c>
      <c r="E2642" s="7">
        <v>2.0</v>
      </c>
      <c r="F2642" s="7" t="s">
        <v>24</v>
      </c>
      <c r="G2642" s="7" t="s">
        <v>293</v>
      </c>
      <c r="H2642" s="7" t="s">
        <v>1534</v>
      </c>
      <c r="I2642" s="7" t="s">
        <v>25</v>
      </c>
    </row>
    <row r="2643">
      <c r="A2643" s="56" t="s">
        <v>365</v>
      </c>
      <c r="B2643" s="7" t="s">
        <v>562</v>
      </c>
      <c r="C2643" s="7">
        <v>6.0</v>
      </c>
      <c r="D2643" s="7">
        <v>4.0</v>
      </c>
      <c r="E2643" s="7">
        <v>2.0</v>
      </c>
      <c r="F2643" s="7" t="s">
        <v>352</v>
      </c>
      <c r="G2643" s="7" t="s">
        <v>179</v>
      </c>
      <c r="H2643" s="7" t="s">
        <v>1337</v>
      </c>
      <c r="I2643" s="7" t="s">
        <v>27</v>
      </c>
    </row>
    <row r="2644">
      <c r="A2644" s="56" t="s">
        <v>365</v>
      </c>
      <c r="B2644" s="7" t="s">
        <v>485</v>
      </c>
      <c r="C2644" s="7">
        <v>5.0</v>
      </c>
      <c r="D2644" s="7">
        <v>2.0</v>
      </c>
      <c r="E2644" s="7"/>
      <c r="F2644" s="7" t="s">
        <v>1762</v>
      </c>
      <c r="G2644" s="7" t="s">
        <v>179</v>
      </c>
      <c r="H2644" s="7" t="s">
        <v>1763</v>
      </c>
      <c r="I2644" s="7" t="s">
        <v>27</v>
      </c>
    </row>
    <row r="2645">
      <c r="A2645" s="56" t="s">
        <v>1235</v>
      </c>
      <c r="B2645" s="7" t="s">
        <v>580</v>
      </c>
      <c r="C2645" s="7">
        <v>5.0</v>
      </c>
      <c r="D2645" s="7">
        <v>5.0</v>
      </c>
      <c r="E2645" s="7"/>
      <c r="F2645" s="7" t="s">
        <v>38</v>
      </c>
      <c r="G2645" s="7" t="s">
        <v>179</v>
      </c>
      <c r="H2645" s="7" t="s">
        <v>594</v>
      </c>
    </row>
    <row r="2646">
      <c r="A2646" s="56" t="s">
        <v>365</v>
      </c>
      <c r="B2646" s="7" t="s">
        <v>485</v>
      </c>
      <c r="C2646" s="7">
        <v>4.0</v>
      </c>
      <c r="D2646" s="7">
        <v>3.0</v>
      </c>
      <c r="E2646" s="7"/>
      <c r="F2646" s="7" t="s">
        <v>181</v>
      </c>
      <c r="G2646" s="7" t="s">
        <v>179</v>
      </c>
      <c r="H2646" s="7" t="s">
        <v>1339</v>
      </c>
      <c r="I2646" s="7" t="s">
        <v>27</v>
      </c>
    </row>
    <row r="2647">
      <c r="A2647" s="56" t="s">
        <v>336</v>
      </c>
      <c r="B2647" s="7" t="s">
        <v>578</v>
      </c>
      <c r="C2647" s="7">
        <v>5.0</v>
      </c>
      <c r="D2647" s="7">
        <v>5.0</v>
      </c>
      <c r="E2647" s="7"/>
      <c r="F2647" s="7" t="s">
        <v>24</v>
      </c>
      <c r="G2647" s="7" t="s">
        <v>293</v>
      </c>
      <c r="H2647" s="7" t="s">
        <v>2131</v>
      </c>
      <c r="I2647" s="7" t="s">
        <v>25</v>
      </c>
    </row>
    <row r="2648">
      <c r="A2648" s="56" t="s">
        <v>365</v>
      </c>
      <c r="B2648" s="7" t="s">
        <v>578</v>
      </c>
      <c r="C2648" s="7">
        <v>5.0</v>
      </c>
      <c r="D2648" s="7">
        <v>5.0</v>
      </c>
      <c r="E2648" s="7"/>
      <c r="F2648" s="7" t="s">
        <v>352</v>
      </c>
      <c r="G2648" s="7" t="s">
        <v>179</v>
      </c>
      <c r="H2648" s="7" t="s">
        <v>537</v>
      </c>
      <c r="I2648" s="7" t="s">
        <v>27</v>
      </c>
    </row>
    <row r="2649">
      <c r="A2649" s="56" t="s">
        <v>341</v>
      </c>
      <c r="B2649" s="7" t="s">
        <v>710</v>
      </c>
      <c r="C2649" s="7">
        <v>3.0</v>
      </c>
      <c r="D2649" s="7">
        <v>3.0</v>
      </c>
      <c r="E2649" s="7"/>
      <c r="F2649" s="7" t="s">
        <v>352</v>
      </c>
      <c r="G2649" s="7" t="s">
        <v>293</v>
      </c>
      <c r="H2649" s="7" t="s">
        <v>709</v>
      </c>
      <c r="I2649" s="7" t="s">
        <v>27</v>
      </c>
    </row>
    <row r="2650">
      <c r="A2650" s="56" t="s">
        <v>302</v>
      </c>
      <c r="B2650" s="7" t="s">
        <v>477</v>
      </c>
      <c r="C2650" s="7">
        <v>4.0</v>
      </c>
      <c r="D2650" s="7">
        <v>2.0</v>
      </c>
      <c r="E2650" s="7"/>
      <c r="F2650" s="7" t="s">
        <v>300</v>
      </c>
      <c r="G2650" s="7" t="s">
        <v>293</v>
      </c>
      <c r="H2650" s="7" t="s">
        <v>2132</v>
      </c>
      <c r="I2650" s="7" t="s">
        <v>27</v>
      </c>
    </row>
    <row r="2651">
      <c r="A2651" s="56" t="s">
        <v>295</v>
      </c>
      <c r="B2651" s="7" t="s">
        <v>1258</v>
      </c>
      <c r="C2651" s="7">
        <v>5.0</v>
      </c>
      <c r="D2651" s="7">
        <v>5.0</v>
      </c>
      <c r="E2651" s="7">
        <v>1.0</v>
      </c>
      <c r="F2651" s="7" t="s">
        <v>192</v>
      </c>
      <c r="G2651" s="7" t="s">
        <v>179</v>
      </c>
      <c r="H2651" s="7" t="s">
        <v>2133</v>
      </c>
      <c r="I2651" s="7" t="s">
        <v>27</v>
      </c>
    </row>
    <row r="2652">
      <c r="A2652" s="56" t="s">
        <v>522</v>
      </c>
      <c r="B2652" s="7" t="s">
        <v>431</v>
      </c>
      <c r="C2652" s="7">
        <v>2.0</v>
      </c>
      <c r="D2652" s="7">
        <v>2.0</v>
      </c>
      <c r="E2652" s="7"/>
      <c r="F2652" s="7" t="s">
        <v>24</v>
      </c>
      <c r="G2652" s="7" t="s">
        <v>293</v>
      </c>
      <c r="H2652" s="7" t="s">
        <v>2127</v>
      </c>
      <c r="I2652" s="7" t="s">
        <v>25</v>
      </c>
    </row>
    <row r="2653">
      <c r="A2653" s="56" t="s">
        <v>303</v>
      </c>
      <c r="B2653" s="7" t="s">
        <v>1208</v>
      </c>
      <c r="C2653" s="7">
        <v>6.0</v>
      </c>
      <c r="D2653" s="7">
        <v>5.0</v>
      </c>
      <c r="E2653" s="7">
        <v>1.0</v>
      </c>
      <c r="F2653" s="7" t="s">
        <v>352</v>
      </c>
      <c r="G2653" s="7" t="s">
        <v>179</v>
      </c>
      <c r="H2653" s="7" t="s">
        <v>537</v>
      </c>
      <c r="I2653" s="7" t="s">
        <v>25</v>
      </c>
    </row>
    <row r="2654">
      <c r="A2654" s="56" t="s">
        <v>303</v>
      </c>
      <c r="B2654" s="7" t="s">
        <v>788</v>
      </c>
      <c r="C2654" s="7">
        <v>4.0</v>
      </c>
      <c r="D2654" s="7">
        <v>2.0</v>
      </c>
      <c r="E2654" s="7">
        <v>3.0</v>
      </c>
      <c r="F2654" s="7" t="s">
        <v>358</v>
      </c>
      <c r="G2654" s="7" t="s">
        <v>179</v>
      </c>
      <c r="H2654" s="7" t="s">
        <v>1639</v>
      </c>
      <c r="I2654" s="7" t="s">
        <v>25</v>
      </c>
    </row>
    <row r="2655">
      <c r="A2655" s="56" t="s">
        <v>302</v>
      </c>
      <c r="B2655" s="7" t="s">
        <v>1718</v>
      </c>
      <c r="C2655" s="7">
        <v>4.0</v>
      </c>
      <c r="D2655" s="7">
        <v>4.0</v>
      </c>
      <c r="E2655" s="7"/>
      <c r="F2655" s="7" t="s">
        <v>321</v>
      </c>
      <c r="G2655" s="7" t="s">
        <v>179</v>
      </c>
      <c r="H2655" s="7" t="s">
        <v>537</v>
      </c>
      <c r="I2655" s="7" t="s">
        <v>25</v>
      </c>
    </row>
    <row r="2656">
      <c r="A2656" s="56" t="s">
        <v>497</v>
      </c>
      <c r="B2656" s="7" t="s">
        <v>1193</v>
      </c>
      <c r="C2656" s="7">
        <v>3.0</v>
      </c>
      <c r="D2656" s="7">
        <v>2.0</v>
      </c>
      <c r="E2656" s="7">
        <v>1.0</v>
      </c>
      <c r="F2656" s="7" t="s">
        <v>345</v>
      </c>
      <c r="G2656" s="7" t="s">
        <v>293</v>
      </c>
      <c r="H2656" s="7" t="s">
        <v>1179</v>
      </c>
      <c r="I2656" s="7" t="s">
        <v>27</v>
      </c>
    </row>
    <row r="2657">
      <c r="A2657" s="56" t="s">
        <v>302</v>
      </c>
      <c r="B2657" s="7" t="s">
        <v>752</v>
      </c>
      <c r="C2657" s="7">
        <v>3.0</v>
      </c>
      <c r="D2657" s="7">
        <v>2.0</v>
      </c>
      <c r="E2657" s="7">
        <v>1.0</v>
      </c>
      <c r="F2657" s="7" t="s">
        <v>345</v>
      </c>
      <c r="G2657" s="7" t="s">
        <v>293</v>
      </c>
      <c r="H2657" s="7" t="s">
        <v>2134</v>
      </c>
      <c r="I2657" s="7" t="s">
        <v>25</v>
      </c>
    </row>
    <row r="2658">
      <c r="A2658" s="56" t="s">
        <v>351</v>
      </c>
      <c r="B2658" s="7" t="s">
        <v>422</v>
      </c>
      <c r="C2658" s="7">
        <v>5.0</v>
      </c>
      <c r="D2658" s="7">
        <v>4.0</v>
      </c>
      <c r="E2658" s="7">
        <v>2.0</v>
      </c>
      <c r="F2658" s="7" t="s">
        <v>352</v>
      </c>
      <c r="G2658" s="7" t="s">
        <v>179</v>
      </c>
      <c r="H2658" s="7" t="s">
        <v>353</v>
      </c>
      <c r="I2658" s="7" t="s">
        <v>27</v>
      </c>
    </row>
    <row r="2659">
      <c r="A2659" s="56" t="s">
        <v>760</v>
      </c>
      <c r="B2659" s="7" t="s">
        <v>652</v>
      </c>
      <c r="C2659" s="7">
        <v>5.0</v>
      </c>
      <c r="D2659" s="7">
        <v>5.0</v>
      </c>
      <c r="E2659" s="7">
        <v>1.0</v>
      </c>
      <c r="F2659" s="7" t="s">
        <v>329</v>
      </c>
      <c r="G2659" s="7" t="s">
        <v>179</v>
      </c>
      <c r="H2659" s="7" t="s">
        <v>1152</v>
      </c>
      <c r="I2659" s="7" t="s">
        <v>27</v>
      </c>
    </row>
    <row r="2660">
      <c r="A2660" s="56" t="s">
        <v>341</v>
      </c>
      <c r="B2660" s="7" t="s">
        <v>708</v>
      </c>
      <c r="C2660" s="7">
        <v>5.0</v>
      </c>
      <c r="D2660" s="7">
        <v>4.0</v>
      </c>
      <c r="E2660" s="7">
        <v>1.0</v>
      </c>
      <c r="F2660" s="7" t="s">
        <v>461</v>
      </c>
      <c r="G2660" s="7" t="s">
        <v>179</v>
      </c>
      <c r="H2660" s="7" t="s">
        <v>537</v>
      </c>
      <c r="I2660" s="7" t="s">
        <v>27</v>
      </c>
    </row>
    <row r="2661">
      <c r="A2661" s="56" t="s">
        <v>362</v>
      </c>
      <c r="B2661" s="7" t="s">
        <v>2135</v>
      </c>
      <c r="C2661" s="7">
        <v>3.0</v>
      </c>
      <c r="D2661" s="7">
        <v>3.0</v>
      </c>
      <c r="E2661" s="7">
        <v>1.0</v>
      </c>
      <c r="F2661" s="7" t="s">
        <v>36</v>
      </c>
      <c r="G2661" s="7" t="s">
        <v>293</v>
      </c>
      <c r="H2661" s="7" t="s">
        <v>2136</v>
      </c>
      <c r="I2661" s="7" t="s">
        <v>175</v>
      </c>
    </row>
    <row r="2662">
      <c r="A2662" s="56" t="s">
        <v>336</v>
      </c>
      <c r="B2662" s="7" t="s">
        <v>601</v>
      </c>
      <c r="C2662" s="7">
        <v>5.0</v>
      </c>
      <c r="D2662" s="7">
        <v>4.0</v>
      </c>
      <c r="E2662" s="7">
        <v>2.0</v>
      </c>
      <c r="F2662" s="7" t="s">
        <v>329</v>
      </c>
      <c r="G2662" s="7" t="s">
        <v>179</v>
      </c>
      <c r="H2662" s="7" t="s">
        <v>481</v>
      </c>
      <c r="I2662" s="7" t="s">
        <v>27</v>
      </c>
    </row>
    <row r="2663">
      <c r="A2663" s="56" t="s">
        <v>336</v>
      </c>
      <c r="B2663" s="7" t="s">
        <v>1397</v>
      </c>
      <c r="C2663" s="7">
        <v>6.0</v>
      </c>
      <c r="D2663" s="7">
        <v>5.0</v>
      </c>
      <c r="E2663" s="7"/>
      <c r="F2663" s="7" t="s">
        <v>188</v>
      </c>
      <c r="G2663" s="7" t="s">
        <v>179</v>
      </c>
      <c r="H2663" s="7" t="s">
        <v>1090</v>
      </c>
      <c r="I2663" s="7" t="s">
        <v>27</v>
      </c>
    </row>
    <row r="2664">
      <c r="A2664" s="56" t="s">
        <v>336</v>
      </c>
      <c r="B2664" s="7" t="s">
        <v>1999</v>
      </c>
      <c r="C2664" s="7">
        <v>6.0</v>
      </c>
      <c r="D2664" s="7">
        <v>5.0</v>
      </c>
      <c r="E2664" s="7">
        <v>1.0</v>
      </c>
      <c r="F2664" s="7" t="s">
        <v>188</v>
      </c>
      <c r="G2664" s="7" t="s">
        <v>179</v>
      </c>
      <c r="H2664" s="7" t="s">
        <v>1090</v>
      </c>
      <c r="I2664" s="7" t="s">
        <v>27</v>
      </c>
    </row>
    <row r="2665">
      <c r="A2665" s="56" t="s">
        <v>303</v>
      </c>
      <c r="B2665" s="7" t="s">
        <v>459</v>
      </c>
      <c r="C2665" s="7">
        <v>3.0</v>
      </c>
      <c r="D2665" s="7">
        <v>2.0</v>
      </c>
      <c r="E2665" s="7">
        <v>1.0</v>
      </c>
      <c r="F2665" s="7" t="s">
        <v>24</v>
      </c>
      <c r="G2665" s="7" t="s">
        <v>293</v>
      </c>
      <c r="H2665" s="7" t="s">
        <v>2137</v>
      </c>
      <c r="I2665" s="7" t="s">
        <v>27</v>
      </c>
    </row>
    <row r="2666">
      <c r="A2666" s="56" t="s">
        <v>415</v>
      </c>
      <c r="B2666" s="7" t="s">
        <v>1514</v>
      </c>
      <c r="C2666" s="7">
        <v>3.0</v>
      </c>
      <c r="D2666" s="7">
        <v>2.0</v>
      </c>
      <c r="E2666" s="7"/>
      <c r="F2666" s="7" t="s">
        <v>355</v>
      </c>
      <c r="G2666" s="7" t="s">
        <v>293</v>
      </c>
      <c r="H2666" s="7" t="s">
        <v>1050</v>
      </c>
      <c r="I2666" s="7" t="s">
        <v>27</v>
      </c>
    </row>
    <row r="2667">
      <c r="A2667" s="56" t="s">
        <v>336</v>
      </c>
      <c r="B2667" s="7" t="s">
        <v>411</v>
      </c>
      <c r="C2667" s="7">
        <v>6.0</v>
      </c>
      <c r="D2667" s="7">
        <v>5.0</v>
      </c>
      <c r="E2667" s="7">
        <v>6.0</v>
      </c>
      <c r="F2667" s="7" t="s">
        <v>188</v>
      </c>
      <c r="G2667" s="7" t="s">
        <v>179</v>
      </c>
      <c r="H2667" s="7" t="s">
        <v>1090</v>
      </c>
      <c r="I2667" s="7" t="s">
        <v>27</v>
      </c>
    </row>
    <row r="2668">
      <c r="A2668" s="56" t="s">
        <v>302</v>
      </c>
      <c r="B2668" s="7" t="s">
        <v>2138</v>
      </c>
      <c r="C2668" s="7">
        <v>3.0</v>
      </c>
      <c r="D2668" s="7">
        <v>2.0</v>
      </c>
      <c r="E2668" s="7">
        <v>1.0</v>
      </c>
      <c r="F2668" s="7" t="s">
        <v>24</v>
      </c>
      <c r="G2668" s="7" t="s">
        <v>293</v>
      </c>
      <c r="H2668" s="7" t="s">
        <v>417</v>
      </c>
      <c r="I2668" s="7" t="s">
        <v>175</v>
      </c>
    </row>
    <row r="2669">
      <c r="A2669" s="56" t="s">
        <v>2139</v>
      </c>
      <c r="B2669" s="7" t="s">
        <v>2140</v>
      </c>
      <c r="C2669" s="7">
        <v>4.0</v>
      </c>
      <c r="D2669" s="7">
        <v>3.0</v>
      </c>
      <c r="E2669" s="7"/>
      <c r="F2669" s="7" t="s">
        <v>321</v>
      </c>
      <c r="G2669" s="7" t="s">
        <v>179</v>
      </c>
      <c r="H2669" s="7" t="s">
        <v>953</v>
      </c>
      <c r="I2669" s="7" t="s">
        <v>27</v>
      </c>
    </row>
    <row r="2670">
      <c r="A2670" s="56" t="s">
        <v>302</v>
      </c>
      <c r="B2670" s="7" t="s">
        <v>1797</v>
      </c>
      <c r="C2670" s="7">
        <v>2.0</v>
      </c>
      <c r="D2670" s="7">
        <v>1.0</v>
      </c>
      <c r="E2670" s="7">
        <v>1.0</v>
      </c>
      <c r="F2670" s="7" t="s">
        <v>748</v>
      </c>
      <c r="G2670" s="7" t="s">
        <v>293</v>
      </c>
      <c r="H2670" s="7" t="s">
        <v>1798</v>
      </c>
      <c r="I2670" s="7" t="s">
        <v>27</v>
      </c>
    </row>
    <row r="2671">
      <c r="A2671" s="56" t="s">
        <v>365</v>
      </c>
      <c r="B2671" s="7" t="s">
        <v>431</v>
      </c>
      <c r="C2671" s="7">
        <v>3.0</v>
      </c>
      <c r="D2671" s="7">
        <v>2.0</v>
      </c>
      <c r="E2671" s="7">
        <v>2.0</v>
      </c>
      <c r="F2671" s="7" t="s">
        <v>593</v>
      </c>
      <c r="G2671" s="7" t="s">
        <v>179</v>
      </c>
      <c r="H2671" s="7" t="s">
        <v>1911</v>
      </c>
      <c r="I2671" s="7" t="s">
        <v>175</v>
      </c>
    </row>
    <row r="2672">
      <c r="A2672" s="56" t="s">
        <v>821</v>
      </c>
      <c r="B2672" s="7" t="s">
        <v>781</v>
      </c>
      <c r="C2672" s="7">
        <v>3.0</v>
      </c>
      <c r="D2672" s="7">
        <v>2.0</v>
      </c>
      <c r="E2672" s="7"/>
      <c r="F2672" s="7" t="s">
        <v>355</v>
      </c>
      <c r="G2672" s="7" t="s">
        <v>293</v>
      </c>
      <c r="H2672" s="7" t="s">
        <v>1173</v>
      </c>
      <c r="I2672" s="7" t="s">
        <v>27</v>
      </c>
    </row>
    <row r="2673">
      <c r="A2673" s="56" t="s">
        <v>365</v>
      </c>
      <c r="B2673" s="7" t="s">
        <v>2141</v>
      </c>
      <c r="C2673" s="7">
        <v>3.0</v>
      </c>
      <c r="D2673" s="7">
        <v>2.0</v>
      </c>
      <c r="E2673" s="7"/>
      <c r="F2673" s="7" t="s">
        <v>317</v>
      </c>
      <c r="G2673" s="7" t="s">
        <v>293</v>
      </c>
      <c r="H2673" s="7" t="s">
        <v>2075</v>
      </c>
      <c r="I2673" s="7" t="s">
        <v>27</v>
      </c>
    </row>
    <row r="2674">
      <c r="A2674" s="56" t="s">
        <v>370</v>
      </c>
      <c r="B2674" s="7" t="s">
        <v>431</v>
      </c>
      <c r="C2674" s="7">
        <v>4.0</v>
      </c>
      <c r="D2674" s="7">
        <v>2.0</v>
      </c>
      <c r="E2674" s="7">
        <v>1.0</v>
      </c>
      <c r="F2674" s="7" t="s">
        <v>300</v>
      </c>
      <c r="G2674" s="7" t="s">
        <v>293</v>
      </c>
      <c r="H2674" s="7" t="s">
        <v>718</v>
      </c>
      <c r="I2674" s="7" t="s">
        <v>27</v>
      </c>
    </row>
    <row r="2675">
      <c r="A2675" s="56" t="s">
        <v>365</v>
      </c>
      <c r="B2675" s="7" t="s">
        <v>349</v>
      </c>
      <c r="C2675" s="7">
        <v>4.0</v>
      </c>
      <c r="D2675" s="7">
        <v>2.0</v>
      </c>
      <c r="E2675" s="7">
        <v>2.0</v>
      </c>
      <c r="F2675" s="7" t="s">
        <v>593</v>
      </c>
      <c r="G2675" s="7" t="s">
        <v>179</v>
      </c>
      <c r="H2675" s="7" t="s">
        <v>1337</v>
      </c>
      <c r="I2675" s="7" t="s">
        <v>27</v>
      </c>
    </row>
    <row r="2676">
      <c r="A2676" s="56" t="s">
        <v>295</v>
      </c>
      <c r="B2676" s="7" t="s">
        <v>409</v>
      </c>
      <c r="C2676" s="7">
        <v>5.0</v>
      </c>
      <c r="D2676" s="7">
        <v>6.0</v>
      </c>
      <c r="E2676" s="7">
        <v>1.0</v>
      </c>
      <c r="F2676" s="7" t="s">
        <v>326</v>
      </c>
      <c r="G2676" s="7" t="s">
        <v>179</v>
      </c>
      <c r="H2676" s="7" t="s">
        <v>2142</v>
      </c>
    </row>
    <row r="2677">
      <c r="A2677" s="56" t="s">
        <v>295</v>
      </c>
      <c r="B2677" s="7" t="s">
        <v>1971</v>
      </c>
      <c r="C2677" s="7">
        <v>6.0</v>
      </c>
      <c r="D2677" s="7">
        <v>5.0</v>
      </c>
      <c r="E2677" s="7">
        <v>1.0</v>
      </c>
      <c r="F2677" s="7" t="s">
        <v>332</v>
      </c>
      <c r="G2677" s="7" t="s">
        <v>179</v>
      </c>
      <c r="H2677" s="7" t="s">
        <v>1003</v>
      </c>
      <c r="I2677" s="7" t="s">
        <v>27</v>
      </c>
    </row>
    <row r="2678">
      <c r="A2678" s="56" t="s">
        <v>295</v>
      </c>
      <c r="B2678" s="7" t="s">
        <v>2143</v>
      </c>
      <c r="C2678" s="7">
        <v>5.0</v>
      </c>
      <c r="D2678" s="7">
        <v>6.0</v>
      </c>
      <c r="E2678" s="7">
        <v>4.0</v>
      </c>
      <c r="F2678" s="7" t="s">
        <v>329</v>
      </c>
      <c r="G2678" s="7" t="s">
        <v>179</v>
      </c>
      <c r="H2678" s="7" t="s">
        <v>311</v>
      </c>
      <c r="I2678" s="7" t="s">
        <v>27</v>
      </c>
    </row>
    <row r="2679">
      <c r="A2679" s="56" t="s">
        <v>362</v>
      </c>
      <c r="B2679" s="7" t="s">
        <v>1536</v>
      </c>
      <c r="C2679" s="7">
        <v>3.0</v>
      </c>
      <c r="D2679" s="7">
        <v>2.0</v>
      </c>
      <c r="E2679" s="7">
        <v>1.0</v>
      </c>
      <c r="F2679" s="7" t="s">
        <v>355</v>
      </c>
      <c r="G2679" s="7" t="s">
        <v>293</v>
      </c>
      <c r="H2679" s="7" t="s">
        <v>1333</v>
      </c>
      <c r="I2679" s="7" t="s">
        <v>27</v>
      </c>
    </row>
    <row r="2680">
      <c r="A2680" s="56" t="s">
        <v>522</v>
      </c>
      <c r="B2680" s="7" t="s">
        <v>658</v>
      </c>
      <c r="C2680" s="7">
        <v>3.0</v>
      </c>
      <c r="D2680" s="7">
        <v>2.0</v>
      </c>
      <c r="E2680" s="7">
        <v>2.0</v>
      </c>
      <c r="F2680" s="7" t="s">
        <v>300</v>
      </c>
      <c r="G2680" s="7" t="s">
        <v>293</v>
      </c>
      <c r="H2680" s="7" t="s">
        <v>1674</v>
      </c>
      <c r="I2680" s="7" t="s">
        <v>25</v>
      </c>
    </row>
    <row r="2681">
      <c r="A2681" s="56" t="s">
        <v>302</v>
      </c>
      <c r="B2681" s="7" t="s">
        <v>2144</v>
      </c>
      <c r="C2681" s="7">
        <v>4.0</v>
      </c>
      <c r="D2681" s="7">
        <v>2.0</v>
      </c>
      <c r="E2681" s="7"/>
      <c r="F2681" s="7" t="s">
        <v>321</v>
      </c>
      <c r="G2681" s="7" t="s">
        <v>179</v>
      </c>
      <c r="H2681" s="7" t="s">
        <v>1339</v>
      </c>
      <c r="I2681" s="7" t="s">
        <v>175</v>
      </c>
    </row>
    <row r="2682">
      <c r="A2682" s="56" t="s">
        <v>302</v>
      </c>
      <c r="B2682" s="7" t="s">
        <v>1875</v>
      </c>
      <c r="C2682" s="7">
        <v>4.0</v>
      </c>
      <c r="D2682" s="7">
        <v>3.0</v>
      </c>
      <c r="E2682" s="7"/>
      <c r="F2682" s="7" t="s">
        <v>321</v>
      </c>
      <c r="G2682" s="7" t="s">
        <v>179</v>
      </c>
      <c r="H2682" s="7" t="s">
        <v>322</v>
      </c>
      <c r="I2682" s="7" t="s">
        <v>27</v>
      </c>
    </row>
    <row r="2683">
      <c r="A2683" s="56" t="s">
        <v>522</v>
      </c>
      <c r="B2683" s="7" t="s">
        <v>1995</v>
      </c>
      <c r="C2683" s="7">
        <v>2.0</v>
      </c>
      <c r="D2683" s="7">
        <v>2.0</v>
      </c>
      <c r="E2683" s="7">
        <v>15.0</v>
      </c>
      <c r="F2683" s="7" t="s">
        <v>345</v>
      </c>
      <c r="G2683" s="7" t="s">
        <v>293</v>
      </c>
      <c r="H2683" s="7" t="s">
        <v>524</v>
      </c>
      <c r="I2683" s="7" t="s">
        <v>27</v>
      </c>
    </row>
    <row r="2684">
      <c r="A2684" s="56" t="s">
        <v>341</v>
      </c>
      <c r="B2684" s="7" t="s">
        <v>501</v>
      </c>
      <c r="C2684" s="7">
        <v>1.0</v>
      </c>
      <c r="D2684" s="7">
        <v>2.0</v>
      </c>
      <c r="E2684" s="7">
        <v>1.0</v>
      </c>
      <c r="F2684" s="7" t="s">
        <v>355</v>
      </c>
      <c r="G2684" s="7" t="s">
        <v>293</v>
      </c>
      <c r="H2684" s="7" t="s">
        <v>574</v>
      </c>
      <c r="I2684" s="7" t="s">
        <v>25</v>
      </c>
    </row>
    <row r="2685">
      <c r="A2685" s="56" t="s">
        <v>522</v>
      </c>
      <c r="B2685" s="7" t="s">
        <v>386</v>
      </c>
      <c r="C2685" s="7">
        <v>5.0</v>
      </c>
      <c r="D2685" s="7">
        <v>5.0</v>
      </c>
      <c r="E2685" s="7"/>
      <c r="F2685" s="7" t="s">
        <v>443</v>
      </c>
      <c r="G2685" s="7" t="s">
        <v>179</v>
      </c>
      <c r="H2685" s="7" t="s">
        <v>2145</v>
      </c>
      <c r="I2685" s="7" t="s">
        <v>27</v>
      </c>
    </row>
    <row r="2686">
      <c r="A2686" s="56" t="s">
        <v>522</v>
      </c>
      <c r="B2686" s="7" t="s">
        <v>804</v>
      </c>
      <c r="C2686" s="7">
        <v>3.0</v>
      </c>
      <c r="D2686" s="7">
        <v>3.0</v>
      </c>
      <c r="E2686" s="7">
        <v>6.0</v>
      </c>
      <c r="F2686" s="7" t="s">
        <v>24</v>
      </c>
      <c r="G2686" s="7" t="s">
        <v>293</v>
      </c>
      <c r="H2686" s="7" t="s">
        <v>2146</v>
      </c>
      <c r="I2686" s="7" t="s">
        <v>25</v>
      </c>
    </row>
    <row r="2687">
      <c r="A2687" s="56" t="s">
        <v>302</v>
      </c>
      <c r="B2687" s="7" t="s">
        <v>1332</v>
      </c>
      <c r="C2687" s="7">
        <v>6.0</v>
      </c>
      <c r="D2687" s="7">
        <v>4.0</v>
      </c>
      <c r="E2687" s="7">
        <v>1.0</v>
      </c>
      <c r="F2687" s="7" t="s">
        <v>38</v>
      </c>
      <c r="G2687" s="7" t="s">
        <v>293</v>
      </c>
      <c r="H2687" s="7" t="s">
        <v>1972</v>
      </c>
      <c r="I2687" s="7" t="s">
        <v>27</v>
      </c>
    </row>
    <row r="2688">
      <c r="A2688" s="56" t="s">
        <v>302</v>
      </c>
      <c r="B2688" s="7" t="s">
        <v>1295</v>
      </c>
      <c r="C2688" s="7">
        <v>5.0</v>
      </c>
      <c r="D2688" s="7">
        <v>3.0</v>
      </c>
      <c r="E2688" s="7">
        <v>2.0</v>
      </c>
      <c r="F2688" s="7" t="s">
        <v>181</v>
      </c>
      <c r="G2688" s="7" t="s">
        <v>179</v>
      </c>
      <c r="H2688" s="7" t="s">
        <v>2147</v>
      </c>
      <c r="I2688" s="7" t="s">
        <v>27</v>
      </c>
    </row>
    <row r="2689">
      <c r="A2689" s="56" t="s">
        <v>298</v>
      </c>
      <c r="B2689" s="7" t="s">
        <v>450</v>
      </c>
      <c r="C2689" s="7">
        <v>2.0</v>
      </c>
      <c r="D2689" s="7">
        <v>2.0</v>
      </c>
      <c r="E2689" s="7">
        <v>2.0</v>
      </c>
      <c r="F2689" s="7" t="s">
        <v>36</v>
      </c>
      <c r="G2689" s="7" t="s">
        <v>293</v>
      </c>
      <c r="H2689" s="7" t="s">
        <v>1835</v>
      </c>
      <c r="I2689" s="7" t="s">
        <v>25</v>
      </c>
    </row>
    <row r="2690">
      <c r="A2690" s="56" t="s">
        <v>298</v>
      </c>
      <c r="B2690" s="7" t="s">
        <v>485</v>
      </c>
      <c r="C2690" s="7">
        <v>2.0</v>
      </c>
      <c r="D2690" s="7">
        <v>2.0</v>
      </c>
      <c r="E2690" s="7">
        <v>2.0</v>
      </c>
      <c r="F2690" s="7" t="s">
        <v>382</v>
      </c>
      <c r="G2690" s="7" t="s">
        <v>293</v>
      </c>
      <c r="H2690" s="7" t="s">
        <v>1835</v>
      </c>
      <c r="I2690" s="7" t="s">
        <v>25</v>
      </c>
    </row>
    <row r="2691">
      <c r="A2691" s="56" t="s">
        <v>302</v>
      </c>
      <c r="B2691" s="7" t="s">
        <v>1117</v>
      </c>
      <c r="C2691" s="7">
        <v>3.0</v>
      </c>
      <c r="D2691" s="7">
        <v>2.0</v>
      </c>
      <c r="E2691" s="7">
        <v>2.0</v>
      </c>
      <c r="F2691" s="7" t="s">
        <v>321</v>
      </c>
      <c r="G2691" s="7" t="s">
        <v>179</v>
      </c>
      <c r="H2691" s="7" t="s">
        <v>1695</v>
      </c>
      <c r="I2691" s="7" t="s">
        <v>27</v>
      </c>
    </row>
    <row r="2692">
      <c r="A2692" s="56" t="s">
        <v>522</v>
      </c>
      <c r="B2692" s="7" t="s">
        <v>652</v>
      </c>
      <c r="C2692" s="7">
        <v>4.0</v>
      </c>
      <c r="D2692" s="7">
        <v>3.0</v>
      </c>
      <c r="E2692" s="7">
        <v>1.0</v>
      </c>
      <c r="F2692" s="7" t="s">
        <v>300</v>
      </c>
      <c r="G2692" s="7" t="s">
        <v>293</v>
      </c>
      <c r="H2692" s="7" t="s">
        <v>1297</v>
      </c>
      <c r="I2692" s="7" t="s">
        <v>27</v>
      </c>
    </row>
    <row r="2693">
      <c r="A2693" s="56" t="s">
        <v>365</v>
      </c>
      <c r="B2693" s="7" t="s">
        <v>1424</v>
      </c>
      <c r="C2693" s="7">
        <v>3.0</v>
      </c>
      <c r="D2693" s="7">
        <v>2.0</v>
      </c>
      <c r="E2693" s="7">
        <v>2.0</v>
      </c>
      <c r="F2693" s="7" t="s">
        <v>358</v>
      </c>
      <c r="G2693" s="7" t="s">
        <v>293</v>
      </c>
      <c r="H2693" s="7" t="s">
        <v>1241</v>
      </c>
      <c r="I2693" s="7" t="s">
        <v>27</v>
      </c>
    </row>
    <row r="2694">
      <c r="A2694" s="56" t="s">
        <v>522</v>
      </c>
      <c r="B2694" s="7" t="s">
        <v>492</v>
      </c>
      <c r="C2694" s="7">
        <v>4.0</v>
      </c>
      <c r="D2694" s="7">
        <v>4.0</v>
      </c>
      <c r="E2694" s="7">
        <v>1.0</v>
      </c>
      <c r="F2694" s="7" t="s">
        <v>313</v>
      </c>
      <c r="G2694" s="7" t="s">
        <v>179</v>
      </c>
      <c r="H2694" s="7" t="s">
        <v>2148</v>
      </c>
      <c r="I2694" s="7" t="s">
        <v>27</v>
      </c>
    </row>
    <row r="2695">
      <c r="A2695" s="56" t="s">
        <v>522</v>
      </c>
      <c r="B2695" s="7" t="s">
        <v>1553</v>
      </c>
      <c r="C2695" s="7">
        <v>4.0</v>
      </c>
      <c r="D2695" s="7">
        <v>3.0</v>
      </c>
      <c r="E2695" s="7">
        <v>1.0</v>
      </c>
      <c r="F2695" s="7" t="s">
        <v>300</v>
      </c>
      <c r="G2695" s="7" t="s">
        <v>293</v>
      </c>
      <c r="H2695" s="7" t="s">
        <v>2027</v>
      </c>
      <c r="I2695" s="7" t="s">
        <v>25</v>
      </c>
    </row>
    <row r="2696">
      <c r="A2696" s="56" t="s">
        <v>522</v>
      </c>
      <c r="B2696" s="7" t="s">
        <v>610</v>
      </c>
      <c r="C2696" s="7">
        <v>2.0</v>
      </c>
      <c r="D2696" s="7">
        <v>2.0</v>
      </c>
      <c r="E2696" s="7">
        <v>1.0</v>
      </c>
      <c r="F2696" s="7" t="s">
        <v>355</v>
      </c>
      <c r="G2696" s="7" t="s">
        <v>293</v>
      </c>
      <c r="H2696" s="7" t="s">
        <v>2149</v>
      </c>
      <c r="I2696" s="7" t="s">
        <v>25</v>
      </c>
    </row>
    <row r="2697">
      <c r="A2697" s="56" t="s">
        <v>309</v>
      </c>
      <c r="B2697" s="7" t="s">
        <v>843</v>
      </c>
      <c r="C2697" s="7">
        <v>2.0</v>
      </c>
      <c r="D2697" s="7">
        <v>2.0</v>
      </c>
      <c r="E2697" s="7">
        <v>2.0</v>
      </c>
      <c r="F2697" s="7" t="s">
        <v>24</v>
      </c>
      <c r="G2697" s="7" t="s">
        <v>293</v>
      </c>
      <c r="H2697" s="7" t="s">
        <v>998</v>
      </c>
      <c r="I2697" s="7" t="s">
        <v>25</v>
      </c>
    </row>
    <row r="2698">
      <c r="A2698" s="56" t="s">
        <v>306</v>
      </c>
      <c r="B2698" s="7" t="s">
        <v>399</v>
      </c>
      <c r="C2698" s="7">
        <v>3.0</v>
      </c>
      <c r="D2698" s="7">
        <v>2.0</v>
      </c>
      <c r="E2698" s="7">
        <v>3.0</v>
      </c>
      <c r="F2698" s="7" t="s">
        <v>300</v>
      </c>
      <c r="G2698" s="7" t="s">
        <v>293</v>
      </c>
      <c r="H2698" s="7" t="s">
        <v>1982</v>
      </c>
      <c r="I2698" s="7" t="s">
        <v>27</v>
      </c>
    </row>
    <row r="2699">
      <c r="A2699" s="56" t="s">
        <v>430</v>
      </c>
      <c r="B2699" s="7" t="s">
        <v>950</v>
      </c>
      <c r="C2699" s="7">
        <v>2.0</v>
      </c>
      <c r="D2699" s="7">
        <v>2.0</v>
      </c>
      <c r="E2699" s="7">
        <v>3.0</v>
      </c>
      <c r="F2699" s="7" t="s">
        <v>593</v>
      </c>
      <c r="G2699" s="7" t="s">
        <v>179</v>
      </c>
      <c r="H2699" s="7" t="s">
        <v>1337</v>
      </c>
      <c r="I2699" s="7" t="s">
        <v>25</v>
      </c>
    </row>
    <row r="2700">
      <c r="A2700" s="56" t="s">
        <v>302</v>
      </c>
      <c r="B2700" s="7" t="s">
        <v>1514</v>
      </c>
      <c r="C2700" s="7">
        <v>1.0</v>
      </c>
      <c r="D2700" s="7">
        <v>1.0</v>
      </c>
      <c r="E2700" s="7">
        <v>3.0</v>
      </c>
      <c r="F2700" s="7" t="s">
        <v>355</v>
      </c>
      <c r="G2700" s="7" t="s">
        <v>293</v>
      </c>
      <c r="H2700" s="7" t="s">
        <v>1552</v>
      </c>
      <c r="I2700" s="7" t="s">
        <v>25</v>
      </c>
    </row>
    <row r="2701">
      <c r="A2701" s="56" t="s">
        <v>365</v>
      </c>
      <c r="B2701" s="7" t="s">
        <v>2050</v>
      </c>
      <c r="C2701" s="7">
        <v>3.0</v>
      </c>
      <c r="D2701" s="7">
        <v>2.0</v>
      </c>
      <c r="E2701" s="7">
        <v>4.0</v>
      </c>
      <c r="F2701" s="7" t="s">
        <v>183</v>
      </c>
      <c r="G2701" s="7" t="s">
        <v>179</v>
      </c>
      <c r="H2701" s="7" t="s">
        <v>537</v>
      </c>
    </row>
    <row r="2702">
      <c r="A2702" s="56" t="s">
        <v>522</v>
      </c>
      <c r="B2702" s="7" t="s">
        <v>431</v>
      </c>
      <c r="C2702" s="7">
        <v>2.0</v>
      </c>
      <c r="D2702" s="7">
        <v>2.0</v>
      </c>
      <c r="E2702" s="7">
        <v>3.0</v>
      </c>
      <c r="F2702" s="7" t="s">
        <v>355</v>
      </c>
      <c r="G2702" s="7" t="s">
        <v>293</v>
      </c>
      <c r="H2702" s="7" t="s">
        <v>1717</v>
      </c>
      <c r="I2702" s="7" t="s">
        <v>27</v>
      </c>
    </row>
    <row r="2703">
      <c r="A2703" s="56" t="s">
        <v>295</v>
      </c>
      <c r="B2703" s="7" t="s">
        <v>768</v>
      </c>
      <c r="C2703" s="7">
        <v>6.0</v>
      </c>
      <c r="D2703" s="7">
        <v>6.0</v>
      </c>
      <c r="E2703" s="7">
        <v>2.0</v>
      </c>
      <c r="F2703" s="7" t="s">
        <v>329</v>
      </c>
      <c r="G2703" s="7" t="s">
        <v>179</v>
      </c>
      <c r="H2703" s="7" t="s">
        <v>2150</v>
      </c>
      <c r="I2703" s="7" t="s">
        <v>27</v>
      </c>
    </row>
    <row r="2704">
      <c r="A2704" s="56" t="s">
        <v>302</v>
      </c>
      <c r="B2704" s="7" t="s">
        <v>1176</v>
      </c>
      <c r="C2704" s="7">
        <v>3.0</v>
      </c>
      <c r="D2704" s="7">
        <v>2.0</v>
      </c>
      <c r="E2704" s="7">
        <v>3.0</v>
      </c>
      <c r="F2704" s="7" t="s">
        <v>355</v>
      </c>
      <c r="G2704" s="7" t="s">
        <v>293</v>
      </c>
      <c r="H2704" s="7" t="s">
        <v>2035</v>
      </c>
      <c r="I2704" s="7" t="s">
        <v>27</v>
      </c>
    </row>
    <row r="2705">
      <c r="A2705" s="56" t="s">
        <v>302</v>
      </c>
      <c r="B2705" s="7" t="s">
        <v>2151</v>
      </c>
      <c r="C2705" s="7">
        <v>4.0</v>
      </c>
      <c r="D2705" s="7">
        <v>2.0</v>
      </c>
      <c r="E2705" s="7">
        <v>3.0</v>
      </c>
      <c r="F2705" s="7" t="s">
        <v>24</v>
      </c>
      <c r="G2705" s="7" t="s">
        <v>293</v>
      </c>
      <c r="H2705" s="7" t="s">
        <v>2152</v>
      </c>
    </row>
    <row r="2706">
      <c r="A2706" s="56" t="s">
        <v>302</v>
      </c>
      <c r="B2706" s="7" t="s">
        <v>1619</v>
      </c>
      <c r="C2706" s="7">
        <v>2.0</v>
      </c>
      <c r="D2706" s="7">
        <v>2.0</v>
      </c>
      <c r="E2706" s="7">
        <v>2.0</v>
      </c>
      <c r="F2706" s="7" t="s">
        <v>358</v>
      </c>
      <c r="G2706" s="7" t="s">
        <v>293</v>
      </c>
      <c r="H2706" s="7" t="s">
        <v>977</v>
      </c>
      <c r="I2706" s="7" t="s">
        <v>27</v>
      </c>
    </row>
    <row r="2707">
      <c r="A2707" s="56" t="s">
        <v>302</v>
      </c>
      <c r="B2707" s="7" t="s">
        <v>2153</v>
      </c>
      <c r="C2707" s="7">
        <v>3.0</v>
      </c>
      <c r="D2707" s="7">
        <v>2.0</v>
      </c>
      <c r="E2707" s="7"/>
      <c r="F2707" s="7" t="s">
        <v>355</v>
      </c>
      <c r="G2707" s="7" t="s">
        <v>293</v>
      </c>
      <c r="H2707" s="7" t="s">
        <v>1173</v>
      </c>
      <c r="I2707" s="7" t="s">
        <v>27</v>
      </c>
    </row>
    <row r="2708">
      <c r="A2708" s="56" t="s">
        <v>436</v>
      </c>
      <c r="C2708" s="7">
        <v>4.0</v>
      </c>
      <c r="D2708" s="7">
        <v>4.0</v>
      </c>
      <c r="E2708" s="7">
        <v>3.0</v>
      </c>
      <c r="F2708" s="7" t="s">
        <v>300</v>
      </c>
      <c r="G2708" s="7" t="s">
        <v>293</v>
      </c>
      <c r="H2708" s="7" t="s">
        <v>2154</v>
      </c>
      <c r="I2708" s="7" t="s">
        <v>27</v>
      </c>
    </row>
    <row r="2709">
      <c r="A2709" s="56" t="s">
        <v>306</v>
      </c>
      <c r="B2709" s="7" t="s">
        <v>323</v>
      </c>
      <c r="C2709" s="7">
        <v>4.0</v>
      </c>
      <c r="D2709" s="7">
        <v>3.0</v>
      </c>
      <c r="E2709" s="7"/>
      <c r="F2709" s="7" t="s">
        <v>300</v>
      </c>
      <c r="G2709" s="7" t="s">
        <v>293</v>
      </c>
      <c r="H2709" s="7" t="s">
        <v>2155</v>
      </c>
      <c r="I2709" s="7" t="s">
        <v>27</v>
      </c>
    </row>
    <row r="2710">
      <c r="A2710" s="56" t="s">
        <v>306</v>
      </c>
      <c r="B2710" s="7" t="s">
        <v>2156</v>
      </c>
      <c r="C2710" s="7">
        <v>3.0</v>
      </c>
      <c r="D2710" s="7">
        <v>2.0</v>
      </c>
      <c r="E2710" s="7"/>
      <c r="F2710" s="7" t="s">
        <v>300</v>
      </c>
      <c r="G2710" s="7" t="s">
        <v>293</v>
      </c>
      <c r="H2710" s="7" t="s">
        <v>2157</v>
      </c>
      <c r="I2710" s="7" t="s">
        <v>25</v>
      </c>
    </row>
    <row r="2711">
      <c r="A2711" s="56" t="s">
        <v>927</v>
      </c>
      <c r="B2711" s="7" t="s">
        <v>580</v>
      </c>
      <c r="C2711" s="7">
        <v>4.0</v>
      </c>
      <c r="D2711" s="7">
        <v>4.0</v>
      </c>
      <c r="E2711" s="7"/>
      <c r="F2711" s="7" t="s">
        <v>739</v>
      </c>
      <c r="G2711" s="7" t="s">
        <v>293</v>
      </c>
      <c r="H2711" s="7" t="s">
        <v>2158</v>
      </c>
      <c r="I2711" s="7" t="s">
        <v>27</v>
      </c>
    </row>
    <row r="2712">
      <c r="A2712" s="56" t="s">
        <v>522</v>
      </c>
      <c r="B2712" s="7" t="s">
        <v>937</v>
      </c>
      <c r="C2712" s="7">
        <v>2.0</v>
      </c>
      <c r="D2712" s="7">
        <v>1.0</v>
      </c>
      <c r="E2712" s="7"/>
      <c r="F2712" s="7" t="s">
        <v>355</v>
      </c>
      <c r="G2712" s="7" t="s">
        <v>293</v>
      </c>
      <c r="H2712" s="7" t="s">
        <v>1421</v>
      </c>
      <c r="I2712" s="7" t="s">
        <v>27</v>
      </c>
    </row>
    <row r="2713">
      <c r="A2713" s="56" t="s">
        <v>351</v>
      </c>
      <c r="B2713" s="7" t="s">
        <v>535</v>
      </c>
      <c r="C2713" s="7">
        <v>5.0</v>
      </c>
      <c r="D2713" s="7">
        <v>5.0</v>
      </c>
      <c r="E2713" s="7">
        <v>2.0</v>
      </c>
      <c r="F2713" s="7" t="s">
        <v>188</v>
      </c>
      <c r="G2713" s="7" t="s">
        <v>179</v>
      </c>
      <c r="H2713" s="7" t="s">
        <v>725</v>
      </c>
      <c r="I2713" s="7" t="s">
        <v>27</v>
      </c>
    </row>
    <row r="2714">
      <c r="A2714" s="56" t="s">
        <v>408</v>
      </c>
      <c r="B2714" s="7" t="s">
        <v>428</v>
      </c>
      <c r="C2714" s="7">
        <v>4.0</v>
      </c>
      <c r="D2714" s="7">
        <v>3.0</v>
      </c>
      <c r="E2714" s="7"/>
      <c r="F2714" s="7" t="s">
        <v>321</v>
      </c>
      <c r="G2714" s="7" t="s">
        <v>179</v>
      </c>
      <c r="H2714" s="7" t="s">
        <v>322</v>
      </c>
      <c r="I2714" s="7" t="s">
        <v>27</v>
      </c>
    </row>
    <row r="2715">
      <c r="A2715" s="56" t="s">
        <v>295</v>
      </c>
      <c r="B2715" s="7" t="s">
        <v>2159</v>
      </c>
      <c r="C2715" s="7">
        <v>2.0</v>
      </c>
      <c r="D2715" s="7">
        <v>2.0</v>
      </c>
      <c r="E2715" s="7"/>
      <c r="F2715" s="7" t="s">
        <v>345</v>
      </c>
      <c r="G2715" s="7" t="s">
        <v>293</v>
      </c>
      <c r="H2715" s="7" t="s">
        <v>622</v>
      </c>
      <c r="I2715" s="7" t="s">
        <v>27</v>
      </c>
    </row>
    <row r="2716">
      <c r="A2716" s="56" t="s">
        <v>336</v>
      </c>
      <c r="B2716" s="7" t="s">
        <v>573</v>
      </c>
      <c r="C2716" s="7">
        <v>4.0</v>
      </c>
      <c r="D2716" s="7">
        <v>4.0</v>
      </c>
      <c r="E2716" s="7">
        <v>1.0</v>
      </c>
      <c r="F2716" s="7" t="s">
        <v>300</v>
      </c>
      <c r="G2716" s="7" t="s">
        <v>293</v>
      </c>
      <c r="H2716" s="7" t="s">
        <v>943</v>
      </c>
      <c r="I2716" s="7" t="s">
        <v>25</v>
      </c>
    </row>
    <row r="2717">
      <c r="A2717" s="56" t="s">
        <v>336</v>
      </c>
      <c r="B2717" s="7" t="s">
        <v>323</v>
      </c>
      <c r="C2717" s="7">
        <v>4.0</v>
      </c>
      <c r="D2717" s="7">
        <v>4.0</v>
      </c>
      <c r="E2717" s="7">
        <v>1.0</v>
      </c>
      <c r="F2717" s="7" t="s">
        <v>300</v>
      </c>
      <c r="G2717" s="7" t="s">
        <v>293</v>
      </c>
      <c r="H2717" s="7" t="s">
        <v>653</v>
      </c>
      <c r="I2717" s="7" t="s">
        <v>27</v>
      </c>
    </row>
    <row r="2718">
      <c r="A2718" s="56" t="s">
        <v>336</v>
      </c>
      <c r="B2718" s="7" t="s">
        <v>344</v>
      </c>
      <c r="C2718" s="7">
        <v>4.0</v>
      </c>
      <c r="D2718" s="7">
        <v>4.0</v>
      </c>
      <c r="E2718" s="7"/>
      <c r="F2718" s="7" t="s">
        <v>300</v>
      </c>
      <c r="G2718" s="7" t="s">
        <v>293</v>
      </c>
      <c r="H2718" s="7" t="s">
        <v>584</v>
      </c>
      <c r="I2718" s="7" t="s">
        <v>27</v>
      </c>
    </row>
    <row r="2719">
      <c r="A2719" s="56" t="s">
        <v>336</v>
      </c>
      <c r="B2719" s="7" t="s">
        <v>695</v>
      </c>
      <c r="C2719" s="7">
        <v>6.0</v>
      </c>
      <c r="D2719" s="7">
        <v>6.0</v>
      </c>
      <c r="E2719" s="7">
        <v>2.0</v>
      </c>
      <c r="F2719" s="7" t="s">
        <v>24</v>
      </c>
      <c r="G2719" s="7" t="s">
        <v>293</v>
      </c>
      <c r="H2719" s="7" t="s">
        <v>2160</v>
      </c>
      <c r="I2719" s="7" t="s">
        <v>27</v>
      </c>
    </row>
    <row r="2720">
      <c r="A2720" s="56" t="s">
        <v>365</v>
      </c>
      <c r="B2720" s="7" t="s">
        <v>1192</v>
      </c>
      <c r="C2720" s="7">
        <v>4.0</v>
      </c>
      <c r="D2720" s="7">
        <v>4.0</v>
      </c>
      <c r="E2720" s="7">
        <v>1.0</v>
      </c>
      <c r="F2720" s="7" t="s">
        <v>185</v>
      </c>
      <c r="G2720" s="7" t="s">
        <v>179</v>
      </c>
      <c r="H2720" s="7" t="s">
        <v>537</v>
      </c>
      <c r="I2720" s="7" t="s">
        <v>175</v>
      </c>
    </row>
    <row r="2721">
      <c r="A2721" s="56" t="s">
        <v>370</v>
      </c>
      <c r="B2721" s="7" t="s">
        <v>1199</v>
      </c>
      <c r="C2721" s="7">
        <v>3.0</v>
      </c>
      <c r="D2721" s="7">
        <v>2.0</v>
      </c>
      <c r="E2721" s="7">
        <v>2.0</v>
      </c>
      <c r="F2721" s="7" t="s">
        <v>24</v>
      </c>
      <c r="G2721" s="7" t="s">
        <v>293</v>
      </c>
      <c r="H2721" s="7" t="s">
        <v>417</v>
      </c>
      <c r="I2721" s="7" t="s">
        <v>27</v>
      </c>
    </row>
    <row r="2722">
      <c r="A2722" s="56" t="s">
        <v>295</v>
      </c>
      <c r="B2722" s="7" t="s">
        <v>1357</v>
      </c>
      <c r="C2722" s="7" t="s">
        <v>576</v>
      </c>
      <c r="D2722" s="7">
        <v>1.0</v>
      </c>
      <c r="E2722" s="7">
        <v>1.0</v>
      </c>
      <c r="F2722" s="7" t="s">
        <v>345</v>
      </c>
      <c r="G2722" s="7" t="s">
        <v>293</v>
      </c>
      <c r="H2722" s="7" t="s">
        <v>350</v>
      </c>
      <c r="I2722" s="7" t="s">
        <v>25</v>
      </c>
    </row>
    <row r="2723">
      <c r="A2723" s="56" t="s">
        <v>306</v>
      </c>
      <c r="B2723" s="7" t="s">
        <v>379</v>
      </c>
      <c r="C2723" s="7">
        <v>5.0</v>
      </c>
      <c r="D2723" s="7">
        <v>3.0</v>
      </c>
      <c r="E2723" s="7"/>
      <c r="F2723" s="7" t="s">
        <v>321</v>
      </c>
      <c r="G2723" s="7" t="s">
        <v>179</v>
      </c>
      <c r="H2723" s="7" t="s">
        <v>324</v>
      </c>
      <c r="I2723" s="7" t="s">
        <v>27</v>
      </c>
    </row>
    <row r="2724">
      <c r="A2724" s="56" t="s">
        <v>306</v>
      </c>
      <c r="B2724" s="7" t="s">
        <v>532</v>
      </c>
      <c r="C2724" s="7">
        <v>2.0</v>
      </c>
      <c r="D2724" s="7">
        <v>3.0</v>
      </c>
      <c r="E2724" s="7"/>
      <c r="F2724" s="7" t="s">
        <v>181</v>
      </c>
      <c r="G2724" s="7" t="s">
        <v>179</v>
      </c>
      <c r="H2724" s="7" t="s">
        <v>529</v>
      </c>
      <c r="I2724" s="7" t="s">
        <v>27</v>
      </c>
    </row>
    <row r="2725">
      <c r="A2725" s="56" t="s">
        <v>295</v>
      </c>
      <c r="B2725" s="7" t="s">
        <v>2161</v>
      </c>
      <c r="D2725" s="27"/>
      <c r="E2725" s="7">
        <v>1.0</v>
      </c>
      <c r="F2725" s="7" t="s">
        <v>905</v>
      </c>
      <c r="G2725" s="7" t="s">
        <v>179</v>
      </c>
      <c r="H2725" s="7" t="s">
        <v>2162</v>
      </c>
    </row>
    <row r="2726">
      <c r="A2726" s="56" t="s">
        <v>290</v>
      </c>
      <c r="B2726" s="7" t="s">
        <v>291</v>
      </c>
      <c r="C2726" s="7">
        <v>4.0</v>
      </c>
      <c r="D2726" s="7">
        <v>4.0</v>
      </c>
      <c r="E2726" s="7">
        <v>2.0</v>
      </c>
      <c r="F2726" s="7" t="s">
        <v>634</v>
      </c>
      <c r="G2726" s="7" t="s">
        <v>293</v>
      </c>
      <c r="H2726" s="7" t="s">
        <v>735</v>
      </c>
      <c r="I2726" s="7" t="s">
        <v>27</v>
      </c>
    </row>
    <row r="2727">
      <c r="A2727" s="56" t="s">
        <v>290</v>
      </c>
      <c r="B2727" s="7" t="s">
        <v>450</v>
      </c>
      <c r="C2727" s="7">
        <v>4.0</v>
      </c>
      <c r="D2727" s="7">
        <v>3.0</v>
      </c>
      <c r="E2727" s="7">
        <v>3.0</v>
      </c>
      <c r="F2727" s="7" t="s">
        <v>382</v>
      </c>
      <c r="G2727" s="7" t="s">
        <v>293</v>
      </c>
      <c r="H2727" s="7" t="s">
        <v>1693</v>
      </c>
      <c r="I2727" s="7" t="s">
        <v>27</v>
      </c>
    </row>
    <row r="2728">
      <c r="A2728" s="56" t="s">
        <v>290</v>
      </c>
      <c r="B2728" s="7" t="s">
        <v>304</v>
      </c>
      <c r="C2728" s="7">
        <v>3.0</v>
      </c>
      <c r="D2728" s="7">
        <v>3.0</v>
      </c>
      <c r="E2728" s="7">
        <v>3.0</v>
      </c>
      <c r="F2728" s="7" t="s">
        <v>382</v>
      </c>
      <c r="G2728" s="7" t="s">
        <v>293</v>
      </c>
      <c r="H2728" s="7" t="s">
        <v>764</v>
      </c>
      <c r="I2728" s="7" t="s">
        <v>27</v>
      </c>
    </row>
    <row r="2729">
      <c r="A2729" s="56" t="s">
        <v>290</v>
      </c>
      <c r="B2729" s="7" t="s">
        <v>471</v>
      </c>
      <c r="C2729" s="7">
        <v>4.0</v>
      </c>
      <c r="D2729" s="7">
        <v>4.0</v>
      </c>
      <c r="E2729" s="7">
        <v>3.0</v>
      </c>
      <c r="F2729" s="7" t="s">
        <v>634</v>
      </c>
      <c r="G2729" s="7" t="s">
        <v>293</v>
      </c>
      <c r="H2729" s="7" t="s">
        <v>735</v>
      </c>
      <c r="I2729" s="7" t="s">
        <v>25</v>
      </c>
    </row>
    <row r="2730">
      <c r="A2730" s="56" t="s">
        <v>290</v>
      </c>
      <c r="B2730" s="7" t="s">
        <v>538</v>
      </c>
      <c r="C2730" s="7">
        <v>4.0</v>
      </c>
      <c r="D2730" s="7">
        <v>3.0</v>
      </c>
      <c r="E2730" s="7">
        <v>1.0</v>
      </c>
      <c r="F2730" s="7" t="s">
        <v>634</v>
      </c>
      <c r="G2730" s="7" t="s">
        <v>179</v>
      </c>
      <c r="H2730" s="7" t="s">
        <v>2163</v>
      </c>
      <c r="I2730" s="7" t="s">
        <v>25</v>
      </c>
    </row>
    <row r="2731">
      <c r="A2731" s="56" t="s">
        <v>2139</v>
      </c>
      <c r="B2731" s="7" t="s">
        <v>2164</v>
      </c>
      <c r="C2731" s="7">
        <v>4.0</v>
      </c>
      <c r="D2731" s="7">
        <v>3.0</v>
      </c>
      <c r="E2731" s="7">
        <v>3.0</v>
      </c>
      <c r="F2731" s="7" t="s">
        <v>321</v>
      </c>
      <c r="G2731" s="7" t="s">
        <v>179</v>
      </c>
      <c r="H2731" s="7" t="s">
        <v>2165</v>
      </c>
      <c r="I2731" s="7" t="s">
        <v>27</v>
      </c>
    </row>
    <row r="2732">
      <c r="A2732" s="56" t="s">
        <v>302</v>
      </c>
      <c r="B2732" s="7" t="s">
        <v>499</v>
      </c>
      <c r="C2732" s="7">
        <v>3.0</v>
      </c>
      <c r="D2732" s="7">
        <v>2.0</v>
      </c>
      <c r="E2732" s="7">
        <v>2.0</v>
      </c>
      <c r="F2732" s="7" t="s">
        <v>345</v>
      </c>
      <c r="G2732" s="7" t="s">
        <v>2166</v>
      </c>
      <c r="H2732" s="7" t="s">
        <v>2167</v>
      </c>
      <c r="I2732" s="7" t="s">
        <v>27</v>
      </c>
    </row>
    <row r="2733">
      <c r="A2733" s="56" t="s">
        <v>302</v>
      </c>
      <c r="B2733" s="7" t="s">
        <v>1435</v>
      </c>
      <c r="C2733" s="7">
        <v>3.0</v>
      </c>
      <c r="D2733" s="7">
        <v>2.0</v>
      </c>
      <c r="E2733" s="7">
        <v>2.0</v>
      </c>
      <c r="F2733" s="7" t="s">
        <v>345</v>
      </c>
      <c r="G2733" s="7" t="s">
        <v>293</v>
      </c>
      <c r="H2733" s="7" t="s">
        <v>2168</v>
      </c>
      <c r="I2733" s="7" t="s">
        <v>27</v>
      </c>
    </row>
    <row r="2734">
      <c r="A2734" s="56" t="s">
        <v>302</v>
      </c>
      <c r="B2734" s="7" t="s">
        <v>562</v>
      </c>
      <c r="C2734" s="7">
        <v>2.0</v>
      </c>
      <c r="D2734" s="7">
        <v>2.0</v>
      </c>
      <c r="E2734" s="7">
        <v>2.0</v>
      </c>
      <c r="F2734" s="7" t="s">
        <v>36</v>
      </c>
      <c r="G2734" s="7" t="s">
        <v>293</v>
      </c>
      <c r="H2734" s="7" t="s">
        <v>1873</v>
      </c>
      <c r="I2734" s="7" t="s">
        <v>27</v>
      </c>
    </row>
    <row r="2735">
      <c r="A2735" s="56" t="s">
        <v>302</v>
      </c>
      <c r="B2735" s="7" t="s">
        <v>599</v>
      </c>
      <c r="C2735" s="7">
        <v>2.0</v>
      </c>
      <c r="D2735" s="7">
        <v>2.0</v>
      </c>
      <c r="E2735" s="7">
        <v>3.0</v>
      </c>
      <c r="F2735" s="7" t="s">
        <v>36</v>
      </c>
      <c r="G2735" s="7" t="s">
        <v>293</v>
      </c>
      <c r="H2735" s="7" t="s">
        <v>2169</v>
      </c>
      <c r="I2735" s="7" t="s">
        <v>27</v>
      </c>
    </row>
    <row r="2736">
      <c r="A2736" s="56" t="s">
        <v>302</v>
      </c>
      <c r="B2736" s="7" t="s">
        <v>495</v>
      </c>
      <c r="C2736" s="7">
        <v>3.0</v>
      </c>
      <c r="D2736" s="7">
        <v>2.0</v>
      </c>
      <c r="E2736" s="7">
        <v>3.0</v>
      </c>
      <c r="F2736" s="7" t="s">
        <v>345</v>
      </c>
      <c r="G2736" s="7" t="s">
        <v>293</v>
      </c>
      <c r="H2736" s="7" t="s">
        <v>2168</v>
      </c>
      <c r="I2736" s="7" t="s">
        <v>27</v>
      </c>
    </row>
    <row r="2737">
      <c r="A2737" s="56" t="s">
        <v>302</v>
      </c>
      <c r="B2737" s="7" t="s">
        <v>770</v>
      </c>
      <c r="C2737" s="7">
        <v>2.0</v>
      </c>
      <c r="D2737" s="7">
        <v>2.0</v>
      </c>
      <c r="E2737" s="7">
        <v>4.0</v>
      </c>
      <c r="F2737" s="7" t="s">
        <v>36</v>
      </c>
      <c r="G2737" s="7" t="s">
        <v>293</v>
      </c>
      <c r="H2737" s="7" t="s">
        <v>641</v>
      </c>
      <c r="I2737" s="7" t="s">
        <v>175</v>
      </c>
    </row>
    <row r="2738">
      <c r="A2738" s="56" t="s">
        <v>302</v>
      </c>
      <c r="B2738" s="7" t="s">
        <v>599</v>
      </c>
      <c r="C2738" s="7">
        <v>3.0</v>
      </c>
      <c r="D2738" s="7">
        <v>2.0</v>
      </c>
      <c r="E2738" s="7">
        <v>3.0</v>
      </c>
      <c r="F2738" s="7" t="s">
        <v>345</v>
      </c>
      <c r="G2738" s="7" t="s">
        <v>293</v>
      </c>
      <c r="H2738" s="7" t="s">
        <v>493</v>
      </c>
      <c r="I2738" s="7" t="s">
        <v>25</v>
      </c>
    </row>
    <row r="2739">
      <c r="A2739" s="56" t="s">
        <v>303</v>
      </c>
      <c r="B2739" s="7" t="s">
        <v>621</v>
      </c>
      <c r="C2739" s="7">
        <v>3.0</v>
      </c>
      <c r="D2739" s="7">
        <v>2.0</v>
      </c>
      <c r="E2739" s="7">
        <v>3.0</v>
      </c>
      <c r="F2739" s="7" t="s">
        <v>355</v>
      </c>
      <c r="G2739" s="7" t="s">
        <v>293</v>
      </c>
      <c r="H2739" s="7" t="s">
        <v>969</v>
      </c>
      <c r="I2739" s="7" t="s">
        <v>27</v>
      </c>
    </row>
    <row r="2740">
      <c r="A2740" s="56" t="s">
        <v>302</v>
      </c>
      <c r="B2740" s="7" t="s">
        <v>562</v>
      </c>
      <c r="C2740" s="7">
        <v>2.0</v>
      </c>
      <c r="D2740" s="7">
        <v>2.0</v>
      </c>
      <c r="E2740" s="7">
        <v>3.0</v>
      </c>
      <c r="F2740" s="7" t="s">
        <v>36</v>
      </c>
      <c r="G2740" s="7" t="s">
        <v>293</v>
      </c>
      <c r="H2740" s="7" t="s">
        <v>2170</v>
      </c>
      <c r="I2740" s="7" t="s">
        <v>27</v>
      </c>
    </row>
    <row r="2741">
      <c r="A2741" s="56" t="s">
        <v>302</v>
      </c>
      <c r="B2741" s="7" t="s">
        <v>304</v>
      </c>
      <c r="C2741" s="7">
        <v>5.0</v>
      </c>
      <c r="D2741" s="7">
        <v>2.0</v>
      </c>
      <c r="E2741" s="7">
        <v>2.0</v>
      </c>
      <c r="F2741" s="7" t="s">
        <v>36</v>
      </c>
      <c r="G2741" s="7" t="s">
        <v>293</v>
      </c>
      <c r="H2741" s="7" t="s">
        <v>2171</v>
      </c>
      <c r="I2741" s="7" t="s">
        <v>25</v>
      </c>
    </row>
    <row r="2742">
      <c r="A2742" s="56" t="s">
        <v>302</v>
      </c>
      <c r="B2742" s="7" t="s">
        <v>580</v>
      </c>
      <c r="C2742" s="7">
        <v>2.0</v>
      </c>
      <c r="D2742" s="7">
        <v>2.0</v>
      </c>
      <c r="E2742" s="7">
        <v>3.0</v>
      </c>
      <c r="F2742" s="7" t="s">
        <v>345</v>
      </c>
      <c r="G2742" s="7" t="s">
        <v>293</v>
      </c>
      <c r="H2742" s="7" t="s">
        <v>1644</v>
      </c>
      <c r="I2742" s="7" t="s">
        <v>25</v>
      </c>
    </row>
    <row r="2743">
      <c r="A2743" s="56" t="s">
        <v>302</v>
      </c>
      <c r="B2743" s="7" t="s">
        <v>578</v>
      </c>
      <c r="C2743" s="7">
        <v>3.0</v>
      </c>
      <c r="D2743" s="7">
        <v>2.0</v>
      </c>
      <c r="E2743" s="7">
        <v>2.0</v>
      </c>
      <c r="F2743" s="7" t="s">
        <v>36</v>
      </c>
      <c r="G2743" s="7" t="s">
        <v>293</v>
      </c>
      <c r="H2743" s="7" t="s">
        <v>493</v>
      </c>
      <c r="I2743" s="7" t="s">
        <v>175</v>
      </c>
    </row>
    <row r="2744">
      <c r="A2744" s="56" t="s">
        <v>302</v>
      </c>
      <c r="B2744" s="7" t="s">
        <v>1181</v>
      </c>
      <c r="C2744" s="7">
        <v>2.0</v>
      </c>
      <c r="D2744" s="7">
        <v>2.0</v>
      </c>
      <c r="E2744" s="7">
        <v>2.0</v>
      </c>
      <c r="F2744" s="7" t="s">
        <v>345</v>
      </c>
      <c r="G2744" s="7" t="s">
        <v>293</v>
      </c>
      <c r="H2744" s="7" t="s">
        <v>2171</v>
      </c>
      <c r="I2744" s="7" t="s">
        <v>27</v>
      </c>
    </row>
    <row r="2745">
      <c r="A2745" s="56" t="s">
        <v>302</v>
      </c>
      <c r="B2745" s="7" t="s">
        <v>1181</v>
      </c>
      <c r="C2745" s="7">
        <v>2.0</v>
      </c>
      <c r="D2745" s="7">
        <v>2.0</v>
      </c>
      <c r="E2745" s="7">
        <v>2.0</v>
      </c>
      <c r="F2745" s="7" t="s">
        <v>36</v>
      </c>
      <c r="G2745" s="7" t="s">
        <v>293</v>
      </c>
      <c r="H2745" s="7" t="s">
        <v>574</v>
      </c>
      <c r="I2745" s="7" t="s">
        <v>27</v>
      </c>
    </row>
    <row r="2746">
      <c r="A2746" s="56" t="s">
        <v>302</v>
      </c>
      <c r="B2746" s="7" t="s">
        <v>562</v>
      </c>
      <c r="C2746" s="7">
        <v>2.0</v>
      </c>
      <c r="D2746" s="7">
        <v>2.0</v>
      </c>
      <c r="E2746" s="7">
        <v>4.0</v>
      </c>
      <c r="F2746" s="7" t="s">
        <v>171</v>
      </c>
      <c r="G2746" s="7" t="s">
        <v>293</v>
      </c>
      <c r="H2746" s="7" t="s">
        <v>2171</v>
      </c>
      <c r="I2746" s="7" t="s">
        <v>25</v>
      </c>
    </row>
    <row r="2747">
      <c r="A2747" s="56" t="s">
        <v>302</v>
      </c>
      <c r="B2747" s="7" t="s">
        <v>1181</v>
      </c>
      <c r="C2747" s="7">
        <v>2.0</v>
      </c>
      <c r="D2747" s="7">
        <v>2.0</v>
      </c>
      <c r="E2747" s="7">
        <v>1.0</v>
      </c>
      <c r="F2747" s="7" t="s">
        <v>345</v>
      </c>
      <c r="G2747" s="7" t="s">
        <v>293</v>
      </c>
      <c r="H2747" s="7" t="s">
        <v>2172</v>
      </c>
      <c r="I2747" s="7" t="s">
        <v>27</v>
      </c>
    </row>
    <row r="2748">
      <c r="A2748" s="56" t="s">
        <v>677</v>
      </c>
      <c r="B2748" s="7" t="s">
        <v>2173</v>
      </c>
      <c r="C2748" s="7">
        <v>8.0</v>
      </c>
      <c r="D2748" s="7">
        <v>7.0</v>
      </c>
      <c r="E2748" s="7">
        <v>1.0</v>
      </c>
      <c r="F2748" s="7" t="s">
        <v>192</v>
      </c>
      <c r="G2748" s="7" t="s">
        <v>179</v>
      </c>
      <c r="H2748" s="7" t="s">
        <v>833</v>
      </c>
      <c r="I2748" s="7" t="s">
        <v>27</v>
      </c>
    </row>
    <row r="2749">
      <c r="A2749" s="56" t="s">
        <v>303</v>
      </c>
      <c r="B2749" s="7" t="s">
        <v>2174</v>
      </c>
      <c r="C2749" s="7">
        <v>4.0</v>
      </c>
      <c r="D2749" s="7">
        <v>2.0</v>
      </c>
      <c r="E2749" s="7">
        <v>1.0</v>
      </c>
      <c r="F2749" s="7" t="s">
        <v>355</v>
      </c>
      <c r="G2749" s="7" t="s">
        <v>293</v>
      </c>
      <c r="H2749" s="7" t="s">
        <v>417</v>
      </c>
    </row>
    <row r="2750">
      <c r="A2750" s="56" t="s">
        <v>408</v>
      </c>
      <c r="B2750" s="7" t="s">
        <v>535</v>
      </c>
      <c r="C2750" s="7">
        <v>6.0</v>
      </c>
      <c r="D2750" s="7">
        <v>7.0</v>
      </c>
      <c r="E2750" s="7">
        <v>1.0</v>
      </c>
      <c r="F2750" s="7" t="s">
        <v>192</v>
      </c>
      <c r="G2750" s="7" t="s">
        <v>179</v>
      </c>
      <c r="H2750" s="7" t="s">
        <v>475</v>
      </c>
    </row>
    <row r="2751">
      <c r="A2751" s="56" t="s">
        <v>362</v>
      </c>
      <c r="B2751" s="7" t="s">
        <v>1085</v>
      </c>
      <c r="C2751" s="7">
        <v>3.0</v>
      </c>
      <c r="D2751" s="7">
        <v>2.0</v>
      </c>
      <c r="E2751" s="7">
        <v>1.0</v>
      </c>
      <c r="F2751" s="7" t="s">
        <v>382</v>
      </c>
      <c r="G2751" s="7" t="s">
        <v>293</v>
      </c>
      <c r="H2751" s="7" t="s">
        <v>2171</v>
      </c>
      <c r="I2751" s="7" t="s">
        <v>27</v>
      </c>
    </row>
    <row r="2752">
      <c r="A2752" s="56" t="s">
        <v>351</v>
      </c>
      <c r="B2752" s="7" t="s">
        <v>1192</v>
      </c>
      <c r="C2752" s="7">
        <v>3.0</v>
      </c>
      <c r="D2752" s="7">
        <v>2.0</v>
      </c>
      <c r="E2752" s="7">
        <v>2.0</v>
      </c>
      <c r="F2752" s="7" t="s">
        <v>36</v>
      </c>
      <c r="G2752" s="7" t="s">
        <v>293</v>
      </c>
      <c r="H2752" s="7" t="s">
        <v>998</v>
      </c>
      <c r="I2752" s="7" t="s">
        <v>25</v>
      </c>
    </row>
    <row r="2753">
      <c r="A2753" s="56" t="s">
        <v>436</v>
      </c>
      <c r="B2753" s="7" t="s">
        <v>695</v>
      </c>
      <c r="C2753" s="7">
        <v>5.0</v>
      </c>
      <c r="D2753" s="7">
        <v>4.0</v>
      </c>
      <c r="E2753" s="7">
        <v>2.0</v>
      </c>
      <c r="F2753" s="7" t="s">
        <v>332</v>
      </c>
      <c r="G2753" s="7" t="s">
        <v>179</v>
      </c>
      <c r="H2753" s="7" t="s">
        <v>619</v>
      </c>
      <c r="I2753" s="7" t="s">
        <v>27</v>
      </c>
    </row>
    <row r="2754">
      <c r="A2754" s="56" t="s">
        <v>436</v>
      </c>
      <c r="B2754" s="7" t="s">
        <v>1120</v>
      </c>
      <c r="C2754" s="7">
        <v>7.0</v>
      </c>
      <c r="D2754" s="7">
        <v>7.0</v>
      </c>
      <c r="E2754" s="7">
        <v>2.0</v>
      </c>
      <c r="F2754" s="7" t="s">
        <v>192</v>
      </c>
      <c r="G2754" s="7" t="s">
        <v>179</v>
      </c>
      <c r="H2754" s="7" t="s">
        <v>2175</v>
      </c>
      <c r="I2754" s="7" t="s">
        <v>27</v>
      </c>
    </row>
    <row r="2755">
      <c r="A2755" s="56" t="s">
        <v>306</v>
      </c>
      <c r="B2755" s="7" t="s">
        <v>368</v>
      </c>
      <c r="C2755" s="7">
        <v>3.0</v>
      </c>
      <c r="D2755" s="7">
        <v>2.0</v>
      </c>
      <c r="E2755" s="7">
        <v>4.0</v>
      </c>
      <c r="F2755" s="7" t="s">
        <v>24</v>
      </c>
      <c r="G2755" s="7" t="s">
        <v>293</v>
      </c>
      <c r="H2755" s="7" t="s">
        <v>396</v>
      </c>
      <c r="I2755" s="7" t="s">
        <v>27</v>
      </c>
    </row>
    <row r="2756">
      <c r="A2756" s="56" t="s">
        <v>306</v>
      </c>
      <c r="B2756" s="7" t="s">
        <v>562</v>
      </c>
      <c r="C2756" s="7">
        <v>4.0</v>
      </c>
      <c r="D2756" s="7">
        <v>3.0</v>
      </c>
      <c r="E2756" s="7">
        <v>2.0</v>
      </c>
      <c r="F2756" s="7" t="s">
        <v>24</v>
      </c>
      <c r="G2756" s="7" t="s">
        <v>293</v>
      </c>
      <c r="H2756" s="7" t="s">
        <v>2176</v>
      </c>
      <c r="I2756" s="7" t="s">
        <v>27</v>
      </c>
    </row>
    <row r="2757">
      <c r="A2757" s="56" t="s">
        <v>447</v>
      </c>
      <c r="B2757" s="7" t="s">
        <v>2177</v>
      </c>
      <c r="C2757" s="7">
        <v>2.0</v>
      </c>
      <c r="D2757" s="7">
        <v>2.0</v>
      </c>
      <c r="E2757" s="7">
        <v>2.0</v>
      </c>
      <c r="F2757" s="7" t="s">
        <v>36</v>
      </c>
      <c r="G2757" s="7" t="s">
        <v>293</v>
      </c>
      <c r="H2757" s="7" t="s">
        <v>1592</v>
      </c>
      <c r="I2757" s="7" t="s">
        <v>25</v>
      </c>
    </row>
    <row r="2758">
      <c r="A2758" s="56" t="s">
        <v>447</v>
      </c>
      <c r="B2758" s="7" t="s">
        <v>450</v>
      </c>
      <c r="C2758" s="7">
        <v>2.0</v>
      </c>
      <c r="D2758" s="7">
        <v>2.0</v>
      </c>
      <c r="E2758" s="7">
        <v>4.0</v>
      </c>
      <c r="F2758" s="7" t="s">
        <v>36</v>
      </c>
      <c r="G2758" s="7" t="s">
        <v>293</v>
      </c>
      <c r="H2758" s="7" t="s">
        <v>1010</v>
      </c>
      <c r="I2758" s="7" t="s">
        <v>25</v>
      </c>
    </row>
    <row r="2759">
      <c r="A2759" s="56" t="s">
        <v>408</v>
      </c>
      <c r="B2759" s="7" t="s">
        <v>371</v>
      </c>
      <c r="C2759" s="7">
        <v>5.0</v>
      </c>
      <c r="D2759" s="7">
        <v>4.0</v>
      </c>
      <c r="E2759" s="7">
        <v>2.0</v>
      </c>
      <c r="F2759" s="7" t="s">
        <v>326</v>
      </c>
      <c r="G2759" s="7" t="s">
        <v>179</v>
      </c>
      <c r="H2759" s="7" t="s">
        <v>1413</v>
      </c>
    </row>
    <row r="2760">
      <c r="A2760" s="56" t="s">
        <v>944</v>
      </c>
      <c r="B2760" s="7" t="s">
        <v>567</v>
      </c>
      <c r="C2760" s="7">
        <v>1.0</v>
      </c>
      <c r="D2760" s="7">
        <v>2.0</v>
      </c>
      <c r="E2760" s="7">
        <v>2.0</v>
      </c>
      <c r="F2760" s="7" t="s">
        <v>345</v>
      </c>
      <c r="G2760" s="7" t="s">
        <v>293</v>
      </c>
      <c r="H2760" s="7" t="s">
        <v>1227</v>
      </c>
      <c r="I2760" s="7" t="s">
        <v>25</v>
      </c>
    </row>
    <row r="2761">
      <c r="A2761" s="56" t="s">
        <v>351</v>
      </c>
      <c r="B2761" s="7" t="s">
        <v>450</v>
      </c>
      <c r="C2761" s="7">
        <v>5.0</v>
      </c>
      <c r="D2761" s="7">
        <v>4.0</v>
      </c>
      <c r="E2761" s="7">
        <v>1.0</v>
      </c>
      <c r="F2761" s="7" t="s">
        <v>352</v>
      </c>
      <c r="G2761" s="7" t="s">
        <v>179</v>
      </c>
      <c r="H2761" s="7" t="s">
        <v>390</v>
      </c>
      <c r="I2761" s="7" t="s">
        <v>27</v>
      </c>
    </row>
    <row r="2762">
      <c r="A2762" s="56" t="s">
        <v>821</v>
      </c>
      <c r="B2762" s="7" t="s">
        <v>652</v>
      </c>
      <c r="C2762" s="7">
        <v>5.0</v>
      </c>
      <c r="D2762" s="7">
        <v>5.0</v>
      </c>
      <c r="E2762" s="7">
        <v>2.0</v>
      </c>
      <c r="F2762" s="7" t="s">
        <v>461</v>
      </c>
      <c r="G2762" s="7" t="s">
        <v>179</v>
      </c>
      <c r="H2762" s="7" t="s">
        <v>537</v>
      </c>
      <c r="I2762" s="7" t="s">
        <v>27</v>
      </c>
    </row>
    <row r="2763">
      <c r="A2763" s="56" t="s">
        <v>302</v>
      </c>
      <c r="B2763" s="7" t="s">
        <v>1587</v>
      </c>
      <c r="C2763" s="7">
        <v>4.0</v>
      </c>
      <c r="D2763" s="7">
        <v>3.0</v>
      </c>
      <c r="E2763" s="7">
        <v>2.0</v>
      </c>
      <c r="F2763" s="7" t="s">
        <v>181</v>
      </c>
      <c r="G2763" s="7" t="s">
        <v>179</v>
      </c>
      <c r="H2763" s="7" t="s">
        <v>946</v>
      </c>
      <c r="I2763" s="7" t="s">
        <v>27</v>
      </c>
    </row>
    <row r="2764">
      <c r="A2764" s="56" t="s">
        <v>681</v>
      </c>
      <c r="B2764" s="7" t="s">
        <v>1915</v>
      </c>
      <c r="C2764" s="7">
        <v>5.0</v>
      </c>
      <c r="D2764" s="7">
        <v>6.0</v>
      </c>
      <c r="E2764" s="7">
        <v>2.0</v>
      </c>
      <c r="F2764" s="7" t="s">
        <v>332</v>
      </c>
      <c r="G2764" s="7" t="s">
        <v>179</v>
      </c>
      <c r="H2764" s="7" t="s">
        <v>1916</v>
      </c>
      <c r="I2764" s="7" t="s">
        <v>27</v>
      </c>
    </row>
    <row r="2765">
      <c r="A2765" s="56" t="s">
        <v>436</v>
      </c>
      <c r="B2765" s="7" t="s">
        <v>979</v>
      </c>
      <c r="C2765" s="7">
        <v>6.0</v>
      </c>
      <c r="D2765" s="7">
        <v>7.0</v>
      </c>
      <c r="E2765" s="7"/>
      <c r="F2765" s="7" t="s">
        <v>192</v>
      </c>
      <c r="G2765" s="7" t="s">
        <v>179</v>
      </c>
      <c r="H2765" s="7" t="s">
        <v>2178</v>
      </c>
      <c r="I2765" s="7" t="s">
        <v>27</v>
      </c>
    </row>
    <row r="2766">
      <c r="A2766" s="56" t="s">
        <v>2179</v>
      </c>
      <c r="B2766" s="7" t="s">
        <v>304</v>
      </c>
      <c r="C2766" s="7">
        <v>6.0</v>
      </c>
      <c r="D2766" s="7">
        <v>6.0</v>
      </c>
      <c r="E2766" s="7">
        <v>3.0</v>
      </c>
      <c r="F2766" s="7" t="s">
        <v>38</v>
      </c>
      <c r="G2766" s="7" t="s">
        <v>293</v>
      </c>
      <c r="H2766" s="7" t="s">
        <v>1304</v>
      </c>
      <c r="I2766" s="7" t="s">
        <v>25</v>
      </c>
    </row>
    <row r="2767">
      <c r="A2767" s="56" t="s">
        <v>436</v>
      </c>
      <c r="B2767" s="7" t="s">
        <v>2180</v>
      </c>
      <c r="C2767" s="7">
        <v>20.0</v>
      </c>
      <c r="D2767" s="7">
        <v>20.0</v>
      </c>
      <c r="E2767" s="7">
        <v>3.0</v>
      </c>
      <c r="F2767" s="7" t="s">
        <v>326</v>
      </c>
      <c r="G2767" s="7" t="s">
        <v>179</v>
      </c>
      <c r="H2767" s="7" t="s">
        <v>2181</v>
      </c>
      <c r="I2767" s="7" t="s">
        <v>25</v>
      </c>
    </row>
    <row r="2768">
      <c r="A2768" s="56" t="s">
        <v>362</v>
      </c>
      <c r="B2768" s="7" t="s">
        <v>877</v>
      </c>
      <c r="C2768" s="7">
        <v>3.0</v>
      </c>
      <c r="D2768" s="7">
        <v>2.0</v>
      </c>
      <c r="E2768" s="7">
        <v>2.0</v>
      </c>
      <c r="F2768" s="7" t="s">
        <v>345</v>
      </c>
      <c r="G2768" s="7" t="s">
        <v>293</v>
      </c>
      <c r="H2768" s="7" t="s">
        <v>736</v>
      </c>
      <c r="I2768" s="7" t="s">
        <v>27</v>
      </c>
    </row>
    <row r="2769">
      <c r="A2769" s="56" t="s">
        <v>447</v>
      </c>
      <c r="B2769" s="7" t="s">
        <v>652</v>
      </c>
      <c r="C2769" s="7">
        <v>3.0</v>
      </c>
      <c r="D2769" s="7">
        <v>3.0</v>
      </c>
      <c r="E2769" s="7">
        <v>1.0</v>
      </c>
      <c r="F2769" s="7" t="s">
        <v>300</v>
      </c>
      <c r="G2769" s="7" t="s">
        <v>293</v>
      </c>
      <c r="H2769" s="7" t="s">
        <v>2182</v>
      </c>
      <c r="I2769" s="7" t="s">
        <v>27</v>
      </c>
    </row>
    <row r="2770">
      <c r="A2770" s="56" t="s">
        <v>447</v>
      </c>
      <c r="B2770" s="7" t="s">
        <v>404</v>
      </c>
      <c r="C2770" s="7">
        <v>4.0</v>
      </c>
      <c r="D2770" s="7">
        <v>3.0</v>
      </c>
      <c r="E2770" s="7"/>
      <c r="F2770" s="7" t="s">
        <v>300</v>
      </c>
      <c r="G2770" s="7" t="s">
        <v>293</v>
      </c>
      <c r="H2770" s="7" t="s">
        <v>978</v>
      </c>
      <c r="I2770" s="7" t="s">
        <v>25</v>
      </c>
    </row>
    <row r="2771">
      <c r="A2771" s="56" t="s">
        <v>290</v>
      </c>
      <c r="B2771" s="7" t="s">
        <v>310</v>
      </c>
      <c r="C2771" s="7">
        <v>2.0</v>
      </c>
      <c r="D2771" s="7">
        <v>2.0</v>
      </c>
      <c r="E2771" s="7">
        <v>1.0</v>
      </c>
      <c r="F2771" s="7" t="s">
        <v>36</v>
      </c>
      <c r="G2771" s="7" t="s">
        <v>293</v>
      </c>
      <c r="H2771" s="7" t="s">
        <v>638</v>
      </c>
      <c r="I2771" s="7" t="s">
        <v>27</v>
      </c>
    </row>
    <row r="2772">
      <c r="A2772" s="56" t="s">
        <v>403</v>
      </c>
      <c r="B2772" s="7" t="s">
        <v>499</v>
      </c>
      <c r="C2772" s="7">
        <v>3.0</v>
      </c>
      <c r="D2772" s="7">
        <v>3.0</v>
      </c>
      <c r="E2772" s="7">
        <v>1.0</v>
      </c>
      <c r="F2772" s="7" t="s">
        <v>382</v>
      </c>
      <c r="G2772" s="7" t="s">
        <v>293</v>
      </c>
      <c r="H2772" s="7" t="s">
        <v>996</v>
      </c>
      <c r="I2772" s="7" t="s">
        <v>25</v>
      </c>
    </row>
    <row r="2773">
      <c r="A2773" s="56" t="s">
        <v>403</v>
      </c>
      <c r="B2773" s="7" t="s">
        <v>485</v>
      </c>
      <c r="C2773" s="7">
        <v>3.0</v>
      </c>
      <c r="D2773" s="7">
        <v>3.0</v>
      </c>
      <c r="E2773" s="7">
        <v>1.0</v>
      </c>
      <c r="F2773" s="7" t="s">
        <v>345</v>
      </c>
      <c r="G2773" s="7" t="s">
        <v>179</v>
      </c>
      <c r="H2773" s="7" t="s">
        <v>2183</v>
      </c>
      <c r="I2773" s="7" t="s">
        <v>25</v>
      </c>
    </row>
    <row r="2774">
      <c r="A2774" s="56" t="s">
        <v>751</v>
      </c>
      <c r="B2774" s="7" t="s">
        <v>452</v>
      </c>
      <c r="C2774" s="7">
        <v>4.0</v>
      </c>
      <c r="D2774" s="7">
        <v>3.0</v>
      </c>
      <c r="E2774" s="7">
        <v>2.0</v>
      </c>
      <c r="F2774" s="7" t="s">
        <v>181</v>
      </c>
      <c r="G2774" s="7" t="s">
        <v>179</v>
      </c>
      <c r="H2774" s="7" t="s">
        <v>1245</v>
      </c>
      <c r="I2774" s="7" t="s">
        <v>27</v>
      </c>
    </row>
    <row r="2775">
      <c r="A2775" s="56" t="s">
        <v>370</v>
      </c>
      <c r="B2775" s="7" t="s">
        <v>1199</v>
      </c>
      <c r="C2775" s="7">
        <v>3.0</v>
      </c>
      <c r="D2775" s="7">
        <v>2.0</v>
      </c>
      <c r="E2775" s="7"/>
      <c r="F2775" s="7" t="s">
        <v>300</v>
      </c>
      <c r="G2775" s="7" t="s">
        <v>179</v>
      </c>
      <c r="H2775" s="7" t="s">
        <v>2184</v>
      </c>
      <c r="I2775" s="7" t="s">
        <v>27</v>
      </c>
    </row>
    <row r="2776">
      <c r="A2776" s="56" t="s">
        <v>306</v>
      </c>
      <c r="B2776" s="7" t="s">
        <v>567</v>
      </c>
      <c r="C2776" s="7">
        <v>2.0</v>
      </c>
      <c r="D2776" s="7">
        <v>2.0</v>
      </c>
      <c r="E2776" s="7">
        <v>2.0</v>
      </c>
      <c r="F2776" s="7" t="s">
        <v>345</v>
      </c>
      <c r="G2776" s="7" t="s">
        <v>293</v>
      </c>
      <c r="H2776" s="7" t="s">
        <v>2185</v>
      </c>
      <c r="I2776" s="7" t="s">
        <v>25</v>
      </c>
    </row>
    <row r="2777">
      <c r="A2777" s="56" t="s">
        <v>302</v>
      </c>
      <c r="B2777" s="7" t="s">
        <v>1192</v>
      </c>
      <c r="C2777" s="7">
        <v>2.0</v>
      </c>
      <c r="D2777" s="7">
        <v>2.0</v>
      </c>
      <c r="E2777" s="7">
        <v>1.0</v>
      </c>
      <c r="F2777" s="7" t="s">
        <v>345</v>
      </c>
      <c r="G2777" s="7" t="s">
        <v>293</v>
      </c>
      <c r="H2777" s="7" t="s">
        <v>2186</v>
      </c>
      <c r="I2777" s="7" t="s">
        <v>27</v>
      </c>
    </row>
    <row r="2778">
      <c r="A2778" s="56" t="s">
        <v>365</v>
      </c>
      <c r="B2778" s="7" t="s">
        <v>1424</v>
      </c>
      <c r="C2778" s="7">
        <v>3.0</v>
      </c>
      <c r="D2778" s="7">
        <v>2.0</v>
      </c>
      <c r="E2778" s="7">
        <v>4.0</v>
      </c>
      <c r="F2778" s="7" t="s">
        <v>300</v>
      </c>
      <c r="G2778" s="7" t="s">
        <v>293</v>
      </c>
      <c r="H2778" s="7" t="s">
        <v>2187</v>
      </c>
      <c r="I2778" s="7" t="s">
        <v>175</v>
      </c>
    </row>
    <row r="2779">
      <c r="A2779" s="56" t="s">
        <v>298</v>
      </c>
      <c r="B2779" s="7" t="s">
        <v>344</v>
      </c>
      <c r="C2779" s="7">
        <v>5.0</v>
      </c>
      <c r="D2779" s="7">
        <v>5.0</v>
      </c>
      <c r="E2779" s="7">
        <v>1.0</v>
      </c>
      <c r="F2779" s="7" t="s">
        <v>24</v>
      </c>
      <c r="G2779" s="7" t="s">
        <v>293</v>
      </c>
      <c r="H2779" s="7" t="s">
        <v>1499</v>
      </c>
      <c r="I2779" s="7" t="s">
        <v>27</v>
      </c>
    </row>
    <row r="2780">
      <c r="A2780" s="56" t="s">
        <v>298</v>
      </c>
      <c r="B2780" s="7" t="s">
        <v>648</v>
      </c>
      <c r="C2780" s="7">
        <v>5.0</v>
      </c>
      <c r="D2780" s="7">
        <v>5.0</v>
      </c>
      <c r="E2780" s="7">
        <v>1.0</v>
      </c>
      <c r="F2780" s="7" t="s">
        <v>300</v>
      </c>
      <c r="G2780" s="7" t="s">
        <v>293</v>
      </c>
      <c r="H2780" s="7" t="s">
        <v>1497</v>
      </c>
      <c r="I2780" s="7" t="s">
        <v>25</v>
      </c>
    </row>
    <row r="2781">
      <c r="A2781" s="56" t="s">
        <v>298</v>
      </c>
      <c r="B2781" s="7" t="s">
        <v>734</v>
      </c>
      <c r="C2781" s="7">
        <v>5.0</v>
      </c>
      <c r="D2781" s="7">
        <v>4.0</v>
      </c>
      <c r="E2781" s="7"/>
      <c r="F2781" s="7" t="s">
        <v>24</v>
      </c>
      <c r="G2781" s="7" t="s">
        <v>293</v>
      </c>
      <c r="H2781" s="7" t="s">
        <v>1501</v>
      </c>
      <c r="I2781" s="7" t="s">
        <v>27</v>
      </c>
    </row>
    <row r="2782">
      <c r="A2782" s="56" t="s">
        <v>336</v>
      </c>
      <c r="B2782" s="7" t="s">
        <v>947</v>
      </c>
      <c r="C2782" s="7">
        <v>5.0</v>
      </c>
      <c r="D2782" s="7">
        <v>5.0</v>
      </c>
      <c r="E2782" s="7">
        <v>2.0</v>
      </c>
      <c r="F2782" s="7" t="s">
        <v>300</v>
      </c>
      <c r="G2782" s="7" t="s">
        <v>293</v>
      </c>
      <c r="H2782" s="7" t="s">
        <v>1359</v>
      </c>
      <c r="I2782" s="7" t="s">
        <v>27</v>
      </c>
    </row>
    <row r="2783">
      <c r="A2783" s="56" t="s">
        <v>336</v>
      </c>
      <c r="B2783" s="7" t="s">
        <v>323</v>
      </c>
      <c r="C2783" s="7">
        <v>5.0</v>
      </c>
      <c r="D2783" s="7">
        <v>5.0</v>
      </c>
      <c r="E2783" s="7"/>
      <c r="F2783" s="7" t="s">
        <v>300</v>
      </c>
      <c r="G2783" s="7" t="s">
        <v>293</v>
      </c>
      <c r="H2783" s="7" t="s">
        <v>1360</v>
      </c>
      <c r="I2783" s="7" t="s">
        <v>25</v>
      </c>
    </row>
    <row r="2784">
      <c r="A2784" s="56" t="s">
        <v>336</v>
      </c>
      <c r="B2784" s="7" t="s">
        <v>1551</v>
      </c>
      <c r="C2784" s="7">
        <v>4.0</v>
      </c>
      <c r="D2784" s="7">
        <v>4.0</v>
      </c>
      <c r="E2784" s="7"/>
      <c r="F2784" s="7" t="s">
        <v>300</v>
      </c>
      <c r="G2784" s="7" t="s">
        <v>293</v>
      </c>
      <c r="H2784" s="7" t="s">
        <v>1255</v>
      </c>
      <c r="I2784" s="7" t="s">
        <v>25</v>
      </c>
    </row>
    <row r="2785">
      <c r="A2785" s="56" t="s">
        <v>681</v>
      </c>
      <c r="B2785" s="7" t="s">
        <v>1468</v>
      </c>
      <c r="C2785" s="7">
        <v>5.0</v>
      </c>
      <c r="D2785" s="7">
        <v>5.0</v>
      </c>
      <c r="E2785" s="7"/>
      <c r="F2785" s="7" t="s">
        <v>24</v>
      </c>
      <c r="G2785" s="7" t="s">
        <v>293</v>
      </c>
      <c r="H2785" s="7" t="s">
        <v>1807</v>
      </c>
      <c r="I2785" s="7" t="s">
        <v>27</v>
      </c>
    </row>
    <row r="2786">
      <c r="A2786" s="56" t="s">
        <v>681</v>
      </c>
      <c r="B2786" s="7" t="s">
        <v>433</v>
      </c>
      <c r="C2786" s="7">
        <v>5.0</v>
      </c>
      <c r="D2786" s="7">
        <v>6.0</v>
      </c>
      <c r="E2786" s="7"/>
      <c r="F2786" s="7" t="s">
        <v>24</v>
      </c>
      <c r="G2786" s="7" t="s">
        <v>293</v>
      </c>
      <c r="H2786" s="7" t="s">
        <v>1809</v>
      </c>
      <c r="I2786" s="7" t="s">
        <v>25</v>
      </c>
    </row>
    <row r="2787">
      <c r="A2787" s="56" t="s">
        <v>336</v>
      </c>
      <c r="B2787" s="7" t="s">
        <v>434</v>
      </c>
      <c r="C2787" s="7">
        <v>5.0</v>
      </c>
      <c r="D2787" s="7">
        <v>6.0</v>
      </c>
      <c r="E2787" s="7">
        <v>4.0</v>
      </c>
      <c r="F2787" s="7" t="s">
        <v>300</v>
      </c>
      <c r="G2787" s="7" t="s">
        <v>293</v>
      </c>
      <c r="H2787" s="7" t="s">
        <v>1213</v>
      </c>
      <c r="I2787" s="7" t="s">
        <v>27</v>
      </c>
    </row>
    <row r="2788">
      <c r="A2788" s="56" t="s">
        <v>351</v>
      </c>
      <c r="B2788" s="7" t="s">
        <v>534</v>
      </c>
      <c r="C2788" s="7">
        <v>5.0</v>
      </c>
      <c r="D2788" s="7">
        <v>6.0</v>
      </c>
      <c r="E2788" s="7">
        <v>4.0</v>
      </c>
      <c r="F2788" s="7" t="s">
        <v>352</v>
      </c>
      <c r="G2788" s="7" t="s">
        <v>179</v>
      </c>
      <c r="H2788" s="7" t="s">
        <v>594</v>
      </c>
      <c r="I2788" s="7" t="s">
        <v>27</v>
      </c>
    </row>
    <row r="2789">
      <c r="A2789" s="56" t="s">
        <v>681</v>
      </c>
      <c r="B2789" s="7" t="s">
        <v>1253</v>
      </c>
      <c r="C2789" s="7">
        <v>5.0</v>
      </c>
      <c r="D2789" s="7">
        <v>6.0</v>
      </c>
      <c r="E2789" s="7">
        <v>1.0</v>
      </c>
      <c r="F2789" s="7" t="s">
        <v>24</v>
      </c>
      <c r="G2789" s="7" t="s">
        <v>293</v>
      </c>
      <c r="H2789" s="7" t="s">
        <v>1807</v>
      </c>
      <c r="I2789" s="7" t="s">
        <v>25</v>
      </c>
    </row>
    <row r="2790">
      <c r="A2790" s="56" t="s">
        <v>351</v>
      </c>
      <c r="B2790" s="7" t="s">
        <v>395</v>
      </c>
      <c r="C2790" s="7">
        <v>5.0</v>
      </c>
      <c r="D2790" s="7">
        <v>4.0</v>
      </c>
      <c r="E2790" s="7"/>
      <c r="F2790" s="7" t="s">
        <v>352</v>
      </c>
      <c r="G2790" s="7" t="s">
        <v>293</v>
      </c>
      <c r="H2790" s="7" t="s">
        <v>2188</v>
      </c>
      <c r="I2790" s="7" t="s">
        <v>175</v>
      </c>
    </row>
    <row r="2791">
      <c r="A2791" s="56" t="s">
        <v>351</v>
      </c>
      <c r="B2791" s="7" t="s">
        <v>393</v>
      </c>
      <c r="C2791" s="7">
        <v>5.0</v>
      </c>
      <c r="D2791" s="7">
        <v>4.0</v>
      </c>
      <c r="E2791" s="7">
        <v>2.0</v>
      </c>
      <c r="F2791" s="7" t="s">
        <v>352</v>
      </c>
      <c r="G2791" s="7" t="s">
        <v>179</v>
      </c>
      <c r="H2791" s="7" t="s">
        <v>353</v>
      </c>
      <c r="I2791" s="7" t="s">
        <v>25</v>
      </c>
    </row>
    <row r="2792">
      <c r="A2792" s="56" t="s">
        <v>298</v>
      </c>
      <c r="B2792" s="7" t="s">
        <v>993</v>
      </c>
      <c r="C2792" s="7">
        <v>3.0</v>
      </c>
      <c r="D2792" s="7">
        <v>2.0</v>
      </c>
      <c r="E2792" s="7">
        <v>2.0</v>
      </c>
      <c r="F2792" s="7" t="s">
        <v>24</v>
      </c>
      <c r="G2792" s="7" t="s">
        <v>293</v>
      </c>
      <c r="H2792" s="7" t="s">
        <v>969</v>
      </c>
      <c r="I2792" s="7" t="s">
        <v>27</v>
      </c>
    </row>
    <row r="2793">
      <c r="A2793" s="56" t="s">
        <v>298</v>
      </c>
      <c r="B2793" s="7" t="s">
        <v>2129</v>
      </c>
      <c r="C2793" s="7">
        <v>3.0</v>
      </c>
      <c r="D2793" s="7">
        <v>2.0</v>
      </c>
      <c r="E2793" s="7">
        <v>2.0</v>
      </c>
      <c r="F2793" s="7" t="s">
        <v>355</v>
      </c>
      <c r="G2793" s="7" t="s">
        <v>293</v>
      </c>
      <c r="H2793" s="7" t="s">
        <v>969</v>
      </c>
      <c r="I2793" s="7" t="s">
        <v>27</v>
      </c>
    </row>
    <row r="2794">
      <c r="A2794" s="56" t="s">
        <v>927</v>
      </c>
      <c r="B2794" s="7" t="s">
        <v>404</v>
      </c>
      <c r="C2794" s="7">
        <v>5.0</v>
      </c>
      <c r="D2794" s="7">
        <v>5.0</v>
      </c>
      <c r="E2794" s="7">
        <v>1.0</v>
      </c>
      <c r="F2794" s="7" t="s">
        <v>182</v>
      </c>
      <c r="G2794" s="7" t="s">
        <v>179</v>
      </c>
      <c r="H2794" s="7" t="s">
        <v>537</v>
      </c>
      <c r="I2794" s="7" t="s">
        <v>25</v>
      </c>
    </row>
    <row r="2795">
      <c r="A2795" s="56" t="s">
        <v>927</v>
      </c>
      <c r="B2795" s="7" t="s">
        <v>404</v>
      </c>
      <c r="C2795" s="7">
        <v>5.0</v>
      </c>
      <c r="D2795" s="7">
        <v>5.0</v>
      </c>
      <c r="E2795" s="7">
        <v>6.0</v>
      </c>
      <c r="F2795" s="7" t="s">
        <v>181</v>
      </c>
      <c r="G2795" s="7" t="s">
        <v>179</v>
      </c>
      <c r="H2795" s="7" t="s">
        <v>537</v>
      </c>
      <c r="I2795" s="7" t="s">
        <v>25</v>
      </c>
    </row>
    <row r="2796">
      <c r="A2796" s="56" t="s">
        <v>927</v>
      </c>
      <c r="B2796" s="7" t="s">
        <v>404</v>
      </c>
      <c r="C2796" s="7">
        <v>5.0</v>
      </c>
      <c r="D2796" s="7">
        <v>4.0</v>
      </c>
      <c r="E2796" s="7"/>
      <c r="F2796" s="7" t="s">
        <v>182</v>
      </c>
      <c r="G2796" s="7" t="s">
        <v>179</v>
      </c>
      <c r="H2796" s="7" t="s">
        <v>537</v>
      </c>
      <c r="I2796" s="7" t="s">
        <v>25</v>
      </c>
    </row>
    <row r="2797">
      <c r="A2797" s="56" t="s">
        <v>351</v>
      </c>
      <c r="B2797" s="7" t="s">
        <v>2189</v>
      </c>
      <c r="C2797" s="7">
        <v>4.0</v>
      </c>
      <c r="D2797" s="7">
        <v>2.0</v>
      </c>
      <c r="E2797" s="7"/>
      <c r="F2797" s="7" t="s">
        <v>300</v>
      </c>
      <c r="G2797" s="7" t="s">
        <v>293</v>
      </c>
      <c r="H2797" s="7" t="s">
        <v>2190</v>
      </c>
    </row>
    <row r="2798">
      <c r="A2798" s="56" t="s">
        <v>1235</v>
      </c>
      <c r="B2798" s="7" t="s">
        <v>995</v>
      </c>
      <c r="C2798" s="7">
        <v>3.0</v>
      </c>
      <c r="D2798" s="7">
        <v>2.0</v>
      </c>
      <c r="E2798" s="7">
        <v>2.0</v>
      </c>
      <c r="F2798" s="7" t="s">
        <v>355</v>
      </c>
      <c r="G2798" s="7" t="s">
        <v>293</v>
      </c>
      <c r="H2798" s="7" t="s">
        <v>2191</v>
      </c>
      <c r="I2798" s="7" t="s">
        <v>27</v>
      </c>
    </row>
    <row r="2799">
      <c r="A2799" s="56" t="s">
        <v>336</v>
      </c>
      <c r="B2799" s="7" t="s">
        <v>1551</v>
      </c>
      <c r="C2799" s="7">
        <v>4.0</v>
      </c>
      <c r="D2799" s="7">
        <v>5.0</v>
      </c>
      <c r="E2799" s="7">
        <v>2.0</v>
      </c>
      <c r="F2799" s="7" t="s">
        <v>24</v>
      </c>
      <c r="G2799" s="7" t="s">
        <v>293</v>
      </c>
      <c r="H2799" s="7" t="s">
        <v>1392</v>
      </c>
      <c r="I2799" s="7" t="s">
        <v>25</v>
      </c>
    </row>
    <row r="2800">
      <c r="A2800" s="56" t="s">
        <v>607</v>
      </c>
      <c r="B2800" s="7" t="s">
        <v>291</v>
      </c>
      <c r="C2800" s="7">
        <v>4.0</v>
      </c>
      <c r="D2800" s="7">
        <v>3.0</v>
      </c>
      <c r="E2800" s="7"/>
      <c r="F2800" s="7" t="s">
        <v>300</v>
      </c>
      <c r="G2800" s="7" t="s">
        <v>293</v>
      </c>
      <c r="H2800" s="7" t="s">
        <v>2192</v>
      </c>
      <c r="I2800" s="7" t="s">
        <v>27</v>
      </c>
    </row>
    <row r="2801">
      <c r="A2801" s="56" t="s">
        <v>370</v>
      </c>
      <c r="B2801" s="7" t="s">
        <v>1117</v>
      </c>
      <c r="C2801" s="7">
        <v>3.0</v>
      </c>
      <c r="D2801" s="7">
        <v>2.0</v>
      </c>
      <c r="E2801" s="7">
        <v>3.0</v>
      </c>
      <c r="F2801" s="7" t="s">
        <v>355</v>
      </c>
      <c r="G2801" s="7" t="s">
        <v>293</v>
      </c>
      <c r="H2801" s="7" t="s">
        <v>417</v>
      </c>
      <c r="I2801" s="7" t="s">
        <v>25</v>
      </c>
    </row>
    <row r="2802">
      <c r="A2802" s="56" t="s">
        <v>365</v>
      </c>
      <c r="B2802" s="7" t="s">
        <v>603</v>
      </c>
      <c r="C2802" s="7">
        <v>2.0</v>
      </c>
      <c r="D2802" s="7">
        <v>2.0</v>
      </c>
      <c r="E2802" s="7">
        <v>2.0</v>
      </c>
      <c r="F2802" s="7" t="s">
        <v>321</v>
      </c>
      <c r="G2802" s="7" t="s">
        <v>179</v>
      </c>
      <c r="H2802" s="7" t="s">
        <v>458</v>
      </c>
      <c r="I2802" s="7" t="s">
        <v>27</v>
      </c>
    </row>
    <row r="2803">
      <c r="A2803" s="56" t="s">
        <v>290</v>
      </c>
      <c r="B2803" s="7" t="s">
        <v>291</v>
      </c>
      <c r="C2803" s="7">
        <v>1.0</v>
      </c>
      <c r="D2803" s="7">
        <v>1.0</v>
      </c>
      <c r="E2803" s="7">
        <v>1.0</v>
      </c>
      <c r="F2803" s="7" t="s">
        <v>345</v>
      </c>
      <c r="G2803" s="7" t="s">
        <v>293</v>
      </c>
      <c r="H2803" s="7" t="s">
        <v>579</v>
      </c>
      <c r="I2803" s="7" t="s">
        <v>25</v>
      </c>
    </row>
    <row r="2804">
      <c r="A2804" s="56" t="s">
        <v>315</v>
      </c>
      <c r="B2804" s="7" t="s">
        <v>395</v>
      </c>
      <c r="C2804" s="7">
        <v>4.0</v>
      </c>
      <c r="D2804" s="7">
        <v>3.0</v>
      </c>
      <c r="E2804" s="7"/>
      <c r="F2804" s="7" t="s">
        <v>321</v>
      </c>
      <c r="G2804" s="7" t="s">
        <v>179</v>
      </c>
      <c r="H2804" s="7" t="s">
        <v>956</v>
      </c>
      <c r="I2804" s="7" t="s">
        <v>25</v>
      </c>
    </row>
    <row r="2805">
      <c r="A2805" s="56" t="s">
        <v>336</v>
      </c>
      <c r="B2805" s="7" t="s">
        <v>2193</v>
      </c>
      <c r="C2805" s="7">
        <v>4.0</v>
      </c>
      <c r="D2805" s="7">
        <v>4.0</v>
      </c>
      <c r="E2805" s="7">
        <v>2.0</v>
      </c>
      <c r="F2805" s="7" t="s">
        <v>355</v>
      </c>
      <c r="G2805" s="7" t="s">
        <v>293</v>
      </c>
      <c r="H2805" s="7" t="s">
        <v>799</v>
      </c>
      <c r="I2805" s="7" t="s">
        <v>25</v>
      </c>
    </row>
    <row r="2806">
      <c r="A2806" s="56" t="s">
        <v>336</v>
      </c>
      <c r="B2806" s="7" t="s">
        <v>859</v>
      </c>
      <c r="C2806" s="7">
        <v>4.0</v>
      </c>
      <c r="D2806" s="7">
        <v>3.0</v>
      </c>
      <c r="E2806" s="7">
        <v>1.0</v>
      </c>
      <c r="F2806" s="7" t="s">
        <v>36</v>
      </c>
      <c r="G2806" s="7" t="s">
        <v>293</v>
      </c>
      <c r="H2806" s="7" t="s">
        <v>2194</v>
      </c>
    </row>
    <row r="2807">
      <c r="A2807" s="56" t="s">
        <v>336</v>
      </c>
      <c r="B2807" s="7" t="s">
        <v>734</v>
      </c>
      <c r="C2807" s="7">
        <v>4.0</v>
      </c>
      <c r="D2807" s="7">
        <v>3.0</v>
      </c>
      <c r="E2807" s="7"/>
      <c r="F2807" s="7" t="s">
        <v>24</v>
      </c>
      <c r="G2807" s="7" t="s">
        <v>293</v>
      </c>
      <c r="H2807" s="7" t="s">
        <v>361</v>
      </c>
    </row>
    <row r="2808">
      <c r="A2808" s="56" t="s">
        <v>336</v>
      </c>
      <c r="B2808" s="7" t="s">
        <v>371</v>
      </c>
      <c r="C2808" s="7">
        <v>5.0</v>
      </c>
      <c r="D2808" s="7">
        <v>6.0</v>
      </c>
      <c r="E2808" s="7">
        <v>1.0</v>
      </c>
      <c r="F2808" s="7" t="s">
        <v>300</v>
      </c>
      <c r="G2808" s="7" t="s">
        <v>293</v>
      </c>
      <c r="H2808" s="7" t="s">
        <v>680</v>
      </c>
      <c r="I2808" s="7" t="s">
        <v>27</v>
      </c>
    </row>
    <row r="2809">
      <c r="A2809" s="56" t="s">
        <v>336</v>
      </c>
      <c r="B2809" s="7" t="s">
        <v>947</v>
      </c>
      <c r="C2809" s="7">
        <v>4.0</v>
      </c>
      <c r="D2809" s="7">
        <v>5.0</v>
      </c>
      <c r="E2809" s="7"/>
      <c r="F2809" s="7" t="s">
        <v>24</v>
      </c>
      <c r="G2809" s="7" t="s">
        <v>293</v>
      </c>
      <c r="H2809" s="7" t="s">
        <v>803</v>
      </c>
    </row>
    <row r="2810">
      <c r="A2810" s="56" t="s">
        <v>336</v>
      </c>
      <c r="B2810" s="7" t="s">
        <v>703</v>
      </c>
      <c r="C2810" s="7">
        <v>5.0</v>
      </c>
      <c r="D2810" s="7">
        <v>5.0</v>
      </c>
      <c r="E2810" s="7"/>
      <c r="F2810" s="7" t="s">
        <v>24</v>
      </c>
      <c r="G2810" s="7" t="s">
        <v>293</v>
      </c>
      <c r="H2810" s="7" t="s">
        <v>2195</v>
      </c>
    </row>
    <row r="2811">
      <c r="A2811" s="56" t="s">
        <v>677</v>
      </c>
      <c r="B2811" s="7" t="s">
        <v>459</v>
      </c>
      <c r="C2811" s="7">
        <v>2.0</v>
      </c>
      <c r="D2811" s="7">
        <v>2.0</v>
      </c>
      <c r="E2811" s="7">
        <v>3.0</v>
      </c>
      <c r="F2811" s="7" t="s">
        <v>345</v>
      </c>
      <c r="G2811" s="7" t="s">
        <v>293</v>
      </c>
      <c r="H2811" s="7" t="s">
        <v>1453</v>
      </c>
      <c r="I2811" s="7" t="s">
        <v>27</v>
      </c>
    </row>
    <row r="2812">
      <c r="A2812" s="56" t="s">
        <v>336</v>
      </c>
      <c r="B2812" s="7" t="s">
        <v>2196</v>
      </c>
      <c r="C2812" s="7">
        <v>4.0</v>
      </c>
      <c r="D2812" s="7">
        <v>5.0</v>
      </c>
      <c r="E2812" s="7">
        <v>1.0</v>
      </c>
      <c r="F2812" s="7" t="s">
        <v>24</v>
      </c>
      <c r="G2812" s="7" t="s">
        <v>293</v>
      </c>
      <c r="H2812" s="7" t="s">
        <v>803</v>
      </c>
    </row>
    <row r="2813">
      <c r="A2813" s="56" t="s">
        <v>1450</v>
      </c>
      <c r="B2813" s="7" t="s">
        <v>400</v>
      </c>
      <c r="C2813" s="7">
        <v>2.0</v>
      </c>
      <c r="D2813" s="7">
        <v>2.0</v>
      </c>
      <c r="E2813" s="7">
        <v>2.0</v>
      </c>
      <c r="F2813" s="7" t="s">
        <v>36</v>
      </c>
      <c r="G2813" s="7" t="s">
        <v>293</v>
      </c>
      <c r="H2813" s="7" t="s">
        <v>493</v>
      </c>
      <c r="I2813" s="7" t="s">
        <v>25</v>
      </c>
    </row>
    <row r="2814">
      <c r="A2814" s="56" t="s">
        <v>1450</v>
      </c>
      <c r="B2814" s="7" t="s">
        <v>393</v>
      </c>
      <c r="C2814" s="7">
        <v>2.0</v>
      </c>
      <c r="D2814" s="7">
        <v>2.0</v>
      </c>
      <c r="E2814" s="7">
        <v>2.0</v>
      </c>
      <c r="F2814" s="7" t="s">
        <v>36</v>
      </c>
      <c r="G2814" s="7" t="s">
        <v>293</v>
      </c>
      <c r="H2814" s="7" t="s">
        <v>718</v>
      </c>
    </row>
    <row r="2815">
      <c r="A2815" s="56" t="s">
        <v>677</v>
      </c>
      <c r="B2815" s="7" t="s">
        <v>464</v>
      </c>
      <c r="C2815" s="7">
        <v>3.0</v>
      </c>
      <c r="D2815" s="7">
        <v>3.0</v>
      </c>
      <c r="E2815" s="7">
        <v>3.0</v>
      </c>
      <c r="F2815" s="7" t="s">
        <v>36</v>
      </c>
      <c r="G2815" s="7"/>
    </row>
    <row r="2816">
      <c r="A2816" s="56" t="s">
        <v>677</v>
      </c>
      <c r="B2816" s="7" t="s">
        <v>873</v>
      </c>
      <c r="C2816" s="7">
        <v>3.0</v>
      </c>
      <c r="D2816" s="7">
        <v>2.0</v>
      </c>
      <c r="E2816" s="7">
        <v>2.0</v>
      </c>
      <c r="F2816" s="7" t="s">
        <v>345</v>
      </c>
      <c r="G2816" s="7" t="s">
        <v>293</v>
      </c>
      <c r="H2816" s="7" t="s">
        <v>736</v>
      </c>
      <c r="I2816" s="7" t="s">
        <v>27</v>
      </c>
    </row>
    <row r="2817">
      <c r="A2817" s="56" t="s">
        <v>336</v>
      </c>
      <c r="B2817" s="7" t="s">
        <v>706</v>
      </c>
      <c r="C2817" s="7">
        <v>6.0</v>
      </c>
      <c r="D2817" s="7">
        <v>6.0</v>
      </c>
      <c r="E2817" s="7">
        <v>4.0</v>
      </c>
      <c r="F2817" s="7" t="s">
        <v>24</v>
      </c>
      <c r="G2817" s="7" t="s">
        <v>293</v>
      </c>
      <c r="H2817" s="7" t="s">
        <v>861</v>
      </c>
    </row>
    <row r="2818">
      <c r="A2818" s="56" t="s">
        <v>336</v>
      </c>
      <c r="B2818" s="7" t="s">
        <v>312</v>
      </c>
      <c r="C2818" s="7">
        <v>5.0</v>
      </c>
      <c r="D2818" s="7">
        <v>5.0</v>
      </c>
      <c r="E2818" s="7">
        <v>2.0</v>
      </c>
      <c r="F2818" s="7" t="s">
        <v>24</v>
      </c>
      <c r="G2818" s="7" t="s">
        <v>293</v>
      </c>
      <c r="H2818" s="7" t="s">
        <v>625</v>
      </c>
    </row>
    <row r="2819">
      <c r="A2819" s="56" t="s">
        <v>303</v>
      </c>
      <c r="B2819" s="7" t="s">
        <v>334</v>
      </c>
      <c r="C2819" s="7">
        <v>6.0</v>
      </c>
      <c r="D2819" s="7">
        <v>5.0</v>
      </c>
      <c r="E2819" s="7">
        <v>2.0</v>
      </c>
      <c r="F2819" s="7" t="s">
        <v>326</v>
      </c>
      <c r="G2819" s="7" t="s">
        <v>179</v>
      </c>
      <c r="H2819" s="7" t="s">
        <v>475</v>
      </c>
      <c r="I2819" s="7" t="s">
        <v>25</v>
      </c>
    </row>
    <row r="2820">
      <c r="A2820" s="56" t="s">
        <v>336</v>
      </c>
      <c r="B2820" s="7" t="s">
        <v>2197</v>
      </c>
      <c r="C2820" s="7">
        <v>5.0</v>
      </c>
      <c r="D2820" s="7">
        <v>5.0</v>
      </c>
      <c r="E2820" s="7">
        <v>2.0</v>
      </c>
      <c r="F2820" s="7" t="s">
        <v>24</v>
      </c>
      <c r="G2820" s="7" t="s">
        <v>293</v>
      </c>
      <c r="H2820" s="7" t="s">
        <v>1217</v>
      </c>
    </row>
    <row r="2821">
      <c r="A2821" s="56" t="s">
        <v>336</v>
      </c>
      <c r="B2821" s="7" t="s">
        <v>2198</v>
      </c>
      <c r="C2821" s="7">
        <v>5.0</v>
      </c>
      <c r="D2821" s="7">
        <v>5.0</v>
      </c>
      <c r="E2821" s="7">
        <v>2.0</v>
      </c>
      <c r="F2821" s="7" t="s">
        <v>24</v>
      </c>
      <c r="G2821" s="7" t="s">
        <v>293</v>
      </c>
      <c r="H2821" s="7" t="s">
        <v>1440</v>
      </c>
      <c r="I2821" s="7" t="s">
        <v>27</v>
      </c>
    </row>
    <row r="2822">
      <c r="A2822" s="56" t="s">
        <v>336</v>
      </c>
      <c r="B2822" s="7" t="s">
        <v>2199</v>
      </c>
      <c r="C2822" s="7">
        <v>5.0</v>
      </c>
      <c r="D2822" s="7">
        <v>5.0</v>
      </c>
      <c r="E2822" s="7">
        <v>6.0</v>
      </c>
      <c r="F2822" s="7" t="s">
        <v>24</v>
      </c>
      <c r="G2822" s="7" t="s">
        <v>293</v>
      </c>
      <c r="H2822" s="7" t="s">
        <v>1217</v>
      </c>
    </row>
    <row r="2823">
      <c r="A2823" s="56" t="s">
        <v>336</v>
      </c>
      <c r="B2823" s="7" t="s">
        <v>323</v>
      </c>
      <c r="C2823" s="7">
        <v>4.0</v>
      </c>
      <c r="D2823" s="7">
        <v>4.0</v>
      </c>
      <c r="E2823" s="7">
        <v>1.0</v>
      </c>
      <c r="F2823" s="7" t="s">
        <v>24</v>
      </c>
      <c r="G2823" s="7" t="s">
        <v>293</v>
      </c>
      <c r="H2823" s="7" t="s">
        <v>2200</v>
      </c>
    </row>
    <row r="2824">
      <c r="A2824" s="56" t="s">
        <v>336</v>
      </c>
      <c r="B2824" s="7" t="s">
        <v>2201</v>
      </c>
      <c r="C2824" s="7">
        <v>6.0</v>
      </c>
      <c r="D2824" s="7">
        <v>5.0</v>
      </c>
      <c r="E2824" s="7"/>
      <c r="F2824" s="7" t="s">
        <v>24</v>
      </c>
      <c r="G2824" s="7" t="s">
        <v>293</v>
      </c>
      <c r="H2824" s="7" t="s">
        <v>1213</v>
      </c>
      <c r="I2824" s="7" t="s">
        <v>27</v>
      </c>
    </row>
    <row r="2825">
      <c r="A2825" s="56" t="s">
        <v>447</v>
      </c>
      <c r="B2825" s="7" t="s">
        <v>431</v>
      </c>
      <c r="C2825" s="7">
        <v>2.0</v>
      </c>
      <c r="D2825" s="7">
        <v>2.0</v>
      </c>
      <c r="E2825" s="7">
        <v>1.0</v>
      </c>
      <c r="F2825" s="7" t="s">
        <v>36</v>
      </c>
      <c r="G2825" s="7" t="s">
        <v>293</v>
      </c>
      <c r="H2825" s="7" t="s">
        <v>2202</v>
      </c>
      <c r="I2825" s="7" t="s">
        <v>25</v>
      </c>
    </row>
    <row r="2826">
      <c r="A2826" s="56" t="s">
        <v>362</v>
      </c>
      <c r="B2826" s="7" t="s">
        <v>858</v>
      </c>
      <c r="C2826" s="7">
        <v>4.0</v>
      </c>
      <c r="D2826" s="7">
        <v>2.0</v>
      </c>
      <c r="E2826" s="7">
        <v>1.0</v>
      </c>
      <c r="F2826" s="7" t="s">
        <v>355</v>
      </c>
      <c r="G2826" s="7" t="s">
        <v>293</v>
      </c>
      <c r="H2826" s="7" t="s">
        <v>1179</v>
      </c>
      <c r="I2826" s="7" t="s">
        <v>27</v>
      </c>
    </row>
    <row r="2827">
      <c r="A2827" s="56" t="s">
        <v>362</v>
      </c>
      <c r="B2827" s="7" t="s">
        <v>873</v>
      </c>
      <c r="C2827" s="7">
        <v>4.0</v>
      </c>
      <c r="D2827" s="7">
        <v>2.0</v>
      </c>
      <c r="E2827" s="7">
        <v>1.0</v>
      </c>
      <c r="F2827" s="7" t="s">
        <v>24</v>
      </c>
      <c r="G2827" s="7" t="s">
        <v>293</v>
      </c>
      <c r="H2827" s="7" t="s">
        <v>1144</v>
      </c>
      <c r="I2827" s="7" t="s">
        <v>25</v>
      </c>
    </row>
    <row r="2828">
      <c r="A2828" s="56" t="s">
        <v>677</v>
      </c>
      <c r="B2828" s="7" t="s">
        <v>567</v>
      </c>
      <c r="C2828" s="7">
        <v>4.0</v>
      </c>
      <c r="D2828" s="7">
        <v>3.0</v>
      </c>
      <c r="E2828" s="7">
        <v>2.0</v>
      </c>
      <c r="F2828" s="7" t="s">
        <v>443</v>
      </c>
      <c r="G2828" s="7" t="s">
        <v>179</v>
      </c>
      <c r="H2828" s="7" t="s">
        <v>481</v>
      </c>
      <c r="I2828" s="7" t="s">
        <v>27</v>
      </c>
    </row>
    <row r="2829">
      <c r="A2829" s="56" t="s">
        <v>430</v>
      </c>
      <c r="B2829" s="7" t="s">
        <v>523</v>
      </c>
      <c r="C2829" s="7">
        <v>4.0</v>
      </c>
      <c r="D2829" s="7">
        <v>2.0</v>
      </c>
      <c r="E2829" s="7">
        <v>2.0</v>
      </c>
      <c r="F2829" s="7" t="s">
        <v>355</v>
      </c>
      <c r="G2829" s="7" t="s">
        <v>293</v>
      </c>
      <c r="H2829" s="7" t="s">
        <v>451</v>
      </c>
      <c r="I2829" s="7" t="s">
        <v>27</v>
      </c>
    </row>
    <row r="2830">
      <c r="A2830" s="56" t="s">
        <v>351</v>
      </c>
      <c r="B2830" s="7" t="s">
        <v>2203</v>
      </c>
      <c r="C2830" s="7">
        <v>2.0</v>
      </c>
      <c r="D2830" s="7">
        <v>2.0</v>
      </c>
      <c r="E2830" s="7">
        <v>3.0</v>
      </c>
      <c r="F2830" s="7" t="s">
        <v>36</v>
      </c>
      <c r="G2830" s="7" t="s">
        <v>293</v>
      </c>
      <c r="H2830" s="7" t="s">
        <v>1480</v>
      </c>
      <c r="I2830" s="7" t="s">
        <v>25</v>
      </c>
    </row>
    <row r="2831">
      <c r="A2831" s="56" t="s">
        <v>944</v>
      </c>
      <c r="B2831" s="7" t="s">
        <v>658</v>
      </c>
      <c r="C2831" s="7">
        <v>3.0</v>
      </c>
      <c r="D2831" s="7">
        <v>2.0</v>
      </c>
      <c r="E2831" s="7">
        <v>3.0</v>
      </c>
      <c r="F2831" s="7" t="s">
        <v>300</v>
      </c>
      <c r="G2831" s="7" t="s">
        <v>293</v>
      </c>
      <c r="H2831" s="7" t="s">
        <v>718</v>
      </c>
      <c r="I2831" s="7" t="s">
        <v>25</v>
      </c>
    </row>
    <row r="2832">
      <c r="A2832" s="56" t="s">
        <v>944</v>
      </c>
      <c r="B2832" s="7" t="s">
        <v>1199</v>
      </c>
      <c r="C2832" s="7">
        <v>3.0</v>
      </c>
      <c r="D2832" s="7">
        <v>2.0</v>
      </c>
      <c r="E2832" s="7">
        <v>3.0</v>
      </c>
      <c r="F2832" s="7" t="s">
        <v>300</v>
      </c>
      <c r="G2832" s="7" t="s">
        <v>293</v>
      </c>
      <c r="H2832" s="7" t="s">
        <v>641</v>
      </c>
      <c r="I2832" s="7" t="s">
        <v>27</v>
      </c>
    </row>
    <row r="2833">
      <c r="A2833" s="56" t="s">
        <v>944</v>
      </c>
      <c r="B2833" s="7" t="s">
        <v>1117</v>
      </c>
      <c r="C2833" s="7">
        <v>3.0</v>
      </c>
      <c r="D2833" s="7">
        <v>2.0</v>
      </c>
      <c r="E2833" s="7">
        <v>1.0</v>
      </c>
      <c r="F2833" s="7" t="s">
        <v>300</v>
      </c>
      <c r="G2833" s="7" t="s">
        <v>293</v>
      </c>
      <c r="H2833" s="7" t="s">
        <v>969</v>
      </c>
      <c r="I2833" s="7" t="s">
        <v>25</v>
      </c>
    </row>
    <row r="2834">
      <c r="A2834" s="56" t="s">
        <v>302</v>
      </c>
      <c r="B2834" s="7" t="s">
        <v>1199</v>
      </c>
      <c r="C2834" s="7">
        <v>2.0</v>
      </c>
      <c r="D2834" s="7">
        <v>2.0</v>
      </c>
      <c r="E2834" s="7">
        <v>1.0</v>
      </c>
      <c r="F2834" s="7" t="s">
        <v>24</v>
      </c>
      <c r="G2834" s="7" t="s">
        <v>293</v>
      </c>
      <c r="H2834" s="7" t="s">
        <v>502</v>
      </c>
      <c r="I2834" s="7" t="s">
        <v>175</v>
      </c>
    </row>
    <row r="2835">
      <c r="A2835" s="56" t="s">
        <v>415</v>
      </c>
      <c r="B2835" s="7" t="s">
        <v>839</v>
      </c>
      <c r="C2835" s="7">
        <v>4.0</v>
      </c>
      <c r="D2835" s="7">
        <v>3.0</v>
      </c>
      <c r="E2835" s="7"/>
      <c r="F2835" s="7" t="s">
        <v>24</v>
      </c>
      <c r="G2835" s="7" t="s">
        <v>179</v>
      </c>
      <c r="H2835" s="7" t="s">
        <v>2204</v>
      </c>
      <c r="I2835" s="7" t="s">
        <v>25</v>
      </c>
    </row>
    <row r="2836">
      <c r="A2836" s="56" t="s">
        <v>415</v>
      </c>
      <c r="B2836" s="7" t="s">
        <v>534</v>
      </c>
      <c r="C2836" s="7">
        <v>4.0</v>
      </c>
      <c r="D2836" s="7">
        <v>3.0</v>
      </c>
      <c r="E2836" s="7">
        <v>2.0</v>
      </c>
      <c r="F2836" s="7" t="s">
        <v>355</v>
      </c>
      <c r="G2836" s="7" t="s">
        <v>293</v>
      </c>
      <c r="H2836" s="7" t="s">
        <v>1461</v>
      </c>
      <c r="I2836" s="7" t="s">
        <v>27</v>
      </c>
    </row>
    <row r="2837">
      <c r="A2837" s="56" t="s">
        <v>436</v>
      </c>
      <c r="B2837" s="7" t="s">
        <v>2205</v>
      </c>
      <c r="C2837" s="7">
        <v>7.0</v>
      </c>
      <c r="D2837" s="7">
        <v>6.0</v>
      </c>
      <c r="E2837" s="7">
        <v>2.0</v>
      </c>
      <c r="F2837" s="7" t="s">
        <v>326</v>
      </c>
      <c r="G2837" s="7" t="s">
        <v>179</v>
      </c>
      <c r="H2837" s="7" t="s">
        <v>297</v>
      </c>
    </row>
    <row r="2838">
      <c r="A2838" s="56" t="s">
        <v>303</v>
      </c>
      <c r="B2838" s="7" t="s">
        <v>913</v>
      </c>
      <c r="C2838" s="7">
        <v>3.0</v>
      </c>
      <c r="D2838" s="7">
        <v>3.0</v>
      </c>
      <c r="E2838" s="7"/>
      <c r="F2838" s="7" t="s">
        <v>300</v>
      </c>
      <c r="G2838" s="7" t="s">
        <v>293</v>
      </c>
      <c r="H2838" s="7" t="s">
        <v>1373</v>
      </c>
      <c r="I2838" s="7" t="s">
        <v>175</v>
      </c>
    </row>
    <row r="2839">
      <c r="A2839" s="56" t="s">
        <v>760</v>
      </c>
      <c r="B2839" s="7" t="s">
        <v>752</v>
      </c>
      <c r="C2839" s="7">
        <v>4.0</v>
      </c>
      <c r="D2839" s="7">
        <v>3.0</v>
      </c>
      <c r="E2839" s="7">
        <v>2.0</v>
      </c>
      <c r="F2839" s="7" t="s">
        <v>739</v>
      </c>
      <c r="G2839" s="7" t="s">
        <v>293</v>
      </c>
      <c r="H2839" s="7" t="s">
        <v>2206</v>
      </c>
      <c r="I2839" s="7" t="s">
        <v>27</v>
      </c>
    </row>
    <row r="2840">
      <c r="A2840" s="56" t="s">
        <v>341</v>
      </c>
      <c r="B2840" s="7" t="s">
        <v>2207</v>
      </c>
      <c r="C2840" s="7">
        <v>5.0</v>
      </c>
      <c r="D2840" s="7">
        <v>6.0</v>
      </c>
      <c r="E2840" s="7">
        <v>2.0</v>
      </c>
      <c r="F2840" s="7" t="s">
        <v>352</v>
      </c>
      <c r="G2840" s="7" t="s">
        <v>293</v>
      </c>
      <c r="H2840" s="7" t="s">
        <v>743</v>
      </c>
      <c r="I2840" s="7" t="s">
        <v>27</v>
      </c>
    </row>
    <row r="2841">
      <c r="A2841" s="56" t="s">
        <v>348</v>
      </c>
      <c r="B2841" s="7" t="s">
        <v>675</v>
      </c>
      <c r="C2841" s="7">
        <v>4.0</v>
      </c>
      <c r="D2841" s="7">
        <v>3.0</v>
      </c>
      <c r="E2841" s="7">
        <v>2.0</v>
      </c>
      <c r="F2841" s="7" t="s">
        <v>300</v>
      </c>
      <c r="G2841" s="7" t="s">
        <v>293</v>
      </c>
      <c r="H2841" s="7" t="s">
        <v>2208</v>
      </c>
      <c r="I2841" s="7" t="s">
        <v>25</v>
      </c>
    </row>
    <row r="2842">
      <c r="A2842" s="56" t="s">
        <v>298</v>
      </c>
      <c r="B2842" s="7" t="s">
        <v>839</v>
      </c>
      <c r="C2842" s="7">
        <v>4.0</v>
      </c>
      <c r="D2842" s="7">
        <v>4.0</v>
      </c>
      <c r="E2842" s="7">
        <v>1.0</v>
      </c>
      <c r="F2842" s="7" t="s">
        <v>300</v>
      </c>
      <c r="G2842" s="7" t="s">
        <v>179</v>
      </c>
      <c r="H2842" s="7" t="s">
        <v>2209</v>
      </c>
      <c r="I2842" s="7" t="s">
        <v>27</v>
      </c>
    </row>
    <row r="2843">
      <c r="A2843" s="56" t="s">
        <v>290</v>
      </c>
      <c r="B2843" s="7" t="s">
        <v>2210</v>
      </c>
      <c r="C2843" s="7">
        <v>2.0</v>
      </c>
      <c r="D2843" s="7">
        <v>2.0</v>
      </c>
      <c r="E2843" s="7">
        <v>2.0</v>
      </c>
      <c r="F2843" s="7" t="s">
        <v>300</v>
      </c>
      <c r="G2843" s="7" t="s">
        <v>179</v>
      </c>
      <c r="H2843" s="7" t="s">
        <v>1845</v>
      </c>
      <c r="I2843" s="7" t="s">
        <v>25</v>
      </c>
    </row>
    <row r="2844">
      <c r="A2844" s="56" t="s">
        <v>290</v>
      </c>
      <c r="B2844" s="7" t="s">
        <v>652</v>
      </c>
      <c r="C2844" s="7">
        <v>5.0</v>
      </c>
      <c r="D2844" s="7">
        <v>5.0</v>
      </c>
      <c r="E2844" s="7"/>
      <c r="F2844" s="7" t="s">
        <v>300</v>
      </c>
      <c r="G2844" s="7" t="s">
        <v>179</v>
      </c>
      <c r="H2844" s="7" t="s">
        <v>2211</v>
      </c>
      <c r="I2844" s="7" t="s">
        <v>25</v>
      </c>
    </row>
    <row r="2845">
      <c r="A2845" s="56" t="s">
        <v>290</v>
      </c>
      <c r="B2845" s="7" t="s">
        <v>342</v>
      </c>
      <c r="C2845" s="7" t="s">
        <v>2212</v>
      </c>
      <c r="D2845" s="7">
        <v>5.0</v>
      </c>
      <c r="E2845" s="7">
        <v>3.0</v>
      </c>
      <c r="F2845" s="7" t="s">
        <v>300</v>
      </c>
      <c r="G2845" s="7" t="s">
        <v>179</v>
      </c>
      <c r="H2845" s="7" t="s">
        <v>2213</v>
      </c>
      <c r="I2845" s="7" t="s">
        <v>25</v>
      </c>
    </row>
    <row r="2846">
      <c r="A2846" s="56" t="s">
        <v>290</v>
      </c>
      <c r="B2846" s="7" t="s">
        <v>323</v>
      </c>
      <c r="C2846" s="7">
        <v>5.0</v>
      </c>
      <c r="D2846" s="7">
        <v>5.0</v>
      </c>
      <c r="E2846" s="7">
        <v>3.0</v>
      </c>
      <c r="F2846" s="7" t="s">
        <v>300</v>
      </c>
      <c r="G2846" s="7" t="s">
        <v>179</v>
      </c>
      <c r="H2846" s="7" t="s">
        <v>2214</v>
      </c>
      <c r="I2846" s="7" t="s">
        <v>25</v>
      </c>
    </row>
    <row r="2847">
      <c r="A2847" s="56" t="s">
        <v>447</v>
      </c>
      <c r="B2847" s="7" t="s">
        <v>450</v>
      </c>
      <c r="C2847" s="7">
        <v>2.0</v>
      </c>
      <c r="D2847" s="7">
        <v>2.0</v>
      </c>
      <c r="E2847" s="7">
        <v>2.0</v>
      </c>
      <c r="F2847" s="7" t="s">
        <v>382</v>
      </c>
      <c r="G2847" s="7" t="s">
        <v>179</v>
      </c>
      <c r="H2847" s="7" t="s">
        <v>1635</v>
      </c>
      <c r="I2847" s="7" t="s">
        <v>25</v>
      </c>
    </row>
    <row r="2848">
      <c r="A2848" s="56" t="s">
        <v>290</v>
      </c>
      <c r="B2848" s="7" t="s">
        <v>535</v>
      </c>
      <c r="C2848" s="7">
        <v>5.0</v>
      </c>
      <c r="D2848" s="7">
        <v>6.0</v>
      </c>
      <c r="E2848" s="7">
        <v>2.0</v>
      </c>
      <c r="F2848" s="7" t="s">
        <v>382</v>
      </c>
      <c r="G2848" s="7" t="s">
        <v>179</v>
      </c>
      <c r="H2848" s="7" t="s">
        <v>2215</v>
      </c>
      <c r="I2848" s="7" t="s">
        <v>27</v>
      </c>
    </row>
    <row r="2849">
      <c r="A2849" s="56" t="s">
        <v>330</v>
      </c>
      <c r="B2849" s="7" t="s">
        <v>532</v>
      </c>
      <c r="C2849" s="7">
        <v>4.0</v>
      </c>
      <c r="D2849" s="7">
        <v>5.0</v>
      </c>
      <c r="E2849" s="7">
        <v>4.0</v>
      </c>
      <c r="F2849" s="7" t="s">
        <v>300</v>
      </c>
      <c r="G2849" s="7" t="s">
        <v>179</v>
      </c>
      <c r="H2849" s="7" t="s">
        <v>2216</v>
      </c>
      <c r="I2849" s="7" t="s">
        <v>27</v>
      </c>
    </row>
    <row r="2850">
      <c r="A2850" s="56" t="s">
        <v>348</v>
      </c>
      <c r="B2850" s="7" t="s">
        <v>895</v>
      </c>
      <c r="C2850" s="7">
        <v>3.0</v>
      </c>
      <c r="D2850" s="7">
        <v>2.0</v>
      </c>
      <c r="E2850" s="7">
        <v>4.0</v>
      </c>
      <c r="F2850" s="7" t="s">
        <v>355</v>
      </c>
      <c r="G2850" s="7" t="s">
        <v>293</v>
      </c>
      <c r="H2850" s="7" t="s">
        <v>1111</v>
      </c>
      <c r="I2850" s="7" t="s">
        <v>27</v>
      </c>
    </row>
    <row r="2851">
      <c r="A2851" s="56" t="s">
        <v>295</v>
      </c>
      <c r="B2851" s="7" t="s">
        <v>1735</v>
      </c>
      <c r="C2851" s="7" t="s">
        <v>576</v>
      </c>
      <c r="D2851" s="7">
        <v>1.0</v>
      </c>
      <c r="E2851" s="7">
        <v>6.0</v>
      </c>
      <c r="F2851" s="7" t="s">
        <v>1993</v>
      </c>
      <c r="G2851" s="7" t="s">
        <v>293</v>
      </c>
      <c r="H2851" s="7" t="s">
        <v>350</v>
      </c>
      <c r="I2851" s="7" t="s">
        <v>25</v>
      </c>
    </row>
    <row r="2852">
      <c r="A2852" s="56" t="s">
        <v>303</v>
      </c>
      <c r="B2852" s="7" t="s">
        <v>418</v>
      </c>
      <c r="C2852" s="7">
        <v>7.0</v>
      </c>
      <c r="D2852" s="7">
        <v>4.0</v>
      </c>
      <c r="E2852" s="7">
        <v>2.0</v>
      </c>
      <c r="F2852" s="7" t="s">
        <v>38</v>
      </c>
      <c r="G2852" s="7" t="s">
        <v>179</v>
      </c>
      <c r="H2852" s="7" t="s">
        <v>692</v>
      </c>
      <c r="I2852" s="7" t="s">
        <v>25</v>
      </c>
    </row>
    <row r="2853">
      <c r="A2853" s="56" t="s">
        <v>302</v>
      </c>
      <c r="B2853" s="7" t="s">
        <v>316</v>
      </c>
      <c r="C2853" s="7">
        <v>3.0</v>
      </c>
      <c r="D2853" s="7">
        <v>2.0</v>
      </c>
      <c r="E2853" s="7"/>
      <c r="F2853" s="7" t="s">
        <v>355</v>
      </c>
      <c r="G2853" s="7" t="s">
        <v>293</v>
      </c>
      <c r="H2853" s="7" t="s">
        <v>1173</v>
      </c>
      <c r="I2853" s="7" t="s">
        <v>25</v>
      </c>
    </row>
    <row r="2854">
      <c r="A2854" s="56" t="s">
        <v>430</v>
      </c>
      <c r="B2854" s="7" t="s">
        <v>1622</v>
      </c>
      <c r="C2854" s="7">
        <v>3.0</v>
      </c>
      <c r="D2854" s="7">
        <v>2.0</v>
      </c>
      <c r="E2854" s="7">
        <v>2.0</v>
      </c>
      <c r="F2854" s="7" t="s">
        <v>300</v>
      </c>
      <c r="G2854" s="7" t="s">
        <v>293</v>
      </c>
      <c r="H2854" s="7" t="s">
        <v>1644</v>
      </c>
      <c r="I2854" s="7" t="s">
        <v>27</v>
      </c>
    </row>
    <row r="2855">
      <c r="A2855" s="56" t="s">
        <v>415</v>
      </c>
      <c r="B2855" s="7" t="s">
        <v>765</v>
      </c>
      <c r="C2855" s="7">
        <v>3.0</v>
      </c>
      <c r="D2855" s="7">
        <v>2.0</v>
      </c>
      <c r="E2855" s="7"/>
      <c r="F2855" s="7" t="s">
        <v>24</v>
      </c>
      <c r="G2855" s="7" t="s">
        <v>293</v>
      </c>
      <c r="H2855" s="7" t="s">
        <v>2217</v>
      </c>
      <c r="I2855" s="7" t="s">
        <v>27</v>
      </c>
    </row>
    <row r="2856">
      <c r="A2856" s="56" t="s">
        <v>303</v>
      </c>
      <c r="B2856" s="7" t="s">
        <v>1143</v>
      </c>
      <c r="C2856" s="7">
        <v>4.0</v>
      </c>
      <c r="D2856" s="7">
        <v>3.0</v>
      </c>
      <c r="E2856" s="7">
        <v>4.0</v>
      </c>
      <c r="F2856" s="7" t="s">
        <v>24</v>
      </c>
      <c r="G2856" s="7" t="s">
        <v>293</v>
      </c>
      <c r="H2856" s="7" t="s">
        <v>1481</v>
      </c>
      <c r="I2856" s="7" t="s">
        <v>25</v>
      </c>
    </row>
    <row r="2857">
      <c r="A2857" s="56" t="s">
        <v>408</v>
      </c>
      <c r="B2857" s="7" t="s">
        <v>1530</v>
      </c>
      <c r="C2857" s="7">
        <v>4.0</v>
      </c>
      <c r="D2857" s="7">
        <v>3.0</v>
      </c>
      <c r="E2857" s="7">
        <v>4.0</v>
      </c>
      <c r="F2857" s="7" t="s">
        <v>181</v>
      </c>
      <c r="G2857" s="7" t="s">
        <v>179</v>
      </c>
      <c r="H2857" s="7" t="s">
        <v>2218</v>
      </c>
      <c r="I2857" s="7" t="s">
        <v>27</v>
      </c>
    </row>
    <row r="2858">
      <c r="A2858" s="56" t="s">
        <v>439</v>
      </c>
      <c r="B2858" s="7" t="s">
        <v>1857</v>
      </c>
      <c r="C2858" s="7">
        <v>4.0</v>
      </c>
      <c r="D2858" s="7">
        <v>3.0</v>
      </c>
      <c r="E2858" s="7">
        <v>4.0</v>
      </c>
      <c r="F2858" s="7" t="s">
        <v>24</v>
      </c>
      <c r="G2858" s="7" t="s">
        <v>293</v>
      </c>
      <c r="H2858" s="7" t="s">
        <v>2219</v>
      </c>
      <c r="I2858" s="7" t="s">
        <v>25</v>
      </c>
    </row>
    <row r="2859">
      <c r="A2859" s="56" t="s">
        <v>362</v>
      </c>
      <c r="B2859" s="7" t="s">
        <v>431</v>
      </c>
      <c r="C2859" s="7">
        <v>4.0</v>
      </c>
      <c r="D2859" s="7">
        <v>4.0</v>
      </c>
      <c r="E2859" s="7">
        <v>2.0</v>
      </c>
      <c r="F2859" s="7" t="s">
        <v>355</v>
      </c>
      <c r="G2859" s="7" t="s">
        <v>293</v>
      </c>
      <c r="H2859" s="7" t="s">
        <v>2220</v>
      </c>
      <c r="I2859" s="7" t="s">
        <v>27</v>
      </c>
    </row>
    <row r="2860">
      <c r="A2860" s="56" t="s">
        <v>330</v>
      </c>
      <c r="B2860" s="7" t="s">
        <v>404</v>
      </c>
      <c r="C2860" s="7">
        <v>5.0</v>
      </c>
      <c r="D2860" s="7">
        <v>5.0</v>
      </c>
      <c r="E2860" s="7"/>
      <c r="F2860" s="7" t="s">
        <v>24</v>
      </c>
      <c r="G2860" s="7" t="s">
        <v>293</v>
      </c>
      <c r="H2860" s="7" t="s">
        <v>649</v>
      </c>
      <c r="I2860" s="7" t="s">
        <v>27</v>
      </c>
    </row>
    <row r="2861">
      <c r="A2861" s="56" t="s">
        <v>290</v>
      </c>
      <c r="B2861" s="7" t="s">
        <v>599</v>
      </c>
      <c r="C2861" s="7">
        <v>2.0</v>
      </c>
      <c r="D2861" s="7">
        <v>2.0</v>
      </c>
      <c r="E2861" s="7">
        <v>2.0</v>
      </c>
      <c r="F2861" s="7" t="s">
        <v>36</v>
      </c>
      <c r="G2861" s="7" t="s">
        <v>293</v>
      </c>
      <c r="H2861" s="7" t="s">
        <v>1452</v>
      </c>
      <c r="I2861" s="7" t="s">
        <v>25</v>
      </c>
    </row>
    <row r="2862">
      <c r="A2862" s="56" t="s">
        <v>290</v>
      </c>
      <c r="B2862" s="7" t="s">
        <v>393</v>
      </c>
      <c r="C2862" s="7">
        <v>1.0</v>
      </c>
      <c r="D2862" s="7">
        <v>1.0</v>
      </c>
      <c r="E2862" s="7">
        <v>2.0</v>
      </c>
      <c r="F2862" s="7" t="s">
        <v>36</v>
      </c>
      <c r="G2862" s="7" t="s">
        <v>293</v>
      </c>
      <c r="H2862" s="7" t="s">
        <v>990</v>
      </c>
    </row>
    <row r="2863">
      <c r="A2863" s="56" t="s">
        <v>290</v>
      </c>
      <c r="B2863" s="7" t="s">
        <v>599</v>
      </c>
      <c r="C2863" s="7">
        <v>1.0</v>
      </c>
      <c r="D2863" s="7">
        <v>1.0</v>
      </c>
      <c r="E2863" s="7">
        <v>2.0</v>
      </c>
      <c r="F2863" s="7" t="s">
        <v>382</v>
      </c>
      <c r="G2863" s="7" t="s">
        <v>293</v>
      </c>
      <c r="H2863" s="7" t="s">
        <v>579</v>
      </c>
      <c r="I2863" s="7" t="s">
        <v>25</v>
      </c>
    </row>
    <row r="2864">
      <c r="A2864" s="56" t="s">
        <v>302</v>
      </c>
      <c r="B2864" s="7" t="s">
        <v>839</v>
      </c>
      <c r="C2864" s="7">
        <v>5.0</v>
      </c>
      <c r="D2864" s="7">
        <v>3.0</v>
      </c>
      <c r="E2864" s="7">
        <v>2.0</v>
      </c>
      <c r="F2864" s="7" t="s">
        <v>181</v>
      </c>
      <c r="G2864" s="7" t="s">
        <v>179</v>
      </c>
      <c r="H2864" s="7" t="s">
        <v>2221</v>
      </c>
      <c r="I2864" s="7" t="s">
        <v>27</v>
      </c>
    </row>
    <row r="2865">
      <c r="A2865" s="56" t="s">
        <v>290</v>
      </c>
      <c r="B2865" s="7" t="s">
        <v>320</v>
      </c>
      <c r="C2865" s="7">
        <v>2.0</v>
      </c>
      <c r="D2865" s="7">
        <v>2.0</v>
      </c>
      <c r="E2865" s="7"/>
      <c r="F2865" s="7" t="s">
        <v>36</v>
      </c>
      <c r="G2865" s="7" t="s">
        <v>293</v>
      </c>
      <c r="H2865" s="7" t="s">
        <v>1866</v>
      </c>
      <c r="I2865" s="7" t="s">
        <v>25</v>
      </c>
    </row>
    <row r="2866">
      <c r="A2866" s="56" t="s">
        <v>290</v>
      </c>
      <c r="B2866" s="7" t="s">
        <v>320</v>
      </c>
      <c r="C2866" s="7">
        <v>2.0</v>
      </c>
      <c r="D2866" s="7">
        <v>2.0</v>
      </c>
      <c r="E2866" s="7">
        <v>2.0</v>
      </c>
      <c r="F2866" s="7" t="s">
        <v>36</v>
      </c>
      <c r="G2866" s="7" t="s">
        <v>293</v>
      </c>
      <c r="H2866" s="7" t="s">
        <v>1866</v>
      </c>
      <c r="I2866" s="7" t="s">
        <v>25</v>
      </c>
    </row>
    <row r="2867">
      <c r="A2867" s="56" t="s">
        <v>336</v>
      </c>
      <c r="B2867" s="7" t="s">
        <v>885</v>
      </c>
      <c r="C2867" s="7">
        <v>4.0</v>
      </c>
      <c r="D2867" s="7">
        <v>4.0</v>
      </c>
      <c r="E2867" s="7">
        <v>6.0</v>
      </c>
      <c r="F2867" s="7" t="s">
        <v>24</v>
      </c>
      <c r="G2867" s="7" t="s">
        <v>293</v>
      </c>
      <c r="H2867" s="7" t="s">
        <v>584</v>
      </c>
      <c r="I2867" s="7" t="s">
        <v>27</v>
      </c>
    </row>
    <row r="2868">
      <c r="A2868" s="56" t="s">
        <v>336</v>
      </c>
      <c r="B2868" s="7" t="s">
        <v>2222</v>
      </c>
      <c r="C2868" s="7">
        <v>4.0</v>
      </c>
      <c r="D2868" s="7">
        <v>3.0</v>
      </c>
      <c r="E2868" s="7">
        <v>1.0</v>
      </c>
      <c r="F2868" s="7" t="s">
        <v>24</v>
      </c>
      <c r="G2868" s="7" t="s">
        <v>293</v>
      </c>
      <c r="H2868" s="7" t="s">
        <v>338</v>
      </c>
      <c r="I2868" s="7" t="s">
        <v>27</v>
      </c>
    </row>
    <row r="2869">
      <c r="A2869" s="56" t="s">
        <v>336</v>
      </c>
      <c r="B2869" s="7" t="s">
        <v>386</v>
      </c>
      <c r="C2869" s="7">
        <v>5.0</v>
      </c>
      <c r="D2869" s="7">
        <v>4.0</v>
      </c>
      <c r="E2869" s="7">
        <v>2.0</v>
      </c>
      <c r="F2869" s="7" t="s">
        <v>24</v>
      </c>
      <c r="G2869" s="7" t="s">
        <v>293</v>
      </c>
      <c r="H2869" s="7" t="s">
        <v>435</v>
      </c>
      <c r="I2869" s="7" t="s">
        <v>25</v>
      </c>
    </row>
    <row r="2870">
      <c r="A2870" s="56" t="s">
        <v>336</v>
      </c>
      <c r="B2870" s="7" t="s">
        <v>660</v>
      </c>
      <c r="C2870" s="7">
        <v>4.0</v>
      </c>
      <c r="D2870" s="7">
        <v>4.0</v>
      </c>
      <c r="E2870" s="7">
        <v>2.0</v>
      </c>
      <c r="F2870" s="7" t="s">
        <v>24</v>
      </c>
      <c r="G2870" s="7" t="s">
        <v>293</v>
      </c>
      <c r="H2870" s="7" t="s">
        <v>803</v>
      </c>
      <c r="I2870" s="7" t="s">
        <v>25</v>
      </c>
    </row>
    <row r="2871">
      <c r="A2871" s="56" t="s">
        <v>848</v>
      </c>
      <c r="B2871" s="7" t="s">
        <v>887</v>
      </c>
      <c r="C2871" s="7">
        <v>2.0</v>
      </c>
      <c r="D2871" s="7">
        <v>1.0</v>
      </c>
      <c r="E2871" s="7">
        <v>2.0</v>
      </c>
      <c r="F2871" s="7" t="s">
        <v>355</v>
      </c>
      <c r="G2871" s="7" t="s">
        <v>293</v>
      </c>
      <c r="H2871" s="7" t="s">
        <v>456</v>
      </c>
      <c r="I2871" s="7" t="s">
        <v>27</v>
      </c>
    </row>
    <row r="2872">
      <c r="A2872" s="56" t="s">
        <v>848</v>
      </c>
      <c r="B2872" s="7" t="s">
        <v>580</v>
      </c>
      <c r="C2872" s="7">
        <v>2.0</v>
      </c>
      <c r="D2872" s="7">
        <v>2.0</v>
      </c>
      <c r="E2872" s="7"/>
      <c r="F2872" s="7" t="s">
        <v>355</v>
      </c>
      <c r="G2872" s="7" t="s">
        <v>293</v>
      </c>
      <c r="H2872" s="7" t="s">
        <v>1403</v>
      </c>
      <c r="I2872" s="7" t="s">
        <v>27</v>
      </c>
    </row>
    <row r="2873">
      <c r="A2873" s="56" t="s">
        <v>302</v>
      </c>
      <c r="B2873" s="7" t="s">
        <v>1467</v>
      </c>
      <c r="C2873" s="7">
        <v>4.0</v>
      </c>
      <c r="D2873" s="7">
        <v>2.0</v>
      </c>
      <c r="E2873" s="7"/>
      <c r="F2873" s="7" t="s">
        <v>24</v>
      </c>
      <c r="G2873" s="7" t="s">
        <v>293</v>
      </c>
      <c r="H2873" s="7" t="s">
        <v>1856</v>
      </c>
    </row>
    <row r="2874">
      <c r="A2874" s="56" t="s">
        <v>497</v>
      </c>
      <c r="B2874" s="7" t="s">
        <v>501</v>
      </c>
      <c r="C2874" s="7">
        <v>3.0</v>
      </c>
      <c r="D2874" s="7">
        <v>4.0</v>
      </c>
      <c r="E2874" s="7">
        <v>2.0</v>
      </c>
      <c r="F2874" s="7" t="s">
        <v>300</v>
      </c>
      <c r="G2874" s="7" t="s">
        <v>293</v>
      </c>
      <c r="H2874" s="7" t="s">
        <v>720</v>
      </c>
      <c r="I2874" s="7" t="s">
        <v>27</v>
      </c>
    </row>
    <row r="2875">
      <c r="A2875" s="56" t="s">
        <v>497</v>
      </c>
      <c r="B2875" s="7" t="s">
        <v>630</v>
      </c>
      <c r="C2875" s="7">
        <v>4.0</v>
      </c>
      <c r="D2875" s="7">
        <v>4.0</v>
      </c>
      <c r="E2875" s="7"/>
      <c r="F2875" s="7" t="s">
        <v>300</v>
      </c>
      <c r="G2875" s="7" t="s">
        <v>293</v>
      </c>
      <c r="H2875" s="7" t="s">
        <v>2223</v>
      </c>
      <c r="I2875" s="7" t="s">
        <v>25</v>
      </c>
    </row>
    <row r="2876">
      <c r="A2876" s="56" t="s">
        <v>430</v>
      </c>
      <c r="B2876" s="7" t="s">
        <v>368</v>
      </c>
      <c r="C2876" s="7">
        <v>3.0</v>
      </c>
      <c r="D2876" s="7">
        <v>2.0</v>
      </c>
      <c r="E2876" s="7">
        <v>1.0</v>
      </c>
      <c r="F2876" s="7" t="s">
        <v>358</v>
      </c>
      <c r="G2876" s="7" t="s">
        <v>293</v>
      </c>
      <c r="H2876" s="7" t="s">
        <v>1177</v>
      </c>
      <c r="I2876" s="7" t="s">
        <v>27</v>
      </c>
    </row>
    <row r="2877">
      <c r="A2877" s="56" t="s">
        <v>330</v>
      </c>
      <c r="B2877" s="7" t="s">
        <v>1108</v>
      </c>
      <c r="C2877" s="7">
        <v>6.0</v>
      </c>
      <c r="D2877" s="7">
        <v>5.0</v>
      </c>
      <c r="E2877" s="7">
        <v>2.0</v>
      </c>
      <c r="F2877" s="7" t="s">
        <v>192</v>
      </c>
      <c r="G2877" s="7" t="s">
        <v>179</v>
      </c>
      <c r="H2877" s="7" t="s">
        <v>2224</v>
      </c>
    </row>
    <row r="2878">
      <c r="A2878" s="56" t="s">
        <v>290</v>
      </c>
      <c r="B2878" s="7" t="s">
        <v>532</v>
      </c>
      <c r="C2878" s="7">
        <v>5.0</v>
      </c>
      <c r="D2878" s="7">
        <v>5.0</v>
      </c>
      <c r="E2878" s="7">
        <v>2.0</v>
      </c>
      <c r="F2878" s="7" t="s">
        <v>24</v>
      </c>
      <c r="G2878" s="7" t="s">
        <v>293</v>
      </c>
      <c r="H2878" s="7" t="s">
        <v>548</v>
      </c>
    </row>
    <row r="2879">
      <c r="A2879" s="56" t="s">
        <v>309</v>
      </c>
      <c r="B2879" s="7" t="s">
        <v>2225</v>
      </c>
      <c r="C2879" s="7">
        <v>7.0</v>
      </c>
      <c r="D2879" s="7">
        <v>5.0</v>
      </c>
      <c r="E2879" s="7"/>
      <c r="F2879" s="7" t="s">
        <v>192</v>
      </c>
      <c r="G2879" s="7" t="s">
        <v>293</v>
      </c>
      <c r="H2879" s="7" t="s">
        <v>2226</v>
      </c>
      <c r="I2879" s="7" t="s">
        <v>27</v>
      </c>
    </row>
    <row r="2880">
      <c r="A2880" s="56" t="s">
        <v>365</v>
      </c>
      <c r="B2880" s="7" t="s">
        <v>1727</v>
      </c>
      <c r="C2880" s="7">
        <v>4.0</v>
      </c>
      <c r="D2880" s="7">
        <v>3.0</v>
      </c>
      <c r="E2880" s="7">
        <v>3.0</v>
      </c>
      <c r="F2880" s="7" t="s">
        <v>321</v>
      </c>
      <c r="G2880" s="7" t="s">
        <v>179</v>
      </c>
      <c r="H2880" s="7" t="s">
        <v>1337</v>
      </c>
      <c r="I2880" s="7" t="s">
        <v>27</v>
      </c>
    </row>
    <row r="2881">
      <c r="A2881" s="56" t="s">
        <v>336</v>
      </c>
      <c r="B2881" s="7" t="s">
        <v>562</v>
      </c>
      <c r="C2881" s="7">
        <v>4.0</v>
      </c>
      <c r="D2881" s="7">
        <v>4.0</v>
      </c>
      <c r="E2881" s="7">
        <v>2.0</v>
      </c>
      <c r="F2881" s="7" t="s">
        <v>24</v>
      </c>
      <c r="G2881" s="7" t="s">
        <v>293</v>
      </c>
      <c r="H2881" s="7" t="s">
        <v>2227</v>
      </c>
    </row>
    <row r="2882">
      <c r="A2882" s="56" t="s">
        <v>430</v>
      </c>
      <c r="B2882" s="7" t="s">
        <v>1329</v>
      </c>
      <c r="C2882" s="7">
        <v>3.0</v>
      </c>
      <c r="D2882" s="7">
        <v>2.0</v>
      </c>
      <c r="E2882" s="7">
        <v>1.0</v>
      </c>
      <c r="F2882" s="7" t="s">
        <v>461</v>
      </c>
      <c r="G2882" s="7" t="s">
        <v>179</v>
      </c>
      <c r="H2882" s="7" t="s">
        <v>2228</v>
      </c>
    </row>
    <row r="2883">
      <c r="A2883" s="56" t="s">
        <v>336</v>
      </c>
      <c r="B2883" s="7" t="s">
        <v>896</v>
      </c>
      <c r="C2883" s="7">
        <v>5.0</v>
      </c>
      <c r="D2883" s="7">
        <v>5.0</v>
      </c>
      <c r="E2883" s="7"/>
      <c r="F2883" s="7" t="s">
        <v>300</v>
      </c>
      <c r="G2883" s="7" t="s">
        <v>293</v>
      </c>
      <c r="H2883" s="7" t="s">
        <v>1490</v>
      </c>
      <c r="I2883" s="7" t="s">
        <v>27</v>
      </c>
    </row>
    <row r="2884">
      <c r="A2884" s="56" t="s">
        <v>336</v>
      </c>
      <c r="B2884" s="7" t="s">
        <v>499</v>
      </c>
      <c r="C2884" s="7">
        <v>3.0</v>
      </c>
      <c r="D2884" s="7">
        <v>2.0</v>
      </c>
      <c r="E2884" s="7">
        <v>1.0</v>
      </c>
      <c r="F2884" s="7" t="s">
        <v>24</v>
      </c>
      <c r="G2884" s="7" t="s">
        <v>293</v>
      </c>
      <c r="H2884" s="7" t="s">
        <v>396</v>
      </c>
      <c r="I2884" s="7" t="s">
        <v>27</v>
      </c>
    </row>
    <row r="2885">
      <c r="A2885" s="56" t="s">
        <v>351</v>
      </c>
      <c r="B2885" s="7" t="s">
        <v>993</v>
      </c>
      <c r="C2885" s="7">
        <v>3.0</v>
      </c>
      <c r="D2885" s="7">
        <v>2.0</v>
      </c>
      <c r="E2885" s="7"/>
      <c r="F2885" s="7" t="s">
        <v>300</v>
      </c>
      <c r="G2885" s="7" t="s">
        <v>293</v>
      </c>
      <c r="H2885" s="7" t="s">
        <v>1717</v>
      </c>
      <c r="I2885" s="7" t="s">
        <v>27</v>
      </c>
    </row>
    <row r="2886">
      <c r="A2886" s="56" t="s">
        <v>290</v>
      </c>
      <c r="B2886" s="7" t="s">
        <v>523</v>
      </c>
      <c r="C2886" s="7" t="s">
        <v>576</v>
      </c>
      <c r="D2886" s="7">
        <v>1.0</v>
      </c>
      <c r="E2886" s="7"/>
      <c r="F2886" s="7" t="s">
        <v>1993</v>
      </c>
      <c r="G2886" s="7" t="s">
        <v>293</v>
      </c>
      <c r="H2886" s="7" t="s">
        <v>1204</v>
      </c>
      <c r="I2886" s="7" t="s">
        <v>25</v>
      </c>
    </row>
    <row r="2887">
      <c r="A2887" s="56" t="s">
        <v>303</v>
      </c>
      <c r="B2887" s="7" t="s">
        <v>393</v>
      </c>
      <c r="C2887" s="7">
        <v>3.0</v>
      </c>
      <c r="D2887" s="7">
        <v>3.0</v>
      </c>
      <c r="E2887" s="7">
        <v>1.0</v>
      </c>
      <c r="F2887" s="7" t="s">
        <v>405</v>
      </c>
      <c r="G2887" s="7" t="s">
        <v>293</v>
      </c>
      <c r="H2887" s="7" t="s">
        <v>2229</v>
      </c>
      <c r="I2887" s="7" t="s">
        <v>27</v>
      </c>
    </row>
    <row r="2888">
      <c r="A2888" s="56" t="s">
        <v>447</v>
      </c>
      <c r="B2888" s="7" t="s">
        <v>299</v>
      </c>
      <c r="C2888" s="7">
        <v>3.0</v>
      </c>
      <c r="D2888" s="7">
        <v>3.0</v>
      </c>
      <c r="E2888" s="7">
        <v>4.0</v>
      </c>
      <c r="F2888" s="7" t="s">
        <v>345</v>
      </c>
      <c r="G2888" s="7" t="s">
        <v>293</v>
      </c>
      <c r="H2888" s="7" t="s">
        <v>2230</v>
      </c>
      <c r="I2888" s="7" t="s">
        <v>25</v>
      </c>
    </row>
    <row r="2889">
      <c r="A2889" s="56" t="s">
        <v>295</v>
      </c>
      <c r="B2889" s="7" t="s">
        <v>525</v>
      </c>
      <c r="C2889" s="7">
        <v>6.0</v>
      </c>
      <c r="D2889" s="7">
        <v>7.0</v>
      </c>
      <c r="E2889" s="7">
        <v>1.0</v>
      </c>
      <c r="F2889" s="7" t="s">
        <v>192</v>
      </c>
      <c r="G2889" s="7" t="s">
        <v>179</v>
      </c>
      <c r="H2889" s="7" t="s">
        <v>1803</v>
      </c>
      <c r="I2889" s="7" t="s">
        <v>27</v>
      </c>
    </row>
    <row r="2890">
      <c r="A2890" s="56" t="s">
        <v>315</v>
      </c>
      <c r="B2890" s="7" t="s">
        <v>926</v>
      </c>
      <c r="C2890" s="7">
        <v>2.0</v>
      </c>
      <c r="D2890" s="7">
        <v>2.0</v>
      </c>
      <c r="E2890" s="7">
        <v>2.0</v>
      </c>
      <c r="F2890" s="7" t="s">
        <v>181</v>
      </c>
      <c r="G2890" s="7" t="s">
        <v>179</v>
      </c>
      <c r="H2890" s="7" t="s">
        <v>1321</v>
      </c>
      <c r="I2890" s="7" t="s">
        <v>27</v>
      </c>
    </row>
    <row r="2891">
      <c r="A2891" s="56" t="s">
        <v>944</v>
      </c>
      <c r="B2891" s="7" t="s">
        <v>1900</v>
      </c>
      <c r="C2891" s="7">
        <v>5.0</v>
      </c>
      <c r="D2891" s="7">
        <v>5.0</v>
      </c>
      <c r="E2891" s="7"/>
      <c r="F2891" s="7" t="s">
        <v>192</v>
      </c>
      <c r="G2891" s="7" t="s">
        <v>293</v>
      </c>
      <c r="H2891" s="7" t="s">
        <v>2231</v>
      </c>
    </row>
    <row r="2892">
      <c r="A2892" s="56" t="s">
        <v>336</v>
      </c>
      <c r="B2892" s="7" t="s">
        <v>1646</v>
      </c>
      <c r="D2892" s="27"/>
      <c r="E2892" s="7">
        <v>2.0</v>
      </c>
      <c r="F2892" s="7" t="s">
        <v>1415</v>
      </c>
      <c r="G2892" s="7" t="s">
        <v>293</v>
      </c>
      <c r="H2892" s="7" t="s">
        <v>2232</v>
      </c>
    </row>
    <row r="2893">
      <c r="A2893" s="56" t="s">
        <v>336</v>
      </c>
      <c r="B2893" s="7" t="s">
        <v>433</v>
      </c>
      <c r="C2893" s="7">
        <v>5.0</v>
      </c>
      <c r="D2893" s="7">
        <v>5.0</v>
      </c>
      <c r="E2893" s="7">
        <v>2.0</v>
      </c>
      <c r="F2893" s="7" t="s">
        <v>300</v>
      </c>
      <c r="G2893" s="7" t="s">
        <v>293</v>
      </c>
      <c r="H2893" s="7" t="s">
        <v>2093</v>
      </c>
      <c r="I2893" s="7" t="s">
        <v>27</v>
      </c>
    </row>
    <row r="2894">
      <c r="A2894" s="56" t="s">
        <v>403</v>
      </c>
      <c r="B2894" s="7" t="s">
        <v>596</v>
      </c>
      <c r="C2894" s="7">
        <v>4.0</v>
      </c>
      <c r="D2894" s="7">
        <v>3.0</v>
      </c>
      <c r="E2894" s="7"/>
      <c r="F2894" s="7" t="s">
        <v>1606</v>
      </c>
      <c r="G2894" s="7" t="s">
        <v>179</v>
      </c>
      <c r="H2894" s="7" t="s">
        <v>353</v>
      </c>
      <c r="I2894" s="7" t="s">
        <v>27</v>
      </c>
    </row>
    <row r="2895">
      <c r="A2895" s="56" t="s">
        <v>315</v>
      </c>
      <c r="B2895" s="7" t="s">
        <v>843</v>
      </c>
      <c r="C2895" s="7">
        <v>4.0</v>
      </c>
      <c r="D2895" s="7">
        <v>3.0</v>
      </c>
      <c r="E2895" s="7">
        <v>2.0</v>
      </c>
      <c r="F2895" s="7" t="s">
        <v>321</v>
      </c>
      <c r="G2895" s="7" t="s">
        <v>179</v>
      </c>
      <c r="H2895" s="7" t="s">
        <v>2011</v>
      </c>
    </row>
    <row r="2896">
      <c r="A2896" s="56" t="s">
        <v>315</v>
      </c>
      <c r="B2896" s="7" t="s">
        <v>1619</v>
      </c>
      <c r="C2896" s="7">
        <v>3.0</v>
      </c>
      <c r="D2896" s="7">
        <v>2.0</v>
      </c>
      <c r="E2896" s="7">
        <v>3.0</v>
      </c>
      <c r="F2896" s="7" t="s">
        <v>181</v>
      </c>
      <c r="G2896" s="7" t="s">
        <v>179</v>
      </c>
      <c r="H2896" s="7" t="s">
        <v>1936</v>
      </c>
      <c r="I2896" s="7" t="s">
        <v>27</v>
      </c>
    </row>
    <row r="2897">
      <c r="A2897" s="56" t="s">
        <v>315</v>
      </c>
      <c r="B2897" s="7" t="s">
        <v>354</v>
      </c>
      <c r="C2897" s="7">
        <v>3.0</v>
      </c>
      <c r="D2897" s="7">
        <v>2.0</v>
      </c>
      <c r="E2897" s="7"/>
      <c r="F2897" s="7" t="s">
        <v>593</v>
      </c>
      <c r="G2897" s="7" t="s">
        <v>179</v>
      </c>
      <c r="H2897" s="7" t="s">
        <v>322</v>
      </c>
    </row>
    <row r="2898">
      <c r="A2898" s="56" t="s">
        <v>315</v>
      </c>
      <c r="B2898" s="7" t="s">
        <v>937</v>
      </c>
      <c r="C2898" s="7">
        <v>3.0</v>
      </c>
      <c r="D2898" s="7">
        <v>2.0</v>
      </c>
      <c r="E2898" s="7"/>
      <c r="F2898" s="7" t="s">
        <v>181</v>
      </c>
      <c r="G2898" s="7" t="s">
        <v>179</v>
      </c>
      <c r="H2898" s="7" t="s">
        <v>1321</v>
      </c>
      <c r="I2898" s="7" t="s">
        <v>27</v>
      </c>
    </row>
    <row r="2899">
      <c r="A2899" s="56" t="s">
        <v>315</v>
      </c>
      <c r="B2899" s="7" t="s">
        <v>1857</v>
      </c>
      <c r="C2899" s="7">
        <v>5.0</v>
      </c>
      <c r="D2899" s="7">
        <v>3.0</v>
      </c>
      <c r="E2899" s="7"/>
      <c r="F2899" s="7" t="s">
        <v>321</v>
      </c>
      <c r="G2899" s="7" t="s">
        <v>179</v>
      </c>
      <c r="H2899" s="7" t="s">
        <v>322</v>
      </c>
      <c r="I2899" s="7" t="s">
        <v>27</v>
      </c>
    </row>
    <row r="2900">
      <c r="A2900" s="56" t="s">
        <v>365</v>
      </c>
      <c r="B2900" s="7" t="s">
        <v>2233</v>
      </c>
      <c r="C2900" s="7">
        <v>3.0</v>
      </c>
      <c r="D2900" s="7">
        <v>2.0</v>
      </c>
      <c r="E2900" s="7">
        <v>5.0</v>
      </c>
      <c r="F2900" s="7" t="s">
        <v>382</v>
      </c>
      <c r="G2900" s="7" t="s">
        <v>293</v>
      </c>
      <c r="H2900" s="7" t="s">
        <v>1233</v>
      </c>
      <c r="I2900" s="7" t="s">
        <v>27</v>
      </c>
    </row>
    <row r="2901">
      <c r="A2901" s="56" t="s">
        <v>620</v>
      </c>
      <c r="B2901" s="7" t="s">
        <v>1129</v>
      </c>
      <c r="C2901" s="7">
        <v>4.0</v>
      </c>
      <c r="D2901" s="7">
        <v>3.0</v>
      </c>
      <c r="E2901" s="7"/>
      <c r="F2901" s="7" t="s">
        <v>300</v>
      </c>
      <c r="G2901" s="7" t="s">
        <v>293</v>
      </c>
      <c r="H2901" s="7" t="s">
        <v>1769</v>
      </c>
      <c r="I2901" s="7" t="s">
        <v>25</v>
      </c>
    </row>
    <row r="2902">
      <c r="A2902" s="56" t="s">
        <v>362</v>
      </c>
      <c r="B2902" s="7" t="s">
        <v>610</v>
      </c>
      <c r="C2902" s="7">
        <v>4.0</v>
      </c>
      <c r="D2902" s="7">
        <v>3.0</v>
      </c>
      <c r="E2902" s="7"/>
      <c r="F2902" s="7" t="s">
        <v>300</v>
      </c>
      <c r="G2902" s="7" t="s">
        <v>293</v>
      </c>
      <c r="H2902" s="7" t="s">
        <v>1206</v>
      </c>
      <c r="I2902" s="7" t="s">
        <v>27</v>
      </c>
    </row>
    <row r="2903">
      <c r="A2903" s="56" t="s">
        <v>341</v>
      </c>
      <c r="B2903" s="7" t="s">
        <v>2234</v>
      </c>
      <c r="C2903" s="7">
        <v>4.0</v>
      </c>
      <c r="D2903" s="7">
        <v>4.0</v>
      </c>
      <c r="E2903" s="7"/>
      <c r="F2903" s="7" t="s">
        <v>181</v>
      </c>
      <c r="G2903" s="7" t="s">
        <v>293</v>
      </c>
      <c r="H2903" s="7" t="s">
        <v>559</v>
      </c>
      <c r="I2903" s="7" t="s">
        <v>27</v>
      </c>
    </row>
    <row r="2904">
      <c r="A2904" s="56" t="s">
        <v>517</v>
      </c>
      <c r="B2904" s="7" t="s">
        <v>855</v>
      </c>
      <c r="C2904" s="7">
        <v>9.0</v>
      </c>
      <c r="D2904" s="7">
        <v>8.0</v>
      </c>
      <c r="E2904" s="7"/>
      <c r="F2904" s="7" t="s">
        <v>332</v>
      </c>
      <c r="G2904" s="7" t="s">
        <v>179</v>
      </c>
      <c r="H2904" s="7" t="s">
        <v>2235</v>
      </c>
    </row>
    <row r="2905">
      <c r="A2905" s="56" t="s">
        <v>362</v>
      </c>
      <c r="B2905" s="7" t="s">
        <v>797</v>
      </c>
      <c r="C2905" s="7">
        <v>2.0</v>
      </c>
      <c r="D2905" s="7">
        <v>2.0</v>
      </c>
      <c r="E2905" s="7"/>
      <c r="F2905" s="7" t="s">
        <v>36</v>
      </c>
      <c r="G2905" s="7" t="s">
        <v>293</v>
      </c>
      <c r="H2905" s="7" t="s">
        <v>2236</v>
      </c>
      <c r="I2905" s="7" t="s">
        <v>25</v>
      </c>
    </row>
    <row r="2906">
      <c r="A2906" s="56" t="s">
        <v>351</v>
      </c>
      <c r="B2906" s="7" t="s">
        <v>485</v>
      </c>
      <c r="C2906" s="7">
        <v>5.0</v>
      </c>
      <c r="D2906" s="7">
        <v>4.0</v>
      </c>
      <c r="E2906" s="7"/>
      <c r="F2906" s="7" t="s">
        <v>352</v>
      </c>
      <c r="G2906" s="7" t="s">
        <v>179</v>
      </c>
      <c r="H2906" s="7" t="s">
        <v>353</v>
      </c>
      <c r="I2906" s="7" t="s">
        <v>27</v>
      </c>
    </row>
    <row r="2907">
      <c r="A2907" s="56" t="s">
        <v>415</v>
      </c>
      <c r="B2907" s="7" t="s">
        <v>2237</v>
      </c>
      <c r="C2907" s="7">
        <v>2.0</v>
      </c>
      <c r="D2907" s="7">
        <v>2.0</v>
      </c>
      <c r="E2907" s="7"/>
      <c r="F2907" s="7" t="s">
        <v>24</v>
      </c>
      <c r="G2907" s="7" t="s">
        <v>293</v>
      </c>
      <c r="H2907" s="7" t="s">
        <v>367</v>
      </c>
      <c r="I2907" s="7" t="s">
        <v>175</v>
      </c>
    </row>
    <row r="2908">
      <c r="A2908" s="56" t="s">
        <v>415</v>
      </c>
      <c r="B2908" s="7" t="s">
        <v>416</v>
      </c>
      <c r="C2908" s="7">
        <v>3.0</v>
      </c>
      <c r="D2908" s="7">
        <v>2.0</v>
      </c>
      <c r="E2908" s="7"/>
      <c r="F2908" s="7" t="s">
        <v>300</v>
      </c>
      <c r="G2908" s="7" t="s">
        <v>293</v>
      </c>
      <c r="H2908" s="7" t="s">
        <v>595</v>
      </c>
      <c r="I2908" s="7" t="s">
        <v>27</v>
      </c>
    </row>
    <row r="2909">
      <c r="A2909" s="56" t="s">
        <v>303</v>
      </c>
      <c r="B2909" s="7" t="s">
        <v>781</v>
      </c>
      <c r="C2909" s="7">
        <v>2.0</v>
      </c>
      <c r="D2909" s="7">
        <v>1.0</v>
      </c>
      <c r="E2909" s="7"/>
      <c r="F2909" s="7" t="s">
        <v>36</v>
      </c>
      <c r="G2909" s="7" t="s">
        <v>293</v>
      </c>
      <c r="H2909" s="7" t="s">
        <v>1202</v>
      </c>
      <c r="I2909" s="7" t="s">
        <v>27</v>
      </c>
    </row>
    <row r="2910">
      <c r="A2910" s="56" t="s">
        <v>365</v>
      </c>
      <c r="B2910" s="7" t="s">
        <v>873</v>
      </c>
      <c r="C2910" s="7">
        <v>4.0</v>
      </c>
      <c r="D2910" s="7">
        <v>2.0</v>
      </c>
      <c r="E2910" s="7">
        <v>1.0</v>
      </c>
      <c r="F2910" s="7" t="s">
        <v>24</v>
      </c>
      <c r="G2910" s="7" t="s">
        <v>293</v>
      </c>
      <c r="H2910" s="7" t="s">
        <v>1246</v>
      </c>
      <c r="I2910" s="7" t="s">
        <v>27</v>
      </c>
    </row>
    <row r="2911">
      <c r="A2911" s="56" t="s">
        <v>336</v>
      </c>
      <c r="B2911" s="7" t="s">
        <v>393</v>
      </c>
      <c r="C2911" s="7">
        <v>3.0</v>
      </c>
      <c r="D2911" s="7">
        <v>3.0</v>
      </c>
      <c r="E2911" s="7"/>
      <c r="F2911" s="7" t="s">
        <v>382</v>
      </c>
      <c r="G2911" s="7" t="s">
        <v>293</v>
      </c>
      <c r="H2911" s="7" t="s">
        <v>2238</v>
      </c>
      <c r="I2911" s="7" t="s">
        <v>25</v>
      </c>
    </row>
    <row r="2912">
      <c r="A2912" s="56" t="s">
        <v>336</v>
      </c>
      <c r="B2912" s="7" t="s">
        <v>573</v>
      </c>
      <c r="C2912" s="7">
        <v>4.0</v>
      </c>
      <c r="D2912" s="7">
        <v>5.0</v>
      </c>
      <c r="E2912" s="7">
        <v>1.0</v>
      </c>
      <c r="F2912" s="7" t="s">
        <v>300</v>
      </c>
      <c r="G2912" s="7" t="s">
        <v>293</v>
      </c>
      <c r="H2912" s="7" t="s">
        <v>803</v>
      </c>
      <c r="I2912" s="7" t="s">
        <v>25</v>
      </c>
    </row>
    <row r="2913">
      <c r="A2913" s="56" t="s">
        <v>336</v>
      </c>
      <c r="B2913" s="7" t="s">
        <v>573</v>
      </c>
      <c r="C2913" s="7">
        <v>4.0</v>
      </c>
      <c r="D2913" s="7">
        <v>5.0</v>
      </c>
      <c r="E2913" s="7">
        <v>1.0</v>
      </c>
      <c r="F2913" s="7" t="s">
        <v>300</v>
      </c>
      <c r="G2913" s="7" t="s">
        <v>293</v>
      </c>
      <c r="H2913" s="7" t="s">
        <v>803</v>
      </c>
      <c r="I2913" s="7" t="s">
        <v>25</v>
      </c>
    </row>
    <row r="2914">
      <c r="A2914" s="56" t="s">
        <v>336</v>
      </c>
      <c r="B2914" s="7" t="s">
        <v>312</v>
      </c>
      <c r="C2914" s="7">
        <v>4.0</v>
      </c>
      <c r="D2914" s="7">
        <v>5.0</v>
      </c>
      <c r="E2914" s="7">
        <v>3.0</v>
      </c>
      <c r="F2914" s="7" t="s">
        <v>300</v>
      </c>
      <c r="G2914" s="7" t="s">
        <v>293</v>
      </c>
      <c r="H2914" s="7" t="s">
        <v>661</v>
      </c>
      <c r="I2914" s="7" t="s">
        <v>25</v>
      </c>
    </row>
    <row r="2915">
      <c r="A2915" s="56" t="s">
        <v>290</v>
      </c>
      <c r="B2915" s="7" t="s">
        <v>1181</v>
      </c>
      <c r="C2915" s="7">
        <v>1.0</v>
      </c>
      <c r="D2915" s="7">
        <v>1.0</v>
      </c>
      <c r="E2915" s="7">
        <v>3.0</v>
      </c>
      <c r="F2915" s="7" t="s">
        <v>36</v>
      </c>
      <c r="G2915" s="7" t="s">
        <v>293</v>
      </c>
      <c r="H2915" s="7" t="s">
        <v>880</v>
      </c>
      <c r="I2915" s="7" t="s">
        <v>25</v>
      </c>
    </row>
    <row r="2916">
      <c r="A2916" s="56" t="s">
        <v>290</v>
      </c>
      <c r="B2916" s="7" t="s">
        <v>578</v>
      </c>
      <c r="C2916" s="7">
        <v>2.0</v>
      </c>
      <c r="D2916" s="7">
        <v>2.0</v>
      </c>
      <c r="E2916" s="7">
        <v>6.0</v>
      </c>
      <c r="F2916" s="7" t="s">
        <v>36</v>
      </c>
      <c r="G2916" s="7" t="s">
        <v>293</v>
      </c>
      <c r="H2916" s="7" t="s">
        <v>1480</v>
      </c>
      <c r="I2916" s="7" t="s">
        <v>25</v>
      </c>
    </row>
    <row r="2917">
      <c r="A2917" s="56" t="s">
        <v>290</v>
      </c>
      <c r="B2917" s="7" t="s">
        <v>2239</v>
      </c>
      <c r="C2917" s="7">
        <v>4.0</v>
      </c>
      <c r="D2917" s="7">
        <v>4.0</v>
      </c>
      <c r="E2917" s="7">
        <v>6.0</v>
      </c>
      <c r="F2917" s="7" t="s">
        <v>345</v>
      </c>
      <c r="G2917" s="7" t="s">
        <v>293</v>
      </c>
      <c r="H2917" s="7" t="s">
        <v>1349</v>
      </c>
      <c r="I2917" s="7" t="s">
        <v>25</v>
      </c>
    </row>
    <row r="2918">
      <c r="A2918" s="56" t="s">
        <v>303</v>
      </c>
      <c r="B2918" s="7" t="s">
        <v>1577</v>
      </c>
      <c r="C2918" s="7">
        <v>7.0</v>
      </c>
      <c r="D2918" s="7">
        <v>7.0</v>
      </c>
      <c r="E2918" s="7">
        <v>4.0</v>
      </c>
      <c r="F2918" s="7" t="s">
        <v>461</v>
      </c>
      <c r="G2918" s="7" t="s">
        <v>179</v>
      </c>
      <c r="H2918" s="7" t="s">
        <v>2240</v>
      </c>
      <c r="I2918" s="7" t="s">
        <v>25</v>
      </c>
    </row>
    <row r="2919">
      <c r="A2919" s="56" t="s">
        <v>303</v>
      </c>
      <c r="B2919" s="7" t="s">
        <v>605</v>
      </c>
      <c r="C2919" s="7">
        <v>5.0</v>
      </c>
      <c r="D2919" s="7">
        <v>4.0</v>
      </c>
      <c r="E2919" s="7">
        <v>4.0</v>
      </c>
      <c r="F2919" s="7" t="s">
        <v>461</v>
      </c>
      <c r="G2919" s="7" t="s">
        <v>179</v>
      </c>
      <c r="H2919" s="7" t="s">
        <v>1407</v>
      </c>
      <c r="I2919" s="7" t="s">
        <v>25</v>
      </c>
    </row>
    <row r="2920">
      <c r="A2920" s="56" t="s">
        <v>303</v>
      </c>
      <c r="B2920" s="7" t="s">
        <v>710</v>
      </c>
      <c r="C2920" s="7">
        <v>5.0</v>
      </c>
      <c r="D2920" s="7">
        <v>4.0</v>
      </c>
      <c r="E2920" s="7">
        <v>4.0</v>
      </c>
      <c r="F2920" s="7" t="s">
        <v>461</v>
      </c>
      <c r="G2920" s="7" t="s">
        <v>179</v>
      </c>
      <c r="H2920" s="7" t="s">
        <v>1407</v>
      </c>
      <c r="I2920" s="7" t="s">
        <v>27</v>
      </c>
    </row>
    <row r="2921">
      <c r="A2921" s="56" t="s">
        <v>303</v>
      </c>
      <c r="B2921" s="7" t="s">
        <v>2092</v>
      </c>
      <c r="C2921" s="7">
        <v>7.0</v>
      </c>
      <c r="D2921" s="7">
        <v>6.0</v>
      </c>
      <c r="E2921" s="7">
        <v>4.0</v>
      </c>
      <c r="F2921" s="7" t="s">
        <v>732</v>
      </c>
      <c r="G2921" s="7" t="s">
        <v>179</v>
      </c>
      <c r="H2921" s="7" t="s">
        <v>2241</v>
      </c>
      <c r="I2921" s="7" t="s">
        <v>175</v>
      </c>
    </row>
    <row r="2922">
      <c r="A2922" s="56" t="s">
        <v>336</v>
      </c>
      <c r="B2922" s="7" t="s">
        <v>2242</v>
      </c>
      <c r="C2922" s="7">
        <v>4.0</v>
      </c>
      <c r="D2922" s="7">
        <v>4.0</v>
      </c>
      <c r="E2922" s="7">
        <v>28.0</v>
      </c>
      <c r="F2922" s="7" t="s">
        <v>24</v>
      </c>
      <c r="G2922" s="7" t="s">
        <v>293</v>
      </c>
      <c r="H2922" s="7" t="s">
        <v>653</v>
      </c>
      <c r="I2922" s="7" t="s">
        <v>27</v>
      </c>
    </row>
    <row r="2923">
      <c r="A2923" s="56" t="s">
        <v>303</v>
      </c>
      <c r="B2923" s="7" t="s">
        <v>771</v>
      </c>
      <c r="C2923" s="7">
        <v>6.0</v>
      </c>
      <c r="D2923" s="7">
        <v>5.0</v>
      </c>
      <c r="E2923" s="7"/>
      <c r="F2923" s="7" t="s">
        <v>536</v>
      </c>
      <c r="G2923" s="7" t="s">
        <v>179</v>
      </c>
      <c r="H2923" s="7" t="s">
        <v>537</v>
      </c>
      <c r="I2923" s="7" t="s">
        <v>27</v>
      </c>
    </row>
    <row r="2924">
      <c r="A2924" s="56" t="s">
        <v>424</v>
      </c>
      <c r="B2924" s="7" t="s">
        <v>404</v>
      </c>
      <c r="C2924" s="7">
        <v>2.0</v>
      </c>
      <c r="D2924" s="7">
        <v>2.0</v>
      </c>
      <c r="E2924" s="7">
        <v>6.0</v>
      </c>
      <c r="F2924" s="7" t="s">
        <v>36</v>
      </c>
      <c r="G2924" s="7" t="s">
        <v>293</v>
      </c>
      <c r="H2924" s="7" t="s">
        <v>555</v>
      </c>
      <c r="I2924" s="7" t="s">
        <v>27</v>
      </c>
    </row>
    <row r="2925">
      <c r="A2925" s="56" t="s">
        <v>336</v>
      </c>
      <c r="B2925" s="7" t="s">
        <v>652</v>
      </c>
      <c r="C2925" s="7">
        <v>4.0</v>
      </c>
      <c r="D2925" s="7">
        <v>4.0</v>
      </c>
      <c r="E2925" s="7">
        <v>6.0</v>
      </c>
      <c r="F2925" s="7" t="s">
        <v>24</v>
      </c>
      <c r="G2925" s="7" t="s">
        <v>293</v>
      </c>
      <c r="H2925" s="7" t="s">
        <v>1869</v>
      </c>
      <c r="I2925" s="7" t="s">
        <v>27</v>
      </c>
    </row>
    <row r="2926">
      <c r="A2926" s="56" t="s">
        <v>336</v>
      </c>
      <c r="B2926" s="7" t="s">
        <v>2243</v>
      </c>
      <c r="C2926" s="7">
        <v>4.0</v>
      </c>
      <c r="D2926" s="7">
        <v>5.0</v>
      </c>
      <c r="E2926" s="7">
        <v>6.0</v>
      </c>
      <c r="F2926" s="7" t="s">
        <v>24</v>
      </c>
      <c r="G2926" s="7" t="s">
        <v>293</v>
      </c>
      <c r="H2926" s="7" t="s">
        <v>2244</v>
      </c>
      <c r="I2926" s="7" t="s">
        <v>27</v>
      </c>
    </row>
    <row r="2927">
      <c r="A2927" s="56" t="s">
        <v>336</v>
      </c>
      <c r="B2927" s="7" t="s">
        <v>2245</v>
      </c>
      <c r="C2927" s="7">
        <v>4.0</v>
      </c>
      <c r="D2927" s="7">
        <v>5.0</v>
      </c>
      <c r="E2927" s="7">
        <v>4.0</v>
      </c>
      <c r="F2927" s="7" t="s">
        <v>24</v>
      </c>
      <c r="G2927" s="7" t="s">
        <v>293</v>
      </c>
      <c r="H2927" s="7" t="s">
        <v>2246</v>
      </c>
      <c r="I2927" s="7" t="s">
        <v>27</v>
      </c>
    </row>
    <row r="2928">
      <c r="A2928" s="56" t="s">
        <v>336</v>
      </c>
      <c r="B2928" s="7" t="s">
        <v>2247</v>
      </c>
      <c r="C2928" s="7">
        <v>4.0</v>
      </c>
      <c r="D2928" s="7">
        <v>5.0</v>
      </c>
      <c r="E2928" s="7"/>
      <c r="F2928" s="7" t="s">
        <v>24</v>
      </c>
      <c r="G2928" s="7" t="s">
        <v>293</v>
      </c>
      <c r="H2928" s="7" t="s">
        <v>346</v>
      </c>
      <c r="I2928" s="7" t="s">
        <v>27</v>
      </c>
    </row>
    <row r="2929">
      <c r="A2929" s="56" t="s">
        <v>336</v>
      </c>
      <c r="B2929" s="7" t="s">
        <v>2248</v>
      </c>
      <c r="C2929" s="7">
        <v>3.0</v>
      </c>
      <c r="D2929" s="7">
        <v>3.0</v>
      </c>
      <c r="E2929" s="7">
        <v>4.0</v>
      </c>
      <c r="F2929" s="7" t="s">
        <v>24</v>
      </c>
      <c r="G2929" s="7" t="s">
        <v>293</v>
      </c>
      <c r="H2929" s="7" t="s">
        <v>1262</v>
      </c>
      <c r="I2929" s="7" t="s">
        <v>27</v>
      </c>
    </row>
    <row r="2930">
      <c r="A2930" s="56" t="s">
        <v>298</v>
      </c>
      <c r="B2930" s="7" t="s">
        <v>291</v>
      </c>
      <c r="C2930" s="7">
        <v>4.0</v>
      </c>
      <c r="D2930" s="7">
        <v>5.0</v>
      </c>
      <c r="E2930" s="7"/>
      <c r="F2930" s="7" t="s">
        <v>355</v>
      </c>
      <c r="G2930" s="7" t="s">
        <v>293</v>
      </c>
      <c r="H2930" s="7" t="s">
        <v>2249</v>
      </c>
      <c r="I2930" s="7" t="s">
        <v>27</v>
      </c>
    </row>
    <row r="2931">
      <c r="A2931" s="56" t="s">
        <v>365</v>
      </c>
      <c r="B2931" s="7" t="s">
        <v>1402</v>
      </c>
      <c r="C2931" s="7">
        <v>3.0</v>
      </c>
      <c r="D2931" s="7">
        <v>2.0</v>
      </c>
      <c r="E2931" s="7">
        <v>6.0</v>
      </c>
      <c r="F2931" s="7" t="s">
        <v>593</v>
      </c>
      <c r="G2931" s="7" t="s">
        <v>179</v>
      </c>
      <c r="H2931" s="7" t="s">
        <v>322</v>
      </c>
      <c r="I2931" s="7" t="s">
        <v>175</v>
      </c>
    </row>
    <row r="2932">
      <c r="A2932" s="56" t="s">
        <v>408</v>
      </c>
      <c r="B2932" s="7" t="s">
        <v>1299</v>
      </c>
      <c r="C2932" s="7">
        <v>5.0</v>
      </c>
      <c r="D2932" s="7">
        <v>5.0</v>
      </c>
      <c r="E2932" s="7">
        <v>4.0</v>
      </c>
      <c r="F2932" s="7" t="s">
        <v>352</v>
      </c>
      <c r="G2932" s="7" t="s">
        <v>179</v>
      </c>
      <c r="H2932" s="7" t="s">
        <v>2250</v>
      </c>
      <c r="I2932" s="7" t="s">
        <v>27</v>
      </c>
    </row>
    <row r="2933">
      <c r="A2933" s="56" t="s">
        <v>295</v>
      </c>
      <c r="B2933" s="7" t="s">
        <v>2251</v>
      </c>
      <c r="C2933" s="7">
        <v>7.0</v>
      </c>
      <c r="D2933" s="7">
        <v>6.0</v>
      </c>
      <c r="E2933" s="7">
        <v>4.0</v>
      </c>
      <c r="F2933" s="7" t="s">
        <v>192</v>
      </c>
      <c r="G2933" s="7" t="s">
        <v>179</v>
      </c>
      <c r="H2933" s="7" t="s">
        <v>2252</v>
      </c>
      <c r="I2933" s="7" t="s">
        <v>27</v>
      </c>
    </row>
    <row r="2934">
      <c r="A2934" s="56" t="s">
        <v>298</v>
      </c>
      <c r="B2934" s="7" t="s">
        <v>2253</v>
      </c>
      <c r="C2934" s="7">
        <v>5.0</v>
      </c>
      <c r="D2934" s="7">
        <v>4.0</v>
      </c>
      <c r="E2934" s="7">
        <v>4.0</v>
      </c>
      <c r="F2934" s="7" t="s">
        <v>24</v>
      </c>
      <c r="G2934" s="7" t="s">
        <v>293</v>
      </c>
      <c r="H2934" s="7" t="s">
        <v>661</v>
      </c>
      <c r="I2934" s="7" t="s">
        <v>27</v>
      </c>
    </row>
    <row r="2935">
      <c r="A2935" s="56" t="s">
        <v>302</v>
      </c>
      <c r="B2935" s="7" t="s">
        <v>881</v>
      </c>
      <c r="C2935" s="7">
        <v>5.0</v>
      </c>
      <c r="D2935" s="7">
        <v>4.0</v>
      </c>
      <c r="E2935" s="7">
        <v>5.0</v>
      </c>
      <c r="F2935" s="7" t="s">
        <v>321</v>
      </c>
      <c r="G2935" s="7" t="s">
        <v>179</v>
      </c>
      <c r="H2935" s="7" t="s">
        <v>801</v>
      </c>
      <c r="I2935" s="7" t="s">
        <v>27</v>
      </c>
    </row>
    <row r="2936">
      <c r="A2936" s="56" t="s">
        <v>351</v>
      </c>
      <c r="B2936" s="7" t="s">
        <v>993</v>
      </c>
      <c r="C2936" s="7">
        <v>3.0</v>
      </c>
      <c r="D2936" s="7">
        <v>2.0</v>
      </c>
      <c r="E2936" s="7">
        <v>4.0</v>
      </c>
      <c r="F2936" s="7" t="s">
        <v>24</v>
      </c>
      <c r="G2936" s="7" t="s">
        <v>293</v>
      </c>
      <c r="H2936" s="7" t="s">
        <v>1179</v>
      </c>
      <c r="I2936" s="7" t="s">
        <v>27</v>
      </c>
    </row>
    <row r="2937">
      <c r="A2937" s="56" t="s">
        <v>2179</v>
      </c>
      <c r="B2937" s="7" t="s">
        <v>428</v>
      </c>
      <c r="C2937" s="7">
        <v>3.0</v>
      </c>
      <c r="D2937" s="7">
        <v>3.0</v>
      </c>
      <c r="E2937" s="7"/>
      <c r="F2937" s="7" t="s">
        <v>181</v>
      </c>
      <c r="G2937" s="7" t="s">
        <v>179</v>
      </c>
      <c r="H2937" s="7" t="s">
        <v>1337</v>
      </c>
    </row>
    <row r="2938">
      <c r="A2938" s="56" t="s">
        <v>365</v>
      </c>
      <c r="B2938" s="7" t="s">
        <v>1479</v>
      </c>
      <c r="C2938" s="7">
        <v>5.0</v>
      </c>
      <c r="D2938" s="7">
        <v>4.0</v>
      </c>
      <c r="E2938" s="7">
        <v>4.0</v>
      </c>
      <c r="F2938" s="7" t="s">
        <v>443</v>
      </c>
      <c r="G2938" s="7" t="s">
        <v>179</v>
      </c>
      <c r="H2938" s="7" t="s">
        <v>2254</v>
      </c>
      <c r="I2938" s="7" t="s">
        <v>27</v>
      </c>
    </row>
    <row r="2939">
      <c r="A2939" s="56" t="s">
        <v>370</v>
      </c>
      <c r="B2939" s="7" t="s">
        <v>471</v>
      </c>
      <c r="C2939" s="7">
        <v>5.0</v>
      </c>
      <c r="D2939" s="7">
        <v>5.0</v>
      </c>
      <c r="E2939" s="7">
        <v>2.0</v>
      </c>
      <c r="F2939" s="7" t="s">
        <v>352</v>
      </c>
      <c r="G2939" s="7" t="s">
        <v>179</v>
      </c>
      <c r="H2939" s="7" t="s">
        <v>594</v>
      </c>
      <c r="I2939" s="7" t="s">
        <v>27</v>
      </c>
    </row>
    <row r="2940">
      <c r="A2940" s="56" t="s">
        <v>365</v>
      </c>
      <c r="B2940" s="7" t="s">
        <v>291</v>
      </c>
      <c r="C2940" s="7">
        <v>5.0</v>
      </c>
      <c r="D2940" s="7">
        <v>4.0</v>
      </c>
      <c r="E2940" s="7"/>
      <c r="F2940" s="7" t="s">
        <v>352</v>
      </c>
      <c r="G2940" s="7" t="s">
        <v>179</v>
      </c>
      <c r="H2940" s="7" t="s">
        <v>954</v>
      </c>
      <c r="I2940" s="7" t="s">
        <v>27</v>
      </c>
    </row>
    <row r="2941">
      <c r="A2941" s="56" t="s">
        <v>362</v>
      </c>
      <c r="B2941" s="7" t="s">
        <v>2255</v>
      </c>
      <c r="C2941" s="7">
        <v>1.0</v>
      </c>
      <c r="D2941" s="7">
        <v>2.0</v>
      </c>
      <c r="E2941" s="7">
        <v>2.0</v>
      </c>
      <c r="F2941" s="7" t="s">
        <v>382</v>
      </c>
      <c r="G2941" s="7" t="s">
        <v>293</v>
      </c>
      <c r="H2941" s="7" t="s">
        <v>1156</v>
      </c>
      <c r="I2941" s="7" t="s">
        <v>25</v>
      </c>
    </row>
    <row r="2942">
      <c r="A2942" s="56" t="s">
        <v>677</v>
      </c>
      <c r="B2942" s="7" t="s">
        <v>532</v>
      </c>
      <c r="C2942" s="7">
        <v>5.0</v>
      </c>
      <c r="D2942" s="7">
        <v>4.0</v>
      </c>
      <c r="E2942" s="7">
        <v>2.0</v>
      </c>
      <c r="F2942" s="7" t="s">
        <v>188</v>
      </c>
      <c r="G2942" s="7" t="s">
        <v>179</v>
      </c>
      <c r="H2942" s="7" t="s">
        <v>869</v>
      </c>
    </row>
    <row r="2943">
      <c r="A2943" s="56" t="s">
        <v>348</v>
      </c>
      <c r="B2943" s="7" t="s">
        <v>395</v>
      </c>
      <c r="C2943" s="7">
        <v>3.0</v>
      </c>
      <c r="D2943" s="7">
        <v>2.0</v>
      </c>
      <c r="E2943" s="7">
        <v>1.0</v>
      </c>
      <c r="F2943" s="7" t="s">
        <v>355</v>
      </c>
      <c r="G2943" s="7" t="s">
        <v>293</v>
      </c>
      <c r="H2943" s="7" t="s">
        <v>555</v>
      </c>
      <c r="I2943" s="7" t="s">
        <v>25</v>
      </c>
    </row>
    <row r="2944">
      <c r="A2944" s="56" t="s">
        <v>362</v>
      </c>
      <c r="B2944" s="7" t="s">
        <v>752</v>
      </c>
      <c r="C2944" s="7">
        <v>4.0</v>
      </c>
      <c r="D2944" s="7">
        <v>3.0</v>
      </c>
      <c r="E2944" s="7">
        <v>2.0</v>
      </c>
      <c r="F2944" s="7" t="s">
        <v>24</v>
      </c>
      <c r="G2944" s="7"/>
      <c r="I2944" s="7" t="s">
        <v>27</v>
      </c>
    </row>
    <row r="2945">
      <c r="A2945" s="56" t="s">
        <v>303</v>
      </c>
      <c r="B2945" s="7" t="s">
        <v>610</v>
      </c>
      <c r="C2945" s="7">
        <v>3.0</v>
      </c>
      <c r="D2945" s="7">
        <v>3.0</v>
      </c>
      <c r="E2945" s="7">
        <v>3.0</v>
      </c>
      <c r="F2945" s="7" t="s">
        <v>300</v>
      </c>
      <c r="G2945" s="7" t="s">
        <v>293</v>
      </c>
      <c r="H2945" s="7" t="s">
        <v>1373</v>
      </c>
      <c r="I2945" s="7" t="s">
        <v>27</v>
      </c>
    </row>
    <row r="2946">
      <c r="A2946" s="56" t="s">
        <v>927</v>
      </c>
      <c r="B2946" s="7" t="s">
        <v>495</v>
      </c>
      <c r="C2946" s="7">
        <v>4.0</v>
      </c>
      <c r="D2946" s="7">
        <v>4.0</v>
      </c>
      <c r="E2946" s="7">
        <v>1.0</v>
      </c>
      <c r="F2946" s="7" t="s">
        <v>739</v>
      </c>
      <c r="G2946" s="7" t="s">
        <v>179</v>
      </c>
      <c r="H2946" s="7" t="s">
        <v>1223</v>
      </c>
      <c r="I2946" s="7" t="s">
        <v>175</v>
      </c>
    </row>
    <row r="2947">
      <c r="A2947" s="56" t="s">
        <v>927</v>
      </c>
      <c r="B2947" s="7" t="s">
        <v>503</v>
      </c>
      <c r="C2947" s="7">
        <v>4.0</v>
      </c>
      <c r="D2947" s="7">
        <v>4.0</v>
      </c>
      <c r="E2947" s="7">
        <v>1.0</v>
      </c>
      <c r="F2947" s="7" t="s">
        <v>1037</v>
      </c>
      <c r="G2947" s="7" t="s">
        <v>179</v>
      </c>
      <c r="H2947" s="7" t="s">
        <v>481</v>
      </c>
      <c r="I2947" s="7" t="s">
        <v>27</v>
      </c>
    </row>
    <row r="2948">
      <c r="A2948" s="56" t="s">
        <v>430</v>
      </c>
      <c r="B2948" s="7" t="s">
        <v>366</v>
      </c>
      <c r="C2948" s="7">
        <v>3.0</v>
      </c>
      <c r="D2948" s="7">
        <v>2.0</v>
      </c>
      <c r="E2948" s="7">
        <v>1.0</v>
      </c>
      <c r="F2948" s="7" t="s">
        <v>345</v>
      </c>
      <c r="G2948" s="7"/>
      <c r="I2948" s="7" t="s">
        <v>25</v>
      </c>
    </row>
    <row r="2949">
      <c r="A2949" s="56" t="s">
        <v>365</v>
      </c>
      <c r="B2949" s="7" t="s">
        <v>567</v>
      </c>
      <c r="C2949" s="7">
        <v>4.0</v>
      </c>
      <c r="D2949" s="7">
        <v>3.0</v>
      </c>
      <c r="E2949" s="7">
        <v>1.0</v>
      </c>
      <c r="F2949" s="7" t="s">
        <v>952</v>
      </c>
      <c r="G2949" s="7" t="s">
        <v>179</v>
      </c>
      <c r="H2949" s="7" t="s">
        <v>322</v>
      </c>
      <c r="I2949" s="7" t="s">
        <v>27</v>
      </c>
    </row>
    <row r="2950">
      <c r="A2950" s="56" t="s">
        <v>303</v>
      </c>
      <c r="B2950" s="7" t="s">
        <v>1703</v>
      </c>
      <c r="C2950" s="7">
        <v>3.0</v>
      </c>
      <c r="D2950" s="7">
        <v>2.0</v>
      </c>
      <c r="E2950" s="7">
        <v>2.0</v>
      </c>
      <c r="F2950" s="7" t="s">
        <v>36</v>
      </c>
      <c r="G2950" s="7" t="s">
        <v>293</v>
      </c>
      <c r="H2950" s="7" t="s">
        <v>1330</v>
      </c>
    </row>
    <row r="2951">
      <c r="A2951" s="56" t="s">
        <v>302</v>
      </c>
      <c r="B2951" s="7" t="s">
        <v>540</v>
      </c>
      <c r="C2951" s="7">
        <v>5.0</v>
      </c>
      <c r="D2951" s="7">
        <v>3.0</v>
      </c>
      <c r="E2951" s="7">
        <v>2.0</v>
      </c>
      <c r="F2951" s="7" t="s">
        <v>536</v>
      </c>
      <c r="G2951" s="7" t="s">
        <v>179</v>
      </c>
      <c r="H2951" s="7" t="s">
        <v>353</v>
      </c>
      <c r="I2951" s="7" t="s">
        <v>175</v>
      </c>
    </row>
    <row r="2952">
      <c r="A2952" s="56" t="s">
        <v>341</v>
      </c>
      <c r="B2952" s="7" t="s">
        <v>1858</v>
      </c>
      <c r="C2952" s="7">
        <v>2.0</v>
      </c>
      <c r="D2952" s="7">
        <v>1.0</v>
      </c>
      <c r="E2952" s="7">
        <v>1.0</v>
      </c>
      <c r="F2952" s="7" t="s">
        <v>355</v>
      </c>
      <c r="G2952" s="7" t="s">
        <v>179</v>
      </c>
      <c r="H2952" s="7" t="s">
        <v>849</v>
      </c>
      <c r="I2952" s="7" t="s">
        <v>25</v>
      </c>
    </row>
    <row r="2953">
      <c r="A2953" s="56" t="s">
        <v>362</v>
      </c>
      <c r="B2953" s="7" t="s">
        <v>1883</v>
      </c>
      <c r="C2953" s="7">
        <v>3.0</v>
      </c>
      <c r="D2953" s="7">
        <v>2.0</v>
      </c>
      <c r="E2953" s="7">
        <v>2.0</v>
      </c>
      <c r="F2953" s="7" t="s">
        <v>593</v>
      </c>
      <c r="G2953" s="7" t="s">
        <v>179</v>
      </c>
      <c r="H2953" s="7" t="s">
        <v>537</v>
      </c>
      <c r="I2953" s="7" t="s">
        <v>27</v>
      </c>
    </row>
    <row r="2954">
      <c r="A2954" s="56" t="s">
        <v>620</v>
      </c>
      <c r="B2954" s="7" t="s">
        <v>1117</v>
      </c>
      <c r="C2954" s="7">
        <v>2.0</v>
      </c>
      <c r="D2954" s="7">
        <v>2.0</v>
      </c>
      <c r="E2954" s="7">
        <v>2.0</v>
      </c>
      <c r="F2954" s="7" t="s">
        <v>634</v>
      </c>
      <c r="G2954" s="7" t="s">
        <v>293</v>
      </c>
      <c r="H2954" s="7" t="s">
        <v>1671</v>
      </c>
      <c r="I2954" s="7" t="s">
        <v>27</v>
      </c>
    </row>
    <row r="2955">
      <c r="A2955" s="56" t="s">
        <v>620</v>
      </c>
      <c r="B2955" s="7" t="s">
        <v>1193</v>
      </c>
      <c r="D2955" s="27"/>
      <c r="E2955" s="7"/>
      <c r="F2955" s="7" t="s">
        <v>382</v>
      </c>
      <c r="G2955" s="7" t="s">
        <v>293</v>
      </c>
      <c r="H2955" s="7" t="s">
        <v>367</v>
      </c>
      <c r="I2955" s="7" t="s">
        <v>27</v>
      </c>
    </row>
    <row r="2956">
      <c r="A2956" s="56" t="s">
        <v>295</v>
      </c>
      <c r="B2956" s="7" t="s">
        <v>395</v>
      </c>
      <c r="C2956" s="7">
        <v>4.0</v>
      </c>
      <c r="D2956" s="7">
        <v>5.0</v>
      </c>
      <c r="E2956" s="7">
        <v>2.0</v>
      </c>
      <c r="F2956" s="7" t="s">
        <v>382</v>
      </c>
      <c r="G2956" s="7" t="s">
        <v>293</v>
      </c>
      <c r="H2956" s="7" t="s">
        <v>2256</v>
      </c>
      <c r="I2956" s="7" t="s">
        <v>27</v>
      </c>
    </row>
    <row r="2957">
      <c r="A2957" s="56" t="s">
        <v>295</v>
      </c>
      <c r="B2957" s="7" t="s">
        <v>409</v>
      </c>
      <c r="C2957" s="7">
        <v>5.0</v>
      </c>
      <c r="D2957" s="7">
        <v>4.0</v>
      </c>
      <c r="E2957" s="7">
        <v>3.0</v>
      </c>
      <c r="F2957" s="7" t="s">
        <v>188</v>
      </c>
      <c r="G2957" s="7" t="s">
        <v>179</v>
      </c>
      <c r="H2957" s="7" t="s">
        <v>511</v>
      </c>
      <c r="I2957" s="7" t="s">
        <v>27</v>
      </c>
    </row>
    <row r="2958">
      <c r="A2958" s="56" t="s">
        <v>290</v>
      </c>
      <c r="B2958" s="7" t="s">
        <v>391</v>
      </c>
      <c r="C2958" s="7">
        <v>3.0</v>
      </c>
      <c r="D2958" s="7">
        <v>2.0</v>
      </c>
      <c r="E2958" s="7">
        <v>2.0</v>
      </c>
      <c r="F2958" s="7" t="s">
        <v>382</v>
      </c>
      <c r="G2958" s="7" t="s">
        <v>293</v>
      </c>
      <c r="H2958" s="7" t="s">
        <v>2257</v>
      </c>
      <c r="I2958" s="7" t="s">
        <v>25</v>
      </c>
    </row>
    <row r="2959">
      <c r="A2959" s="56" t="s">
        <v>290</v>
      </c>
      <c r="B2959" s="7" t="s">
        <v>549</v>
      </c>
      <c r="C2959" s="7">
        <v>3.0</v>
      </c>
      <c r="D2959" s="7">
        <v>2.0</v>
      </c>
      <c r="E2959" s="7">
        <v>2.0</v>
      </c>
      <c r="F2959" s="7" t="s">
        <v>382</v>
      </c>
      <c r="G2959" s="7" t="s">
        <v>293</v>
      </c>
      <c r="H2959" s="7" t="s">
        <v>2257</v>
      </c>
      <c r="I2959" s="7" t="s">
        <v>27</v>
      </c>
    </row>
    <row r="2960">
      <c r="A2960" s="56" t="s">
        <v>370</v>
      </c>
      <c r="B2960" s="7" t="s">
        <v>937</v>
      </c>
      <c r="C2960" s="7">
        <v>3.0</v>
      </c>
      <c r="D2960" s="7">
        <v>2.0</v>
      </c>
      <c r="E2960" s="7"/>
      <c r="F2960" s="7" t="s">
        <v>300</v>
      </c>
      <c r="G2960" s="7" t="s">
        <v>293</v>
      </c>
      <c r="H2960" s="7" t="s">
        <v>417</v>
      </c>
      <c r="I2960" s="7" t="s">
        <v>27</v>
      </c>
    </row>
    <row r="2961">
      <c r="A2961" s="56" t="s">
        <v>370</v>
      </c>
      <c r="B2961" s="7" t="s">
        <v>950</v>
      </c>
      <c r="C2961" s="7">
        <v>4.0</v>
      </c>
      <c r="D2961" s="7">
        <v>2.0</v>
      </c>
      <c r="E2961" s="7">
        <v>6.0</v>
      </c>
      <c r="F2961" s="7" t="s">
        <v>300</v>
      </c>
      <c r="G2961" s="7" t="s">
        <v>293</v>
      </c>
      <c r="H2961" s="7" t="s">
        <v>396</v>
      </c>
      <c r="I2961" s="7" t="s">
        <v>27</v>
      </c>
    </row>
    <row r="2962">
      <c r="A2962" s="56" t="s">
        <v>303</v>
      </c>
      <c r="B2962" s="7" t="s">
        <v>2258</v>
      </c>
      <c r="C2962" s="7">
        <v>3.0</v>
      </c>
      <c r="D2962" s="7">
        <v>2.0</v>
      </c>
      <c r="E2962" s="7">
        <v>6.0</v>
      </c>
      <c r="F2962" s="7" t="s">
        <v>24</v>
      </c>
      <c r="G2962" s="7" t="s">
        <v>293</v>
      </c>
      <c r="H2962" s="7" t="s">
        <v>969</v>
      </c>
    </row>
    <row r="2963">
      <c r="A2963" s="56" t="s">
        <v>677</v>
      </c>
      <c r="B2963" s="7" t="s">
        <v>2138</v>
      </c>
      <c r="C2963" s="7">
        <v>1.0</v>
      </c>
      <c r="D2963" s="7">
        <v>1.0</v>
      </c>
      <c r="E2963" s="7">
        <v>3.0</v>
      </c>
      <c r="F2963" s="7" t="s">
        <v>345</v>
      </c>
      <c r="G2963" s="7" t="s">
        <v>293</v>
      </c>
      <c r="H2963" s="7" t="s">
        <v>1345</v>
      </c>
      <c r="I2963" s="7" t="s">
        <v>25</v>
      </c>
    </row>
    <row r="2964">
      <c r="A2964" s="56" t="s">
        <v>365</v>
      </c>
      <c r="B2964" s="7" t="s">
        <v>431</v>
      </c>
      <c r="C2964" s="7">
        <v>3.0</v>
      </c>
      <c r="D2964" s="7">
        <v>2.0</v>
      </c>
      <c r="E2964" s="7">
        <v>4.0</v>
      </c>
      <c r="F2964" s="7" t="s">
        <v>593</v>
      </c>
      <c r="G2964" s="7" t="s">
        <v>179</v>
      </c>
      <c r="H2964" s="7" t="s">
        <v>2259</v>
      </c>
      <c r="I2964" s="7" t="s">
        <v>25</v>
      </c>
    </row>
    <row r="2965">
      <c r="A2965" s="56" t="s">
        <v>365</v>
      </c>
      <c r="B2965" s="7" t="s">
        <v>431</v>
      </c>
      <c r="C2965" s="7">
        <v>4.0</v>
      </c>
      <c r="D2965" s="7">
        <v>2.0</v>
      </c>
      <c r="E2965" s="7"/>
      <c r="F2965" s="7" t="s">
        <v>345</v>
      </c>
      <c r="G2965" s="7" t="s">
        <v>179</v>
      </c>
      <c r="H2965" s="7" t="s">
        <v>2260</v>
      </c>
      <c r="I2965" s="7" t="s">
        <v>27</v>
      </c>
    </row>
    <row r="2966">
      <c r="A2966" s="56" t="s">
        <v>424</v>
      </c>
      <c r="B2966" s="7" t="s">
        <v>404</v>
      </c>
      <c r="C2966" s="7">
        <v>3.0</v>
      </c>
      <c r="D2966" s="7">
        <v>2.0</v>
      </c>
      <c r="E2966" s="7">
        <v>1.0</v>
      </c>
      <c r="F2966" s="7" t="s">
        <v>36</v>
      </c>
      <c r="G2966" s="7" t="s">
        <v>293</v>
      </c>
      <c r="H2966" s="7" t="s">
        <v>490</v>
      </c>
      <c r="I2966" s="7" t="s">
        <v>25</v>
      </c>
    </row>
    <row r="2967">
      <c r="A2967" s="56" t="s">
        <v>424</v>
      </c>
      <c r="B2967" s="7" t="s">
        <v>386</v>
      </c>
      <c r="C2967" s="7">
        <v>3.0</v>
      </c>
      <c r="D2967" s="7">
        <v>3.0</v>
      </c>
      <c r="E2967" s="7"/>
      <c r="F2967" s="7" t="s">
        <v>36</v>
      </c>
      <c r="G2967" s="7" t="s">
        <v>293</v>
      </c>
      <c r="H2967" s="7" t="s">
        <v>1505</v>
      </c>
      <c r="I2967" s="7" t="s">
        <v>27</v>
      </c>
    </row>
    <row r="2968">
      <c r="A2968" s="56" t="s">
        <v>424</v>
      </c>
      <c r="B2968" s="7" t="s">
        <v>342</v>
      </c>
      <c r="C2968" s="7">
        <v>2.0</v>
      </c>
      <c r="D2968" s="7">
        <v>2.0</v>
      </c>
      <c r="E2968" s="7"/>
      <c r="F2968" s="7" t="s">
        <v>345</v>
      </c>
      <c r="G2968" s="7" t="s">
        <v>293</v>
      </c>
      <c r="H2968" s="7" t="s">
        <v>1184</v>
      </c>
      <c r="I2968" s="7" t="s">
        <v>25</v>
      </c>
    </row>
    <row r="2969">
      <c r="A2969" s="56" t="s">
        <v>302</v>
      </c>
      <c r="B2969" s="7" t="s">
        <v>2261</v>
      </c>
      <c r="C2969" s="7">
        <v>7.0</v>
      </c>
      <c r="D2969" s="7">
        <v>7.0</v>
      </c>
      <c r="E2969" s="7"/>
      <c r="F2969" s="7" t="s">
        <v>192</v>
      </c>
      <c r="G2969" s="7" t="s">
        <v>179</v>
      </c>
      <c r="H2969" s="7" t="s">
        <v>2262</v>
      </c>
      <c r="I2969" s="7" t="s">
        <v>27</v>
      </c>
    </row>
    <row r="2970">
      <c r="A2970" s="56" t="s">
        <v>424</v>
      </c>
      <c r="B2970" s="7" t="s">
        <v>1575</v>
      </c>
      <c r="C2970" s="7">
        <v>2.0</v>
      </c>
      <c r="D2970" s="7">
        <v>2.0</v>
      </c>
      <c r="E2970" s="7">
        <v>2.0</v>
      </c>
      <c r="F2970" s="7" t="s">
        <v>345</v>
      </c>
      <c r="G2970" s="7" t="s">
        <v>293</v>
      </c>
      <c r="H2970" s="7" t="s">
        <v>493</v>
      </c>
      <c r="I2970" s="7" t="s">
        <v>27</v>
      </c>
    </row>
    <row r="2971">
      <c r="A2971" s="56" t="s">
        <v>424</v>
      </c>
      <c r="B2971" s="7" t="s">
        <v>558</v>
      </c>
      <c r="C2971" s="7">
        <v>3.0</v>
      </c>
      <c r="D2971" s="7">
        <v>4.0</v>
      </c>
      <c r="E2971" s="7">
        <v>2.0</v>
      </c>
      <c r="F2971" s="7" t="s">
        <v>36</v>
      </c>
      <c r="G2971" s="7" t="s">
        <v>293</v>
      </c>
      <c r="H2971" s="7" t="s">
        <v>555</v>
      </c>
      <c r="I2971" s="7" t="s">
        <v>25</v>
      </c>
    </row>
    <row r="2972">
      <c r="A2972" s="56" t="s">
        <v>424</v>
      </c>
      <c r="B2972" s="7" t="s">
        <v>1166</v>
      </c>
      <c r="C2972" s="7">
        <v>5.0</v>
      </c>
      <c r="D2972" s="7">
        <v>6.0</v>
      </c>
      <c r="E2972" s="7">
        <v>2.0</v>
      </c>
      <c r="F2972" s="7" t="s">
        <v>563</v>
      </c>
      <c r="G2972" s="7" t="s">
        <v>293</v>
      </c>
      <c r="H2972" s="7" t="s">
        <v>809</v>
      </c>
      <c r="I2972" s="7" t="s">
        <v>27</v>
      </c>
    </row>
    <row r="2973">
      <c r="A2973" s="56" t="s">
        <v>415</v>
      </c>
      <c r="B2973" s="7" t="s">
        <v>1180</v>
      </c>
      <c r="C2973" s="7">
        <v>3.0</v>
      </c>
      <c r="D2973" s="7">
        <v>2.0</v>
      </c>
      <c r="E2973" s="7">
        <v>2.0</v>
      </c>
      <c r="F2973" s="7" t="s">
        <v>382</v>
      </c>
      <c r="G2973" s="7" t="s">
        <v>293</v>
      </c>
      <c r="H2973" s="7" t="s">
        <v>2263</v>
      </c>
      <c r="I2973" s="7" t="s">
        <v>27</v>
      </c>
    </row>
    <row r="2974">
      <c r="A2974" s="56" t="s">
        <v>424</v>
      </c>
      <c r="B2974" s="7" t="s">
        <v>578</v>
      </c>
      <c r="C2974" s="7">
        <v>3.0</v>
      </c>
      <c r="D2974" s="7">
        <v>3.0</v>
      </c>
      <c r="E2974" s="7"/>
      <c r="F2974" s="7" t="s">
        <v>24</v>
      </c>
      <c r="G2974" s="7" t="s">
        <v>293</v>
      </c>
      <c r="H2974" s="7" t="s">
        <v>1704</v>
      </c>
      <c r="I2974" s="7" t="s">
        <v>27</v>
      </c>
    </row>
    <row r="2975">
      <c r="A2975" s="56" t="s">
        <v>336</v>
      </c>
      <c r="B2975" s="7" t="s">
        <v>573</v>
      </c>
      <c r="C2975" s="7">
        <v>5.0</v>
      </c>
      <c r="D2975" s="7">
        <v>4.0</v>
      </c>
      <c r="E2975" s="7">
        <v>1.0</v>
      </c>
      <c r="F2975" s="7" t="s">
        <v>355</v>
      </c>
      <c r="G2975" s="7" t="s">
        <v>293</v>
      </c>
      <c r="H2975" s="7" t="s">
        <v>338</v>
      </c>
      <c r="I2975" s="7" t="s">
        <v>27</v>
      </c>
    </row>
    <row r="2976">
      <c r="A2976" s="56" t="s">
        <v>336</v>
      </c>
      <c r="B2976" s="7" t="s">
        <v>942</v>
      </c>
      <c r="C2976" s="7">
        <v>4.0</v>
      </c>
      <c r="D2976" s="7">
        <v>4.0</v>
      </c>
      <c r="E2976" s="7">
        <v>2.0</v>
      </c>
      <c r="F2976" s="7" t="s">
        <v>24</v>
      </c>
      <c r="G2976" s="7" t="s">
        <v>293</v>
      </c>
      <c r="H2976" s="7" t="s">
        <v>943</v>
      </c>
      <c r="I2976" s="7" t="s">
        <v>27</v>
      </c>
    </row>
    <row r="2977">
      <c r="A2977" s="56" t="s">
        <v>336</v>
      </c>
      <c r="B2977" s="7" t="s">
        <v>379</v>
      </c>
      <c r="C2977" s="7">
        <v>4.0</v>
      </c>
      <c r="D2977" s="7">
        <v>4.0</v>
      </c>
      <c r="E2977" s="7">
        <v>2.0</v>
      </c>
      <c r="F2977" s="7" t="s">
        <v>355</v>
      </c>
      <c r="G2977" s="7" t="s">
        <v>293</v>
      </c>
      <c r="H2977" s="7" t="s">
        <v>380</v>
      </c>
      <c r="I2977" s="7" t="s">
        <v>27</v>
      </c>
    </row>
    <row r="2978">
      <c r="A2978" s="56" t="s">
        <v>295</v>
      </c>
      <c r="B2978" s="7" t="s">
        <v>1168</v>
      </c>
      <c r="C2978" s="7">
        <v>6.0</v>
      </c>
      <c r="D2978" s="7">
        <v>5.0</v>
      </c>
      <c r="E2978" s="7">
        <v>1.0</v>
      </c>
      <c r="F2978" s="7" t="s">
        <v>188</v>
      </c>
      <c r="G2978" s="7" t="s">
        <v>179</v>
      </c>
      <c r="H2978" s="7" t="s">
        <v>725</v>
      </c>
      <c r="I2978" s="7" t="s">
        <v>27</v>
      </c>
    </row>
    <row r="2979">
      <c r="A2979" s="56" t="s">
        <v>295</v>
      </c>
      <c r="B2979" s="7" t="s">
        <v>779</v>
      </c>
      <c r="C2979" s="7">
        <v>6.0</v>
      </c>
      <c r="D2979" s="7">
        <v>6.0</v>
      </c>
      <c r="E2979" s="7">
        <v>1.0</v>
      </c>
      <c r="F2979" s="7" t="s">
        <v>182</v>
      </c>
      <c r="G2979" s="7" t="s">
        <v>179</v>
      </c>
      <c r="H2979" s="7" t="s">
        <v>2264</v>
      </c>
      <c r="I2979" s="7" t="s">
        <v>27</v>
      </c>
    </row>
    <row r="2980">
      <c r="A2980" s="56" t="s">
        <v>295</v>
      </c>
      <c r="B2980" s="7" t="s">
        <v>652</v>
      </c>
      <c r="C2980" s="7">
        <v>5.0</v>
      </c>
      <c r="D2980" s="7">
        <v>3.0</v>
      </c>
      <c r="E2980" s="7"/>
      <c r="F2980" s="7" t="s">
        <v>181</v>
      </c>
      <c r="G2980" s="7" t="s">
        <v>179</v>
      </c>
      <c r="H2980" s="7" t="s">
        <v>2265</v>
      </c>
    </row>
    <row r="2981">
      <c r="A2981" s="56" t="s">
        <v>436</v>
      </c>
      <c r="B2981" s="7" t="s">
        <v>452</v>
      </c>
      <c r="C2981" s="7">
        <v>4.0</v>
      </c>
      <c r="D2981" s="7">
        <v>3.0</v>
      </c>
      <c r="E2981" s="7"/>
      <c r="F2981" s="7" t="s">
        <v>321</v>
      </c>
      <c r="G2981" s="7" t="s">
        <v>179</v>
      </c>
      <c r="H2981" s="7" t="s">
        <v>429</v>
      </c>
      <c r="I2981" s="7" t="s">
        <v>27</v>
      </c>
    </row>
    <row r="2982">
      <c r="A2982" s="56" t="s">
        <v>436</v>
      </c>
      <c r="B2982" s="7" t="s">
        <v>1073</v>
      </c>
      <c r="C2982" s="7">
        <v>6.0</v>
      </c>
      <c r="D2982" s="7">
        <v>5.0</v>
      </c>
      <c r="E2982" s="7"/>
      <c r="F2982" s="7" t="s">
        <v>192</v>
      </c>
      <c r="G2982" s="7" t="s">
        <v>179</v>
      </c>
      <c r="H2982" s="7" t="s">
        <v>2266</v>
      </c>
      <c r="I2982" s="7" t="s">
        <v>27</v>
      </c>
    </row>
    <row r="2983">
      <c r="A2983" s="56" t="s">
        <v>295</v>
      </c>
      <c r="B2983" s="7" t="s">
        <v>384</v>
      </c>
      <c r="C2983" s="7">
        <v>5.0</v>
      </c>
      <c r="D2983" s="7">
        <v>6.0</v>
      </c>
      <c r="E2983" s="7"/>
      <c r="F2983" s="7" t="s">
        <v>332</v>
      </c>
      <c r="G2983" s="7" t="s">
        <v>179</v>
      </c>
      <c r="H2983" s="7" t="s">
        <v>1074</v>
      </c>
      <c r="I2983" s="7" t="s">
        <v>27</v>
      </c>
    </row>
    <row r="2984">
      <c r="A2984" s="56" t="s">
        <v>295</v>
      </c>
      <c r="B2984" s="7" t="s">
        <v>1900</v>
      </c>
      <c r="C2984" s="7">
        <v>7.0</v>
      </c>
      <c r="D2984" s="7">
        <v>5.0</v>
      </c>
      <c r="E2984" s="7">
        <v>3.0</v>
      </c>
      <c r="F2984" s="7" t="s">
        <v>332</v>
      </c>
      <c r="G2984" s="7" t="s">
        <v>179</v>
      </c>
      <c r="H2984" s="7" t="s">
        <v>2267</v>
      </c>
      <c r="I2984" s="7" t="s">
        <v>27</v>
      </c>
    </row>
    <row r="2985">
      <c r="A2985" s="56" t="s">
        <v>403</v>
      </c>
      <c r="B2985" s="7" t="s">
        <v>2268</v>
      </c>
      <c r="D2985" s="27"/>
      <c r="E2985" s="7">
        <v>4.0</v>
      </c>
      <c r="F2985" s="7" t="s">
        <v>905</v>
      </c>
      <c r="G2985" s="7" t="s">
        <v>179</v>
      </c>
      <c r="H2985" s="7" t="s">
        <v>2269</v>
      </c>
    </row>
    <row r="2986">
      <c r="A2986" s="56" t="s">
        <v>348</v>
      </c>
      <c r="B2986" s="7" t="s">
        <v>2270</v>
      </c>
      <c r="D2986" s="27"/>
      <c r="E2986" s="7">
        <v>2.0</v>
      </c>
      <c r="F2986" s="7" t="s">
        <v>905</v>
      </c>
      <c r="G2986" s="7" t="s">
        <v>179</v>
      </c>
      <c r="H2986" s="7" t="s">
        <v>2271</v>
      </c>
      <c r="I2986" s="7" t="s">
        <v>175</v>
      </c>
    </row>
    <row r="2987">
      <c r="A2987" s="56" t="s">
        <v>517</v>
      </c>
      <c r="B2987" s="7" t="s">
        <v>1168</v>
      </c>
      <c r="D2987" s="27"/>
      <c r="E2987" s="7">
        <v>2.0</v>
      </c>
      <c r="F2987" s="7" t="s">
        <v>905</v>
      </c>
      <c r="G2987" s="7" t="s">
        <v>179</v>
      </c>
      <c r="H2987" s="7" t="s">
        <v>2272</v>
      </c>
      <c r="I2987" s="7" t="s">
        <v>184</v>
      </c>
    </row>
    <row r="2988">
      <c r="A2988" s="56" t="s">
        <v>295</v>
      </c>
      <c r="B2988" s="7" t="s">
        <v>2273</v>
      </c>
      <c r="D2988" s="27"/>
      <c r="E2988" s="7">
        <v>2.0</v>
      </c>
      <c r="F2988" s="7" t="s">
        <v>1647</v>
      </c>
      <c r="G2988" s="7" t="s">
        <v>179</v>
      </c>
      <c r="H2988" s="7" t="s">
        <v>2274</v>
      </c>
      <c r="I2988" s="7" t="s">
        <v>184</v>
      </c>
    </row>
    <row r="2989">
      <c r="A2989" s="56" t="s">
        <v>2123</v>
      </c>
      <c r="B2989" s="7" t="s">
        <v>2275</v>
      </c>
      <c r="D2989" s="27"/>
      <c r="E2989" s="7">
        <v>1.0</v>
      </c>
      <c r="F2989" s="7" t="s">
        <v>905</v>
      </c>
      <c r="G2989" s="7" t="s">
        <v>179</v>
      </c>
      <c r="H2989" s="7" t="s">
        <v>2276</v>
      </c>
    </row>
    <row r="2990">
      <c r="A2990" s="56" t="s">
        <v>415</v>
      </c>
      <c r="B2990" s="7" t="s">
        <v>2277</v>
      </c>
      <c r="D2990" s="27"/>
      <c r="E2990" s="7">
        <v>1.0</v>
      </c>
      <c r="F2990" s="7" t="s">
        <v>905</v>
      </c>
      <c r="G2990" s="7" t="s">
        <v>179</v>
      </c>
      <c r="H2990" s="7" t="s">
        <v>2278</v>
      </c>
    </row>
    <row r="2991">
      <c r="A2991" s="56" t="s">
        <v>341</v>
      </c>
      <c r="B2991" s="7" t="s">
        <v>2279</v>
      </c>
      <c r="D2991" s="27"/>
      <c r="E2991" s="7"/>
      <c r="F2991" s="7" t="s">
        <v>1647</v>
      </c>
      <c r="G2991" s="7" t="s">
        <v>179</v>
      </c>
      <c r="H2991" s="7" t="s">
        <v>2280</v>
      </c>
    </row>
    <row r="2992">
      <c r="A2992" s="56" t="s">
        <v>341</v>
      </c>
      <c r="B2992" s="7" t="s">
        <v>639</v>
      </c>
      <c r="D2992" s="27"/>
      <c r="E2992" s="7">
        <v>1.0</v>
      </c>
      <c r="F2992" s="7" t="s">
        <v>1647</v>
      </c>
      <c r="G2992" s="7" t="s">
        <v>179</v>
      </c>
      <c r="H2992" s="7" t="s">
        <v>1283</v>
      </c>
    </row>
    <row r="2993">
      <c r="A2993" s="56" t="s">
        <v>341</v>
      </c>
      <c r="B2993" s="7" t="s">
        <v>2281</v>
      </c>
      <c r="D2993" s="27"/>
      <c r="E2993" s="7">
        <v>1.0</v>
      </c>
      <c r="F2993" s="7" t="s">
        <v>1647</v>
      </c>
      <c r="G2993" s="7" t="s">
        <v>179</v>
      </c>
      <c r="H2993" s="7" t="s">
        <v>776</v>
      </c>
      <c r="I2993" s="7" t="s">
        <v>184</v>
      </c>
    </row>
    <row r="2994">
      <c r="A2994" s="56" t="s">
        <v>944</v>
      </c>
      <c r="B2994" s="7" t="s">
        <v>565</v>
      </c>
      <c r="C2994" s="7">
        <v>1.0</v>
      </c>
      <c r="D2994" s="7">
        <v>2.0</v>
      </c>
      <c r="E2994" s="7">
        <v>1.0</v>
      </c>
      <c r="F2994" s="7" t="s">
        <v>36</v>
      </c>
      <c r="G2994" s="7" t="s">
        <v>293</v>
      </c>
      <c r="H2994" s="7" t="s">
        <v>1554</v>
      </c>
      <c r="I2994" s="7" t="s">
        <v>27</v>
      </c>
    </row>
    <row r="2995">
      <c r="A2995" s="56" t="s">
        <v>517</v>
      </c>
      <c r="B2995" s="7" t="s">
        <v>2282</v>
      </c>
      <c r="D2995" s="27"/>
      <c r="E2995" s="7">
        <v>3.0</v>
      </c>
      <c r="F2995" s="7" t="s">
        <v>905</v>
      </c>
      <c r="G2995" s="7" t="s">
        <v>179</v>
      </c>
      <c r="H2995" s="7" t="s">
        <v>2283</v>
      </c>
      <c r="I2995" s="7" t="s">
        <v>184</v>
      </c>
    </row>
    <row r="2996">
      <c r="A2996" s="56" t="s">
        <v>424</v>
      </c>
      <c r="B2996" s="7" t="s">
        <v>560</v>
      </c>
      <c r="C2996" s="7" t="s">
        <v>576</v>
      </c>
      <c r="D2996" s="7">
        <v>2.0</v>
      </c>
      <c r="E2996" s="7">
        <v>2.0</v>
      </c>
      <c r="F2996" s="7" t="s">
        <v>1993</v>
      </c>
      <c r="G2996" s="7" t="s">
        <v>293</v>
      </c>
      <c r="H2996" s="7" t="s">
        <v>502</v>
      </c>
      <c r="I2996" s="7" t="s">
        <v>27</v>
      </c>
    </row>
    <row r="2997">
      <c r="A2997" s="56" t="s">
        <v>424</v>
      </c>
      <c r="B2997" s="7" t="s">
        <v>2284</v>
      </c>
      <c r="C2997" s="7">
        <v>3.0</v>
      </c>
      <c r="D2997" s="7">
        <v>4.0</v>
      </c>
      <c r="E2997" s="7"/>
      <c r="F2997" s="7" t="s">
        <v>382</v>
      </c>
      <c r="G2997" s="7" t="s">
        <v>293</v>
      </c>
      <c r="H2997" s="7" t="s">
        <v>935</v>
      </c>
      <c r="I2997" s="7" t="s">
        <v>27</v>
      </c>
    </row>
    <row r="2998">
      <c r="A2998" s="56" t="s">
        <v>436</v>
      </c>
      <c r="B2998" s="7" t="s">
        <v>331</v>
      </c>
      <c r="C2998" s="7">
        <v>6.0</v>
      </c>
      <c r="D2998" s="7">
        <v>6.0</v>
      </c>
      <c r="E2998" s="7">
        <v>1.0</v>
      </c>
      <c r="F2998" s="7" t="s">
        <v>24</v>
      </c>
      <c r="G2998" s="7" t="s">
        <v>293</v>
      </c>
      <c r="H2998" s="7" t="s">
        <v>795</v>
      </c>
      <c r="I2998" s="7" t="s">
        <v>175</v>
      </c>
    </row>
    <row r="2999">
      <c r="A2999" s="56" t="s">
        <v>436</v>
      </c>
      <c r="B2999" s="7" t="s">
        <v>855</v>
      </c>
      <c r="C2999" s="7">
        <v>5.0</v>
      </c>
      <c r="D2999" s="7">
        <v>6.0</v>
      </c>
      <c r="E2999" s="7">
        <v>2.0</v>
      </c>
      <c r="F2999" s="7" t="s">
        <v>24</v>
      </c>
      <c r="G2999" s="7" t="s">
        <v>293</v>
      </c>
      <c r="H2999" s="7" t="s">
        <v>813</v>
      </c>
      <c r="I2999" s="7" t="s">
        <v>175</v>
      </c>
    </row>
    <row r="3000">
      <c r="A3000" s="56" t="s">
        <v>436</v>
      </c>
      <c r="B3000" s="7" t="s">
        <v>1088</v>
      </c>
      <c r="C3000" s="7">
        <v>6.0</v>
      </c>
      <c r="D3000" s="7">
        <v>7.0</v>
      </c>
      <c r="E3000" s="7">
        <v>1.0</v>
      </c>
      <c r="F3000" s="7" t="s">
        <v>24</v>
      </c>
      <c r="G3000" s="7" t="s">
        <v>293</v>
      </c>
      <c r="H3000" s="7" t="s">
        <v>791</v>
      </c>
      <c r="I3000" s="7" t="s">
        <v>27</v>
      </c>
    </row>
    <row r="3001">
      <c r="A3001" s="56" t="s">
        <v>436</v>
      </c>
      <c r="B3001" s="7" t="s">
        <v>331</v>
      </c>
      <c r="C3001" s="7">
        <v>6.0</v>
      </c>
      <c r="D3001" s="7">
        <v>6.0</v>
      </c>
      <c r="E3001" s="7">
        <v>1.0</v>
      </c>
      <c r="F3001" s="7" t="s">
        <v>192</v>
      </c>
      <c r="G3001" s="7" t="s">
        <v>179</v>
      </c>
      <c r="H3001" s="7" t="s">
        <v>2285</v>
      </c>
      <c r="I3001" s="7" t="s">
        <v>27</v>
      </c>
    </row>
    <row r="3002">
      <c r="A3002" s="56" t="s">
        <v>336</v>
      </c>
      <c r="B3002" s="7" t="s">
        <v>1166</v>
      </c>
      <c r="C3002" s="7">
        <v>7.0</v>
      </c>
      <c r="D3002" s="7">
        <v>6.0</v>
      </c>
      <c r="E3002" s="7">
        <v>6.0</v>
      </c>
      <c r="F3002" s="7" t="s">
        <v>188</v>
      </c>
      <c r="G3002" s="7" t="s">
        <v>179</v>
      </c>
      <c r="H3002" s="7" t="s">
        <v>1413</v>
      </c>
      <c r="I3002" s="7" t="s">
        <v>25</v>
      </c>
    </row>
    <row r="3003">
      <c r="A3003" s="56" t="s">
        <v>336</v>
      </c>
      <c r="B3003" s="7" t="s">
        <v>991</v>
      </c>
      <c r="C3003" s="7">
        <v>7.0</v>
      </c>
      <c r="D3003" s="7">
        <v>6.0</v>
      </c>
      <c r="E3003" s="7"/>
      <c r="F3003" s="7" t="s">
        <v>329</v>
      </c>
      <c r="G3003" s="7" t="s">
        <v>179</v>
      </c>
      <c r="H3003" s="7" t="s">
        <v>2286</v>
      </c>
      <c r="I3003" s="7" t="s">
        <v>27</v>
      </c>
    </row>
    <row r="3004">
      <c r="A3004" s="56" t="s">
        <v>681</v>
      </c>
      <c r="B3004" s="7" t="s">
        <v>722</v>
      </c>
      <c r="C3004" s="7">
        <v>6.0</v>
      </c>
      <c r="D3004" s="7">
        <v>5.0</v>
      </c>
      <c r="E3004" s="7"/>
      <c r="F3004" s="7" t="s">
        <v>188</v>
      </c>
      <c r="G3004" s="7" t="s">
        <v>179</v>
      </c>
      <c r="H3004" s="7" t="s">
        <v>1371</v>
      </c>
      <c r="I3004" s="7" t="s">
        <v>27</v>
      </c>
    </row>
    <row r="3005">
      <c r="A3005" s="56" t="s">
        <v>681</v>
      </c>
      <c r="B3005" s="7" t="s">
        <v>779</v>
      </c>
      <c r="C3005" s="7">
        <v>5.0</v>
      </c>
      <c r="D3005" s="7">
        <v>6.0</v>
      </c>
      <c r="E3005" s="7">
        <v>1.0</v>
      </c>
      <c r="F3005" s="7" t="s">
        <v>188</v>
      </c>
      <c r="G3005" s="7" t="s">
        <v>179</v>
      </c>
      <c r="H3005" s="7" t="s">
        <v>529</v>
      </c>
      <c r="I3005" s="7" t="s">
        <v>27</v>
      </c>
    </row>
    <row r="3006">
      <c r="A3006" s="56" t="s">
        <v>681</v>
      </c>
      <c r="B3006" s="7" t="s">
        <v>1915</v>
      </c>
      <c r="C3006" s="7">
        <v>7.0</v>
      </c>
      <c r="D3006" s="7">
        <v>7.0</v>
      </c>
      <c r="E3006" s="7"/>
      <c r="F3006" s="7" t="s">
        <v>192</v>
      </c>
      <c r="G3006" s="7" t="s">
        <v>179</v>
      </c>
      <c r="H3006" s="7" t="s">
        <v>1916</v>
      </c>
      <c r="I3006" s="7" t="s">
        <v>27</v>
      </c>
    </row>
    <row r="3007">
      <c r="A3007" s="56" t="s">
        <v>681</v>
      </c>
      <c r="B3007" s="7" t="s">
        <v>381</v>
      </c>
      <c r="C3007" s="7">
        <v>6.0</v>
      </c>
      <c r="D3007" s="7">
        <v>5.0</v>
      </c>
      <c r="E3007" s="7"/>
      <c r="F3007" s="7" t="s">
        <v>194</v>
      </c>
      <c r="G3007" s="7" t="s">
        <v>293</v>
      </c>
      <c r="H3007" s="7" t="s">
        <v>2100</v>
      </c>
      <c r="I3007" s="7" t="s">
        <v>27</v>
      </c>
    </row>
    <row r="3008">
      <c r="A3008" s="56" t="s">
        <v>681</v>
      </c>
      <c r="B3008" s="7" t="s">
        <v>2287</v>
      </c>
      <c r="C3008" s="7">
        <v>6.0</v>
      </c>
      <c r="D3008" s="7">
        <v>6.0</v>
      </c>
      <c r="E3008" s="7"/>
      <c r="F3008" s="7" t="s">
        <v>192</v>
      </c>
      <c r="G3008" s="7" t="s">
        <v>179</v>
      </c>
      <c r="H3008" s="7" t="s">
        <v>1074</v>
      </c>
      <c r="I3008" s="7" t="s">
        <v>175</v>
      </c>
    </row>
    <row r="3009">
      <c r="A3009" s="56" t="s">
        <v>681</v>
      </c>
      <c r="B3009" s="7" t="s">
        <v>713</v>
      </c>
      <c r="C3009" s="7">
        <v>6.0</v>
      </c>
      <c r="D3009" s="7">
        <v>6.0</v>
      </c>
      <c r="E3009" s="7">
        <v>4.0</v>
      </c>
      <c r="F3009" s="7" t="s">
        <v>192</v>
      </c>
      <c r="G3009" s="7" t="s">
        <v>179</v>
      </c>
      <c r="H3009" s="7" t="s">
        <v>1941</v>
      </c>
      <c r="I3009" s="7" t="s">
        <v>27</v>
      </c>
    </row>
    <row r="3010">
      <c r="A3010" s="56" t="s">
        <v>336</v>
      </c>
      <c r="B3010" s="7" t="s">
        <v>2288</v>
      </c>
      <c r="C3010" s="7">
        <v>7.0</v>
      </c>
      <c r="D3010" s="7">
        <v>6.0</v>
      </c>
      <c r="E3010" s="7">
        <v>8.0</v>
      </c>
      <c r="F3010" s="7" t="s">
        <v>192</v>
      </c>
      <c r="G3010" s="7" t="s">
        <v>179</v>
      </c>
      <c r="H3010" s="7" t="s">
        <v>308</v>
      </c>
      <c r="I3010" s="7" t="s">
        <v>27</v>
      </c>
    </row>
    <row r="3011">
      <c r="A3011" s="56" t="s">
        <v>336</v>
      </c>
      <c r="B3011" s="7" t="s">
        <v>758</v>
      </c>
      <c r="C3011" s="7">
        <v>6.0</v>
      </c>
      <c r="D3011" s="7">
        <v>4.0</v>
      </c>
      <c r="E3011" s="7">
        <v>8.0</v>
      </c>
      <c r="F3011" s="7" t="s">
        <v>192</v>
      </c>
      <c r="G3011" s="7" t="s">
        <v>179</v>
      </c>
      <c r="H3011" s="7" t="s">
        <v>2289</v>
      </c>
      <c r="I3011" s="7" t="s">
        <v>27</v>
      </c>
    </row>
    <row r="3012">
      <c r="A3012" s="56" t="s">
        <v>681</v>
      </c>
      <c r="B3012" s="7" t="s">
        <v>331</v>
      </c>
      <c r="C3012" s="7">
        <v>6.0</v>
      </c>
      <c r="D3012" s="7">
        <v>6.0</v>
      </c>
      <c r="E3012" s="7"/>
      <c r="F3012" s="7" t="s">
        <v>192</v>
      </c>
      <c r="G3012" s="7" t="s">
        <v>179</v>
      </c>
      <c r="H3012" s="7" t="s">
        <v>1086</v>
      </c>
      <c r="I3012" s="7" t="s">
        <v>27</v>
      </c>
    </row>
    <row r="3013">
      <c r="A3013" s="56" t="s">
        <v>336</v>
      </c>
      <c r="B3013" s="7" t="s">
        <v>2115</v>
      </c>
      <c r="C3013" s="7">
        <v>5.0</v>
      </c>
      <c r="D3013" s="7">
        <v>5.0</v>
      </c>
      <c r="E3013" s="7"/>
      <c r="F3013" s="7" t="s">
        <v>732</v>
      </c>
      <c r="G3013" s="7" t="s">
        <v>179</v>
      </c>
      <c r="H3013" s="7" t="s">
        <v>1093</v>
      </c>
      <c r="I3013" s="7" t="s">
        <v>27</v>
      </c>
    </row>
    <row r="3014">
      <c r="A3014" s="56" t="s">
        <v>336</v>
      </c>
      <c r="B3014" s="7" t="s">
        <v>991</v>
      </c>
      <c r="C3014" s="7">
        <v>5.0</v>
      </c>
      <c r="D3014" s="7">
        <v>5.0</v>
      </c>
      <c r="E3014" s="7">
        <v>1.0</v>
      </c>
      <c r="F3014" s="7" t="s">
        <v>188</v>
      </c>
      <c r="G3014" s="7" t="s">
        <v>179</v>
      </c>
      <c r="H3014" s="7" t="s">
        <v>1776</v>
      </c>
      <c r="I3014" s="7" t="s">
        <v>25</v>
      </c>
    </row>
    <row r="3015">
      <c r="A3015" s="56" t="s">
        <v>336</v>
      </c>
      <c r="B3015" s="7" t="s">
        <v>758</v>
      </c>
      <c r="C3015" s="7">
        <v>7.0</v>
      </c>
      <c r="D3015" s="7">
        <v>6.0</v>
      </c>
      <c r="E3015" s="7">
        <v>1.0</v>
      </c>
      <c r="F3015" s="7" t="s">
        <v>192</v>
      </c>
      <c r="G3015" s="7" t="s">
        <v>179</v>
      </c>
      <c r="H3015" s="7" t="s">
        <v>2290</v>
      </c>
      <c r="I3015" s="7" t="s">
        <v>27</v>
      </c>
    </row>
    <row r="3016">
      <c r="A3016" s="56" t="s">
        <v>681</v>
      </c>
      <c r="B3016" s="7" t="s">
        <v>384</v>
      </c>
      <c r="C3016" s="7">
        <v>6.0</v>
      </c>
      <c r="D3016" s="7">
        <v>5.0</v>
      </c>
      <c r="E3016" s="7"/>
      <c r="F3016" s="7" t="s">
        <v>971</v>
      </c>
      <c r="G3016" s="7" t="s">
        <v>179</v>
      </c>
      <c r="H3016" s="7" t="s">
        <v>1090</v>
      </c>
      <c r="I3016" s="7" t="s">
        <v>27</v>
      </c>
    </row>
    <row r="3017">
      <c r="A3017" s="56" t="s">
        <v>336</v>
      </c>
      <c r="B3017" s="7" t="s">
        <v>384</v>
      </c>
      <c r="C3017" s="7">
        <v>6.0</v>
      </c>
      <c r="D3017" s="7">
        <v>5.0</v>
      </c>
      <c r="E3017" s="7"/>
      <c r="F3017" s="7" t="s">
        <v>971</v>
      </c>
      <c r="G3017" s="7" t="s">
        <v>179</v>
      </c>
      <c r="H3017" s="7" t="s">
        <v>2291</v>
      </c>
      <c r="I3017" s="7" t="s">
        <v>27</v>
      </c>
    </row>
    <row r="3018">
      <c r="A3018" s="56" t="s">
        <v>681</v>
      </c>
      <c r="B3018" s="7" t="s">
        <v>384</v>
      </c>
      <c r="C3018" s="7">
        <v>6.0</v>
      </c>
      <c r="D3018" s="7">
        <v>5.0</v>
      </c>
      <c r="E3018" s="7"/>
      <c r="F3018" s="7" t="s">
        <v>971</v>
      </c>
      <c r="G3018" s="7" t="s">
        <v>179</v>
      </c>
      <c r="H3018" s="7" t="s">
        <v>2291</v>
      </c>
      <c r="I3018" s="7" t="s">
        <v>27</v>
      </c>
    </row>
    <row r="3019">
      <c r="A3019" s="56" t="s">
        <v>681</v>
      </c>
      <c r="B3019" s="7" t="s">
        <v>1682</v>
      </c>
      <c r="C3019" s="7">
        <v>6.0</v>
      </c>
      <c r="D3019" s="7">
        <v>5.0</v>
      </c>
      <c r="E3019" s="7">
        <v>1.0</v>
      </c>
      <c r="F3019" s="7" t="s">
        <v>188</v>
      </c>
      <c r="G3019" s="7" t="s">
        <v>179</v>
      </c>
      <c r="H3019" s="7" t="s">
        <v>1090</v>
      </c>
      <c r="I3019" s="7" t="s">
        <v>27</v>
      </c>
    </row>
    <row r="3020">
      <c r="A3020" s="56" t="s">
        <v>681</v>
      </c>
      <c r="B3020" s="7" t="s">
        <v>2292</v>
      </c>
      <c r="C3020" s="7">
        <v>6.0</v>
      </c>
      <c r="D3020" s="7">
        <v>4.0</v>
      </c>
      <c r="E3020" s="7">
        <v>1.0</v>
      </c>
      <c r="F3020" s="7" t="s">
        <v>188</v>
      </c>
      <c r="G3020" s="7" t="s">
        <v>179</v>
      </c>
      <c r="H3020" s="7" t="s">
        <v>1090</v>
      </c>
      <c r="I3020" s="7" t="s">
        <v>27</v>
      </c>
    </row>
    <row r="3021">
      <c r="A3021" s="56" t="s">
        <v>681</v>
      </c>
      <c r="B3021" s="7" t="s">
        <v>1792</v>
      </c>
      <c r="C3021" s="7">
        <v>6.0</v>
      </c>
      <c r="D3021" s="7">
        <v>5.0</v>
      </c>
      <c r="E3021" s="7"/>
      <c r="F3021" s="7" t="s">
        <v>352</v>
      </c>
      <c r="G3021" s="7" t="s">
        <v>179</v>
      </c>
      <c r="H3021" s="7" t="s">
        <v>481</v>
      </c>
      <c r="I3021" s="7" t="s">
        <v>27</v>
      </c>
    </row>
    <row r="3022">
      <c r="A3022" s="56" t="s">
        <v>681</v>
      </c>
      <c r="B3022" s="7" t="s">
        <v>635</v>
      </c>
      <c r="C3022" s="7">
        <v>4.0</v>
      </c>
      <c r="D3022" s="7">
        <v>3.0</v>
      </c>
      <c r="E3022" s="7">
        <v>2.0</v>
      </c>
      <c r="F3022" s="7" t="s">
        <v>443</v>
      </c>
      <c r="G3022" s="7" t="s">
        <v>179</v>
      </c>
      <c r="H3022" s="7" t="s">
        <v>2293</v>
      </c>
      <c r="I3022" s="7" t="s">
        <v>175</v>
      </c>
    </row>
    <row r="3023">
      <c r="A3023" s="56" t="s">
        <v>681</v>
      </c>
      <c r="B3023" s="7" t="s">
        <v>334</v>
      </c>
      <c r="C3023" s="7">
        <v>6.0</v>
      </c>
      <c r="D3023" s="7">
        <v>5.0</v>
      </c>
      <c r="E3023" s="7">
        <v>1.0</v>
      </c>
      <c r="F3023" s="7" t="s">
        <v>732</v>
      </c>
      <c r="G3023" s="7" t="s">
        <v>179</v>
      </c>
      <c r="H3023" s="7" t="s">
        <v>725</v>
      </c>
      <c r="I3023" s="7" t="s">
        <v>27</v>
      </c>
    </row>
    <row r="3024">
      <c r="A3024" s="56" t="s">
        <v>681</v>
      </c>
      <c r="B3024" s="7" t="s">
        <v>716</v>
      </c>
      <c r="C3024" s="7">
        <v>7.0</v>
      </c>
      <c r="D3024" s="7">
        <v>4.0</v>
      </c>
      <c r="E3024" s="7">
        <v>1.0</v>
      </c>
      <c r="F3024" s="7" t="s">
        <v>181</v>
      </c>
      <c r="G3024" s="7" t="s">
        <v>179</v>
      </c>
      <c r="H3024" s="7" t="s">
        <v>1502</v>
      </c>
      <c r="I3024" s="7" t="s">
        <v>27</v>
      </c>
    </row>
    <row r="3025">
      <c r="A3025" s="56" t="s">
        <v>681</v>
      </c>
      <c r="B3025" s="7" t="s">
        <v>404</v>
      </c>
      <c r="C3025" s="7">
        <v>4.0</v>
      </c>
      <c r="D3025" s="7">
        <v>3.0</v>
      </c>
      <c r="E3025" s="7">
        <v>2.0</v>
      </c>
      <c r="F3025" s="7" t="s">
        <v>181</v>
      </c>
      <c r="G3025" s="7" t="s">
        <v>179</v>
      </c>
      <c r="H3025" s="7" t="s">
        <v>537</v>
      </c>
      <c r="I3025" s="7" t="s">
        <v>27</v>
      </c>
    </row>
    <row r="3026">
      <c r="A3026" s="56" t="s">
        <v>607</v>
      </c>
      <c r="B3026" s="7" t="s">
        <v>1530</v>
      </c>
      <c r="C3026" s="7">
        <v>4.0</v>
      </c>
      <c r="D3026" s="7">
        <v>3.0</v>
      </c>
      <c r="E3026" s="7">
        <v>1.0</v>
      </c>
      <c r="F3026" s="7" t="s">
        <v>355</v>
      </c>
      <c r="G3026" s="7" t="s">
        <v>293</v>
      </c>
      <c r="H3026" s="7" t="s">
        <v>874</v>
      </c>
      <c r="I3026" s="7" t="s">
        <v>27</v>
      </c>
    </row>
    <row r="3027">
      <c r="A3027" s="56" t="s">
        <v>290</v>
      </c>
      <c r="B3027" s="7" t="s">
        <v>573</v>
      </c>
      <c r="C3027" s="7">
        <v>3.0</v>
      </c>
      <c r="D3027" s="7">
        <v>2.0</v>
      </c>
      <c r="E3027" s="7">
        <v>1.0</v>
      </c>
      <c r="F3027" s="7" t="s">
        <v>24</v>
      </c>
      <c r="G3027" s="7" t="s">
        <v>293</v>
      </c>
      <c r="H3027" s="7" t="s">
        <v>574</v>
      </c>
    </row>
    <row r="3028">
      <c r="A3028" s="56" t="s">
        <v>1519</v>
      </c>
      <c r="B3028" s="7" t="s">
        <v>580</v>
      </c>
      <c r="C3028" s="7">
        <v>4.0</v>
      </c>
      <c r="D3028" s="7">
        <v>5.0</v>
      </c>
      <c r="E3028" s="7">
        <v>1.0</v>
      </c>
      <c r="F3028" s="7" t="s">
        <v>352</v>
      </c>
      <c r="G3028" s="7" t="s">
        <v>179</v>
      </c>
      <c r="H3028" s="7" t="s">
        <v>429</v>
      </c>
      <c r="I3028" s="7" t="s">
        <v>25</v>
      </c>
    </row>
    <row r="3029">
      <c r="A3029" s="56" t="s">
        <v>336</v>
      </c>
      <c r="B3029" s="7" t="s">
        <v>560</v>
      </c>
      <c r="C3029" s="7">
        <v>4.0</v>
      </c>
      <c r="D3029" s="7">
        <v>5.0</v>
      </c>
      <c r="E3029" s="7">
        <v>2.0</v>
      </c>
      <c r="F3029" s="7" t="s">
        <v>24</v>
      </c>
      <c r="G3029" s="7" t="s">
        <v>293</v>
      </c>
      <c r="H3029" s="7" t="s">
        <v>803</v>
      </c>
      <c r="I3029" s="7" t="s">
        <v>25</v>
      </c>
    </row>
    <row r="3030">
      <c r="A3030" s="56" t="s">
        <v>336</v>
      </c>
      <c r="B3030" s="7" t="s">
        <v>1402</v>
      </c>
      <c r="C3030" s="7">
        <v>3.0</v>
      </c>
      <c r="D3030" s="7">
        <v>2.0</v>
      </c>
      <c r="E3030" s="7">
        <v>2.0</v>
      </c>
      <c r="F3030" s="7" t="s">
        <v>36</v>
      </c>
      <c r="G3030" s="7" t="s">
        <v>293</v>
      </c>
      <c r="H3030" s="7" t="s">
        <v>2294</v>
      </c>
      <c r="I3030" s="7" t="s">
        <v>27</v>
      </c>
    </row>
    <row r="3031">
      <c r="A3031" s="56" t="s">
        <v>336</v>
      </c>
      <c r="B3031" s="7" t="s">
        <v>2295</v>
      </c>
      <c r="C3031" s="7">
        <v>2.0</v>
      </c>
      <c r="D3031" s="7">
        <v>2.0</v>
      </c>
      <c r="E3031" s="7">
        <v>1.0</v>
      </c>
      <c r="F3031" s="7" t="s">
        <v>24</v>
      </c>
      <c r="G3031" s="7" t="s">
        <v>293</v>
      </c>
      <c r="H3031" s="7" t="s">
        <v>1395</v>
      </c>
      <c r="I3031" s="7" t="s">
        <v>27</v>
      </c>
    </row>
    <row r="3032">
      <c r="A3032" s="56" t="s">
        <v>298</v>
      </c>
      <c r="B3032" s="7" t="s">
        <v>1117</v>
      </c>
      <c r="C3032" s="7">
        <v>3.0</v>
      </c>
      <c r="D3032" s="7">
        <v>2.0</v>
      </c>
      <c r="E3032" s="7">
        <v>2.0</v>
      </c>
      <c r="F3032" s="7" t="s">
        <v>24</v>
      </c>
      <c r="G3032" s="7" t="s">
        <v>293</v>
      </c>
      <c r="H3032" s="7" t="s">
        <v>969</v>
      </c>
      <c r="I3032" s="7" t="s">
        <v>27</v>
      </c>
    </row>
    <row r="3033">
      <c r="A3033" s="56" t="s">
        <v>336</v>
      </c>
      <c r="B3033" s="7" t="s">
        <v>1295</v>
      </c>
      <c r="C3033" s="7">
        <v>3.0</v>
      </c>
      <c r="D3033" s="7">
        <v>2.0</v>
      </c>
      <c r="E3033" s="7">
        <v>1.0</v>
      </c>
      <c r="F3033" s="7" t="s">
        <v>24</v>
      </c>
      <c r="G3033" s="7" t="s">
        <v>293</v>
      </c>
      <c r="H3033" s="7" t="s">
        <v>1786</v>
      </c>
      <c r="I3033" s="7" t="s">
        <v>25</v>
      </c>
    </row>
    <row r="3034">
      <c r="A3034" s="56" t="s">
        <v>298</v>
      </c>
      <c r="B3034" s="7" t="s">
        <v>535</v>
      </c>
      <c r="C3034" s="7">
        <v>5.0</v>
      </c>
      <c r="D3034" s="7">
        <v>5.0</v>
      </c>
      <c r="E3034" s="7">
        <v>2.0</v>
      </c>
      <c r="F3034" s="7" t="s">
        <v>188</v>
      </c>
      <c r="G3034" s="7" t="s">
        <v>293</v>
      </c>
      <c r="H3034" s="7" t="s">
        <v>2296</v>
      </c>
      <c r="I3034" s="7" t="s">
        <v>25</v>
      </c>
    </row>
    <row r="3035">
      <c r="A3035" s="56" t="s">
        <v>821</v>
      </c>
      <c r="B3035" s="7" t="s">
        <v>1619</v>
      </c>
      <c r="C3035" s="7">
        <v>4.0</v>
      </c>
      <c r="D3035" s="7">
        <v>2.0</v>
      </c>
      <c r="E3035" s="7"/>
      <c r="F3035" s="7" t="s">
        <v>24</v>
      </c>
      <c r="G3035" s="7" t="s">
        <v>293</v>
      </c>
      <c r="H3035" s="7" t="s">
        <v>592</v>
      </c>
      <c r="I3035" s="7" t="s">
        <v>27</v>
      </c>
    </row>
    <row r="3036">
      <c r="A3036" s="56" t="s">
        <v>336</v>
      </c>
      <c r="B3036" s="7" t="s">
        <v>2297</v>
      </c>
      <c r="C3036" s="7">
        <v>3.0</v>
      </c>
      <c r="D3036" s="7">
        <v>2.0</v>
      </c>
      <c r="E3036" s="7">
        <v>1.0</v>
      </c>
      <c r="F3036" s="7" t="s">
        <v>24</v>
      </c>
      <c r="G3036" s="7" t="s">
        <v>293</v>
      </c>
      <c r="H3036" s="7" t="s">
        <v>1708</v>
      </c>
      <c r="I3036" s="7" t="s">
        <v>27</v>
      </c>
    </row>
    <row r="3037">
      <c r="A3037" s="56" t="s">
        <v>607</v>
      </c>
      <c r="B3037" s="7" t="s">
        <v>1294</v>
      </c>
      <c r="C3037" s="7">
        <v>3.0</v>
      </c>
      <c r="D3037" s="7">
        <v>2.0</v>
      </c>
      <c r="E3037" s="7">
        <v>1.0</v>
      </c>
      <c r="F3037" s="7" t="s">
        <v>24</v>
      </c>
      <c r="G3037" s="7" t="s">
        <v>293</v>
      </c>
      <c r="H3037" s="7" t="s">
        <v>1607</v>
      </c>
      <c r="I3037" s="7" t="s">
        <v>27</v>
      </c>
    </row>
    <row r="3038">
      <c r="A3038" s="56" t="s">
        <v>607</v>
      </c>
      <c r="B3038" s="7" t="s">
        <v>567</v>
      </c>
      <c r="C3038" s="7">
        <v>3.0</v>
      </c>
      <c r="D3038" s="7">
        <v>2.0</v>
      </c>
      <c r="E3038" s="7">
        <v>1.0</v>
      </c>
      <c r="F3038" s="7" t="s">
        <v>24</v>
      </c>
      <c r="G3038" s="7" t="s">
        <v>293</v>
      </c>
      <c r="H3038" s="7" t="s">
        <v>1608</v>
      </c>
      <c r="I3038" s="7" t="s">
        <v>27</v>
      </c>
    </row>
    <row r="3039">
      <c r="A3039" s="56" t="s">
        <v>1375</v>
      </c>
      <c r="B3039" s="7" t="s">
        <v>2298</v>
      </c>
      <c r="D3039" s="27"/>
      <c r="E3039" s="7"/>
      <c r="F3039" s="7" t="s">
        <v>905</v>
      </c>
      <c r="G3039" s="7" t="s">
        <v>179</v>
      </c>
      <c r="H3039" s="7" t="s">
        <v>2299</v>
      </c>
    </row>
    <row r="3040">
      <c r="A3040" s="56" t="s">
        <v>330</v>
      </c>
      <c r="B3040" s="7" t="s">
        <v>710</v>
      </c>
      <c r="C3040" s="7">
        <v>4.0</v>
      </c>
      <c r="D3040" s="7">
        <v>3.0</v>
      </c>
      <c r="E3040" s="7">
        <v>3.0</v>
      </c>
      <c r="F3040" s="7" t="s">
        <v>1027</v>
      </c>
      <c r="G3040" s="7" t="s">
        <v>293</v>
      </c>
      <c r="H3040" s="7" t="s">
        <v>728</v>
      </c>
      <c r="I3040" s="7" t="s">
        <v>27</v>
      </c>
    </row>
    <row r="3041">
      <c r="A3041" s="56" t="s">
        <v>336</v>
      </c>
      <c r="B3041" s="7" t="s">
        <v>850</v>
      </c>
      <c r="C3041" s="7">
        <v>5.0</v>
      </c>
      <c r="D3041" s="7">
        <v>4.0</v>
      </c>
      <c r="E3041" s="7">
        <v>1.0</v>
      </c>
      <c r="F3041" s="7" t="s">
        <v>300</v>
      </c>
      <c r="G3041" s="7" t="s">
        <v>293</v>
      </c>
      <c r="H3041" s="7" t="s">
        <v>704</v>
      </c>
      <c r="I3041" s="7" t="s">
        <v>27</v>
      </c>
    </row>
    <row r="3042">
      <c r="A3042" s="56" t="s">
        <v>336</v>
      </c>
      <c r="B3042" s="7" t="s">
        <v>708</v>
      </c>
      <c r="C3042" s="7">
        <v>4.0</v>
      </c>
      <c r="D3042" s="7">
        <v>4.0</v>
      </c>
      <c r="E3042" s="7">
        <v>2.0</v>
      </c>
      <c r="F3042" s="7" t="s">
        <v>300</v>
      </c>
      <c r="G3042" s="7" t="s">
        <v>293</v>
      </c>
      <c r="H3042" s="7" t="s">
        <v>653</v>
      </c>
      <c r="I3042" s="7" t="s">
        <v>27</v>
      </c>
    </row>
    <row r="3043">
      <c r="A3043" s="56" t="s">
        <v>309</v>
      </c>
      <c r="B3043" s="7" t="s">
        <v>580</v>
      </c>
      <c r="C3043" s="7">
        <v>4.0</v>
      </c>
      <c r="D3043" s="7">
        <v>4.0</v>
      </c>
      <c r="E3043" s="7">
        <v>4.0</v>
      </c>
      <c r="F3043" s="7" t="s">
        <v>24</v>
      </c>
      <c r="G3043" s="7" t="s">
        <v>293</v>
      </c>
      <c r="H3043" s="7" t="s">
        <v>2300</v>
      </c>
    </row>
    <row r="3044">
      <c r="A3044" s="56" t="s">
        <v>430</v>
      </c>
      <c r="B3044" s="7" t="s">
        <v>347</v>
      </c>
      <c r="C3044" s="7">
        <v>5.0</v>
      </c>
      <c r="D3044" s="7">
        <v>5.0</v>
      </c>
      <c r="E3044" s="7">
        <v>2.0</v>
      </c>
      <c r="F3044" s="7" t="s">
        <v>182</v>
      </c>
      <c r="G3044" s="7" t="s">
        <v>179</v>
      </c>
      <c r="H3044" s="7" t="s">
        <v>311</v>
      </c>
      <c r="I3044" s="7" t="s">
        <v>25</v>
      </c>
    </row>
    <row r="3045">
      <c r="A3045" s="56" t="s">
        <v>336</v>
      </c>
      <c r="B3045" s="7" t="s">
        <v>1088</v>
      </c>
      <c r="C3045" s="7">
        <v>8.0</v>
      </c>
      <c r="D3045" s="7">
        <v>8.0</v>
      </c>
      <c r="E3045" s="7"/>
      <c r="F3045" s="7" t="s">
        <v>192</v>
      </c>
      <c r="G3045" s="7" t="s">
        <v>179</v>
      </c>
      <c r="H3045" s="7" t="s">
        <v>2301</v>
      </c>
      <c r="I3045" s="7" t="s">
        <v>27</v>
      </c>
    </row>
    <row r="3046">
      <c r="A3046" s="56" t="s">
        <v>336</v>
      </c>
      <c r="B3046" s="7" t="s">
        <v>758</v>
      </c>
      <c r="C3046" s="7">
        <v>9.0</v>
      </c>
      <c r="D3046" s="7">
        <v>9.0</v>
      </c>
      <c r="E3046" s="7"/>
      <c r="F3046" s="7" t="s">
        <v>192</v>
      </c>
      <c r="G3046" s="7" t="s">
        <v>179</v>
      </c>
      <c r="H3046" s="7" t="s">
        <v>1214</v>
      </c>
      <c r="I3046" s="7" t="s">
        <v>27</v>
      </c>
    </row>
    <row r="3047">
      <c r="A3047" s="56" t="s">
        <v>439</v>
      </c>
      <c r="B3047" s="7" t="s">
        <v>411</v>
      </c>
      <c r="C3047" s="7">
        <v>3.0</v>
      </c>
      <c r="D3047" s="7">
        <v>5.0</v>
      </c>
      <c r="E3047" s="7">
        <v>3.0</v>
      </c>
      <c r="F3047" s="7" t="s">
        <v>24</v>
      </c>
      <c r="G3047" s="7" t="s">
        <v>293</v>
      </c>
      <c r="H3047" s="7" t="s">
        <v>1486</v>
      </c>
      <c r="I3047" s="7" t="s">
        <v>25</v>
      </c>
    </row>
    <row r="3048">
      <c r="A3048" s="56" t="s">
        <v>681</v>
      </c>
      <c r="B3048" s="7" t="s">
        <v>512</v>
      </c>
      <c r="C3048" s="7">
        <v>6.0</v>
      </c>
      <c r="D3048" s="7">
        <v>5.0</v>
      </c>
      <c r="E3048" s="7">
        <v>2.0</v>
      </c>
      <c r="F3048" s="7" t="s">
        <v>329</v>
      </c>
      <c r="G3048" s="7" t="s">
        <v>179</v>
      </c>
      <c r="H3048" s="7" t="s">
        <v>2302</v>
      </c>
      <c r="I3048" s="7" t="s">
        <v>27</v>
      </c>
    </row>
    <row r="3049">
      <c r="A3049" s="56" t="s">
        <v>336</v>
      </c>
      <c r="B3049" s="7" t="s">
        <v>564</v>
      </c>
      <c r="C3049" s="7">
        <v>5.0</v>
      </c>
      <c r="D3049" s="7">
        <v>5.0</v>
      </c>
      <c r="E3049" s="7"/>
      <c r="F3049" s="7" t="s">
        <v>24</v>
      </c>
      <c r="G3049" s="7" t="s">
        <v>293</v>
      </c>
      <c r="H3049" s="7" t="s">
        <v>1151</v>
      </c>
    </row>
    <row r="3050">
      <c r="A3050" s="56" t="s">
        <v>336</v>
      </c>
      <c r="B3050" s="7" t="s">
        <v>393</v>
      </c>
      <c r="C3050" s="7">
        <v>3.0</v>
      </c>
      <c r="D3050" s="7">
        <v>2.0</v>
      </c>
      <c r="E3050" s="7"/>
      <c r="F3050" s="7" t="s">
        <v>24</v>
      </c>
      <c r="G3050" s="7" t="s">
        <v>293</v>
      </c>
      <c r="H3050" s="7" t="s">
        <v>2303</v>
      </c>
    </row>
    <row r="3051">
      <c r="A3051" s="56" t="s">
        <v>302</v>
      </c>
      <c r="B3051" s="7" t="s">
        <v>1294</v>
      </c>
      <c r="C3051" s="7">
        <v>5.0</v>
      </c>
      <c r="D3051" s="7">
        <v>5.0</v>
      </c>
      <c r="E3051" s="7">
        <v>1.0</v>
      </c>
      <c r="F3051" s="7" t="s">
        <v>181</v>
      </c>
      <c r="G3051" s="7" t="s">
        <v>179</v>
      </c>
      <c r="H3051" s="7" t="s">
        <v>2304</v>
      </c>
      <c r="I3051" s="7" t="s">
        <v>27</v>
      </c>
    </row>
    <row r="3052">
      <c r="A3052" s="56" t="s">
        <v>302</v>
      </c>
      <c r="B3052" s="7" t="s">
        <v>1402</v>
      </c>
      <c r="C3052" s="7">
        <v>4.0</v>
      </c>
      <c r="D3052" s="7">
        <v>2.0</v>
      </c>
      <c r="E3052" s="7">
        <v>1.0</v>
      </c>
      <c r="F3052" s="7" t="s">
        <v>355</v>
      </c>
      <c r="G3052" s="7" t="s">
        <v>293</v>
      </c>
      <c r="H3052" s="7" t="s">
        <v>2005</v>
      </c>
      <c r="I3052" s="7" t="s">
        <v>25</v>
      </c>
    </row>
    <row r="3053">
      <c r="A3053" s="56" t="s">
        <v>302</v>
      </c>
      <c r="B3053" s="7" t="s">
        <v>450</v>
      </c>
      <c r="C3053" s="7">
        <v>5.0</v>
      </c>
      <c r="D3053" s="7">
        <v>4.0</v>
      </c>
      <c r="E3053" s="7">
        <v>1.0</v>
      </c>
      <c r="F3053" s="7" t="s">
        <v>321</v>
      </c>
      <c r="G3053" s="7" t="s">
        <v>179</v>
      </c>
      <c r="H3053" s="7" t="s">
        <v>594</v>
      </c>
      <c r="I3053" s="7" t="s">
        <v>175</v>
      </c>
    </row>
    <row r="3054">
      <c r="A3054" s="56" t="s">
        <v>302</v>
      </c>
      <c r="B3054" s="7" t="s">
        <v>501</v>
      </c>
      <c r="C3054" s="7">
        <v>4.0</v>
      </c>
      <c r="D3054" s="7">
        <v>3.0</v>
      </c>
      <c r="E3054" s="7">
        <v>2.0</v>
      </c>
      <c r="F3054" s="7" t="s">
        <v>321</v>
      </c>
      <c r="G3054" s="7" t="s">
        <v>179</v>
      </c>
      <c r="H3054" s="7" t="s">
        <v>537</v>
      </c>
      <c r="I3054" s="7" t="s">
        <v>27</v>
      </c>
    </row>
    <row r="3055">
      <c r="A3055" s="56" t="s">
        <v>302</v>
      </c>
      <c r="B3055" s="7" t="s">
        <v>501</v>
      </c>
      <c r="C3055" s="7">
        <v>4.0</v>
      </c>
      <c r="D3055" s="7">
        <v>4.0</v>
      </c>
      <c r="E3055" s="7">
        <v>1.0</v>
      </c>
      <c r="F3055" s="7" t="s">
        <v>321</v>
      </c>
      <c r="G3055" s="7" t="s">
        <v>179</v>
      </c>
      <c r="H3055" s="7" t="s">
        <v>1339</v>
      </c>
      <c r="I3055" s="7" t="s">
        <v>27</v>
      </c>
    </row>
    <row r="3056">
      <c r="A3056" s="56" t="s">
        <v>2139</v>
      </c>
      <c r="B3056" s="7" t="s">
        <v>873</v>
      </c>
      <c r="C3056" s="7">
        <v>4.0</v>
      </c>
      <c r="D3056" s="7">
        <v>3.0</v>
      </c>
      <c r="E3056" s="7">
        <v>1.0</v>
      </c>
      <c r="F3056" s="7" t="s">
        <v>321</v>
      </c>
      <c r="G3056" s="7" t="s">
        <v>179</v>
      </c>
      <c r="H3056" s="7" t="s">
        <v>2305</v>
      </c>
      <c r="I3056" s="7" t="s">
        <v>27</v>
      </c>
    </row>
    <row r="3057">
      <c r="A3057" s="56" t="s">
        <v>2139</v>
      </c>
      <c r="B3057" s="7" t="s">
        <v>2306</v>
      </c>
      <c r="C3057" s="7">
        <v>4.0</v>
      </c>
      <c r="D3057" s="7">
        <v>3.0</v>
      </c>
      <c r="E3057" s="7">
        <v>1.0</v>
      </c>
      <c r="F3057" s="7" t="s">
        <v>321</v>
      </c>
      <c r="G3057" s="7" t="s">
        <v>179</v>
      </c>
      <c r="H3057" s="7" t="s">
        <v>953</v>
      </c>
      <c r="I3057" s="7" t="s">
        <v>27</v>
      </c>
    </row>
    <row r="3058">
      <c r="A3058" s="56" t="s">
        <v>365</v>
      </c>
      <c r="B3058" s="7" t="s">
        <v>1192</v>
      </c>
      <c r="C3058" s="7">
        <v>3.0</v>
      </c>
      <c r="D3058" s="7">
        <v>2.0</v>
      </c>
      <c r="E3058" s="7"/>
      <c r="F3058" s="7" t="s">
        <v>593</v>
      </c>
      <c r="G3058" s="7" t="s">
        <v>179</v>
      </c>
      <c r="H3058" s="7" t="s">
        <v>322</v>
      </c>
      <c r="I3058" s="7" t="s">
        <v>27</v>
      </c>
    </row>
    <row r="3059">
      <c r="A3059" s="56" t="s">
        <v>415</v>
      </c>
      <c r="B3059" s="7" t="s">
        <v>1178</v>
      </c>
      <c r="C3059" s="7">
        <v>3.0</v>
      </c>
      <c r="D3059" s="7">
        <v>3.0</v>
      </c>
      <c r="E3059" s="7">
        <v>2.0</v>
      </c>
      <c r="F3059" s="7" t="s">
        <v>24</v>
      </c>
      <c r="G3059" s="7" t="s">
        <v>293</v>
      </c>
      <c r="H3059" s="7" t="s">
        <v>1538</v>
      </c>
      <c r="I3059" s="7" t="s">
        <v>175</v>
      </c>
    </row>
    <row r="3060">
      <c r="A3060" s="56" t="s">
        <v>306</v>
      </c>
      <c r="B3060" s="7" t="s">
        <v>1435</v>
      </c>
      <c r="C3060" s="7">
        <v>5.0</v>
      </c>
      <c r="D3060" s="7">
        <v>3.0</v>
      </c>
      <c r="E3060" s="7">
        <v>2.0</v>
      </c>
      <c r="F3060" s="7" t="s">
        <v>24</v>
      </c>
      <c r="G3060" s="7" t="s">
        <v>293</v>
      </c>
      <c r="H3060" s="7" t="s">
        <v>2307</v>
      </c>
      <c r="I3060" s="7" t="s">
        <v>27</v>
      </c>
    </row>
    <row r="3061">
      <c r="A3061" s="56" t="s">
        <v>336</v>
      </c>
      <c r="B3061" s="7" t="s">
        <v>710</v>
      </c>
      <c r="C3061" s="7">
        <v>3.0</v>
      </c>
      <c r="D3061" s="7">
        <v>5.0</v>
      </c>
      <c r="E3061" s="7">
        <v>1.0</v>
      </c>
      <c r="F3061" s="7" t="s">
        <v>300</v>
      </c>
      <c r="G3061" s="7" t="s">
        <v>293</v>
      </c>
      <c r="H3061" s="7" t="s">
        <v>2200</v>
      </c>
      <c r="I3061" s="7" t="s">
        <v>27</v>
      </c>
    </row>
    <row r="3062">
      <c r="A3062" s="56" t="s">
        <v>319</v>
      </c>
      <c r="B3062" s="7" t="s">
        <v>1498</v>
      </c>
      <c r="C3062" s="7">
        <v>4.0</v>
      </c>
      <c r="D3062" s="7">
        <v>4.0</v>
      </c>
      <c r="E3062" s="7"/>
      <c r="F3062" s="7" t="s">
        <v>300</v>
      </c>
      <c r="G3062" s="7" t="s">
        <v>293</v>
      </c>
      <c r="H3062" s="7" t="s">
        <v>661</v>
      </c>
      <c r="I3062" s="7" t="s">
        <v>25</v>
      </c>
    </row>
    <row r="3063">
      <c r="A3063" s="56" t="s">
        <v>319</v>
      </c>
      <c r="B3063" s="7" t="s">
        <v>1699</v>
      </c>
      <c r="C3063" s="7">
        <v>4.0</v>
      </c>
      <c r="D3063" s="7">
        <v>4.0</v>
      </c>
      <c r="E3063" s="7">
        <v>1.0</v>
      </c>
      <c r="F3063" s="7" t="s">
        <v>300</v>
      </c>
      <c r="G3063" s="7" t="s">
        <v>293</v>
      </c>
      <c r="H3063" s="7" t="s">
        <v>661</v>
      </c>
      <c r="I3063" s="7" t="s">
        <v>27</v>
      </c>
    </row>
    <row r="3064">
      <c r="A3064" s="56" t="s">
        <v>336</v>
      </c>
      <c r="B3064" s="7" t="s">
        <v>339</v>
      </c>
      <c r="C3064" s="7">
        <v>5.0</v>
      </c>
      <c r="D3064" s="7">
        <v>3.0</v>
      </c>
      <c r="E3064" s="7">
        <v>1.0</v>
      </c>
      <c r="F3064" s="7" t="s">
        <v>24</v>
      </c>
      <c r="G3064" s="7" t="s">
        <v>293</v>
      </c>
      <c r="H3064" s="7" t="s">
        <v>340</v>
      </c>
    </row>
    <row r="3065">
      <c r="A3065" s="56" t="s">
        <v>315</v>
      </c>
      <c r="B3065" s="7" t="s">
        <v>580</v>
      </c>
      <c r="C3065" s="7">
        <v>4.0</v>
      </c>
      <c r="D3065" s="7">
        <v>4.0</v>
      </c>
      <c r="E3065" s="7">
        <v>1.0</v>
      </c>
      <c r="F3065" s="7" t="s">
        <v>443</v>
      </c>
      <c r="G3065" s="7" t="s">
        <v>179</v>
      </c>
      <c r="H3065" s="7" t="s">
        <v>2308</v>
      </c>
      <c r="I3065" s="7" t="s">
        <v>175</v>
      </c>
    </row>
    <row r="3066">
      <c r="A3066" s="56" t="s">
        <v>362</v>
      </c>
      <c r="B3066" s="7" t="s">
        <v>2309</v>
      </c>
      <c r="C3066" s="7">
        <v>3.0</v>
      </c>
      <c r="D3066" s="7">
        <v>2.0</v>
      </c>
      <c r="E3066" s="7">
        <v>4.0</v>
      </c>
      <c r="F3066" s="7" t="s">
        <v>36</v>
      </c>
      <c r="G3066" s="7" t="s">
        <v>293</v>
      </c>
      <c r="H3066" s="7" t="s">
        <v>736</v>
      </c>
      <c r="I3066" s="7" t="s">
        <v>27</v>
      </c>
    </row>
    <row r="3067">
      <c r="A3067" s="56" t="s">
        <v>362</v>
      </c>
      <c r="B3067" s="7" t="s">
        <v>2309</v>
      </c>
      <c r="C3067" s="7">
        <v>3.0</v>
      </c>
      <c r="D3067" s="7">
        <v>2.0</v>
      </c>
      <c r="E3067" s="7">
        <v>2.0</v>
      </c>
      <c r="F3067" s="7" t="s">
        <v>36</v>
      </c>
      <c r="G3067" s="7" t="s">
        <v>293</v>
      </c>
      <c r="H3067" s="7" t="s">
        <v>736</v>
      </c>
      <c r="I3067" s="7" t="s">
        <v>27</v>
      </c>
    </row>
    <row r="3068">
      <c r="A3068" s="56" t="s">
        <v>365</v>
      </c>
      <c r="B3068" s="7" t="s">
        <v>562</v>
      </c>
      <c r="C3068" s="7">
        <v>7.0</v>
      </c>
      <c r="D3068" s="7">
        <v>4.0</v>
      </c>
      <c r="E3068" s="7">
        <v>2.0</v>
      </c>
      <c r="F3068" s="7" t="s">
        <v>461</v>
      </c>
      <c r="G3068" s="7" t="s">
        <v>179</v>
      </c>
      <c r="H3068" s="7" t="s">
        <v>1337</v>
      </c>
      <c r="I3068" s="7" t="s">
        <v>27</v>
      </c>
    </row>
    <row r="3069">
      <c r="A3069" s="56" t="s">
        <v>315</v>
      </c>
      <c r="B3069" s="7" t="s">
        <v>573</v>
      </c>
      <c r="C3069" s="7">
        <v>10.0</v>
      </c>
      <c r="D3069" s="7">
        <v>6.0</v>
      </c>
      <c r="E3069" s="7"/>
      <c r="F3069" s="7" t="s">
        <v>443</v>
      </c>
      <c r="G3069" s="7" t="s">
        <v>179</v>
      </c>
      <c r="H3069" s="7" t="s">
        <v>2310</v>
      </c>
      <c r="I3069" s="7" t="s">
        <v>27</v>
      </c>
    </row>
    <row r="3070">
      <c r="A3070" s="56" t="s">
        <v>408</v>
      </c>
      <c r="B3070" s="7" t="s">
        <v>2050</v>
      </c>
      <c r="C3070" s="7">
        <v>2.0</v>
      </c>
      <c r="D3070" s="7">
        <v>2.0</v>
      </c>
      <c r="E3070" s="7"/>
      <c r="F3070" s="7" t="s">
        <v>313</v>
      </c>
      <c r="G3070" s="7" t="s">
        <v>179</v>
      </c>
      <c r="H3070" s="7" t="s">
        <v>1321</v>
      </c>
      <c r="I3070" s="7" t="s">
        <v>175</v>
      </c>
    </row>
    <row r="3071">
      <c r="A3071" s="56" t="s">
        <v>751</v>
      </c>
      <c r="B3071" s="7" t="s">
        <v>752</v>
      </c>
      <c r="C3071" s="7">
        <v>3.0</v>
      </c>
      <c r="D3071" s="7">
        <v>2.0</v>
      </c>
      <c r="E3071" s="7"/>
      <c r="F3071" s="7" t="s">
        <v>300</v>
      </c>
      <c r="G3071" s="7" t="s">
        <v>293</v>
      </c>
      <c r="H3071" s="7" t="s">
        <v>753</v>
      </c>
      <c r="I3071" s="7" t="s">
        <v>27</v>
      </c>
    </row>
    <row r="3072">
      <c r="A3072" s="56" t="s">
        <v>751</v>
      </c>
      <c r="B3072" s="7" t="s">
        <v>752</v>
      </c>
      <c r="C3072" s="7">
        <v>3.0</v>
      </c>
      <c r="D3072" s="7">
        <v>2.0</v>
      </c>
      <c r="E3072" s="7">
        <v>3.0</v>
      </c>
      <c r="F3072" s="7" t="s">
        <v>355</v>
      </c>
      <c r="G3072" s="7" t="s">
        <v>293</v>
      </c>
      <c r="H3072" s="7" t="s">
        <v>753</v>
      </c>
      <c r="I3072" s="7" t="s">
        <v>27</v>
      </c>
    </row>
    <row r="3073">
      <c r="A3073" s="56" t="s">
        <v>430</v>
      </c>
      <c r="B3073" s="7" t="s">
        <v>913</v>
      </c>
      <c r="C3073" s="7">
        <v>4.0</v>
      </c>
      <c r="D3073" s="7">
        <v>2.0</v>
      </c>
      <c r="E3073" s="7">
        <v>3.0</v>
      </c>
      <c r="F3073" s="7" t="s">
        <v>355</v>
      </c>
      <c r="G3073" s="7" t="s">
        <v>293</v>
      </c>
      <c r="H3073" s="7" t="s">
        <v>2311</v>
      </c>
      <c r="I3073" s="7" t="s">
        <v>27</v>
      </c>
    </row>
    <row r="3074">
      <c r="A3074" s="56" t="s">
        <v>415</v>
      </c>
      <c r="B3074" s="7" t="s">
        <v>950</v>
      </c>
      <c r="C3074" s="7">
        <v>3.0</v>
      </c>
      <c r="D3074" s="7">
        <v>2.0</v>
      </c>
      <c r="E3074" s="7"/>
      <c r="F3074" s="7" t="s">
        <v>24</v>
      </c>
      <c r="G3074" s="7" t="s">
        <v>293</v>
      </c>
      <c r="H3074" s="7" t="s">
        <v>1205</v>
      </c>
      <c r="I3074" s="7" t="s">
        <v>27</v>
      </c>
    </row>
    <row r="3075">
      <c r="A3075" s="56" t="s">
        <v>303</v>
      </c>
      <c r="B3075" s="7" t="s">
        <v>565</v>
      </c>
      <c r="D3075" s="27"/>
      <c r="E3075" s="7">
        <v>2.0</v>
      </c>
      <c r="F3075" s="7" t="s">
        <v>24</v>
      </c>
      <c r="G3075" s="7" t="s">
        <v>293</v>
      </c>
      <c r="H3075" s="7" t="s">
        <v>2312</v>
      </c>
    </row>
    <row r="3076">
      <c r="A3076" s="56" t="s">
        <v>436</v>
      </c>
      <c r="B3076" s="7" t="s">
        <v>452</v>
      </c>
      <c r="C3076" s="7">
        <v>4.0</v>
      </c>
      <c r="D3076" s="7">
        <v>3.0</v>
      </c>
      <c r="E3076" s="7"/>
      <c r="F3076" s="7" t="s">
        <v>355</v>
      </c>
      <c r="G3076" s="7" t="s">
        <v>179</v>
      </c>
      <c r="H3076" s="7" t="s">
        <v>537</v>
      </c>
      <c r="I3076" s="7" t="s">
        <v>25</v>
      </c>
    </row>
    <row r="3077">
      <c r="A3077" s="56" t="s">
        <v>370</v>
      </c>
      <c r="B3077" s="7" t="s">
        <v>877</v>
      </c>
      <c r="C3077" s="7">
        <v>3.0</v>
      </c>
      <c r="D3077" s="7">
        <v>2.0</v>
      </c>
      <c r="E3077" s="7"/>
      <c r="F3077" s="7" t="s">
        <v>171</v>
      </c>
      <c r="G3077" s="7" t="s">
        <v>293</v>
      </c>
      <c r="H3077" s="7" t="s">
        <v>396</v>
      </c>
    </row>
    <row r="3078">
      <c r="A3078" s="56" t="s">
        <v>370</v>
      </c>
      <c r="B3078" s="7" t="s">
        <v>2313</v>
      </c>
      <c r="C3078" s="7">
        <v>3.0</v>
      </c>
      <c r="D3078" s="7">
        <v>2.0</v>
      </c>
      <c r="E3078" s="7">
        <v>2.0</v>
      </c>
      <c r="F3078" s="7" t="s">
        <v>300</v>
      </c>
      <c r="G3078" s="7" t="s">
        <v>293</v>
      </c>
      <c r="H3078" s="7" t="s">
        <v>2314</v>
      </c>
      <c r="I3078" s="7" t="s">
        <v>27</v>
      </c>
    </row>
    <row r="3079">
      <c r="A3079" s="56" t="s">
        <v>336</v>
      </c>
      <c r="B3079" s="7" t="s">
        <v>347</v>
      </c>
      <c r="C3079" s="7">
        <v>5.0</v>
      </c>
      <c r="D3079" s="7">
        <v>4.0</v>
      </c>
      <c r="E3079" s="7">
        <v>2.0</v>
      </c>
      <c r="F3079" s="7" t="s">
        <v>300</v>
      </c>
      <c r="G3079" s="7" t="s">
        <v>293</v>
      </c>
      <c r="H3079" s="7" t="s">
        <v>2131</v>
      </c>
      <c r="I3079" s="7" t="s">
        <v>25</v>
      </c>
    </row>
    <row r="3080">
      <c r="A3080" s="56" t="s">
        <v>336</v>
      </c>
      <c r="B3080" s="7" t="s">
        <v>1040</v>
      </c>
      <c r="C3080" s="7">
        <v>4.0</v>
      </c>
      <c r="D3080" s="7">
        <v>3.0</v>
      </c>
      <c r="E3080" s="7"/>
      <c r="F3080" s="7" t="s">
        <v>300</v>
      </c>
      <c r="G3080" s="7" t="s">
        <v>293</v>
      </c>
      <c r="H3080" s="7" t="s">
        <v>301</v>
      </c>
      <c r="I3080" s="7" t="s">
        <v>25</v>
      </c>
    </row>
    <row r="3081">
      <c r="A3081" s="56" t="s">
        <v>290</v>
      </c>
      <c r="B3081" s="7" t="s">
        <v>418</v>
      </c>
      <c r="C3081" s="7">
        <v>2.0</v>
      </c>
      <c r="D3081" s="7">
        <v>2.0</v>
      </c>
      <c r="E3081" s="7">
        <v>3.0</v>
      </c>
      <c r="F3081" s="7" t="s">
        <v>36</v>
      </c>
      <c r="G3081" s="7" t="s">
        <v>293</v>
      </c>
      <c r="H3081" s="7" t="s">
        <v>1985</v>
      </c>
    </row>
    <row r="3082">
      <c r="A3082" s="56" t="s">
        <v>2123</v>
      </c>
      <c r="B3082" s="7" t="s">
        <v>1513</v>
      </c>
      <c r="C3082" s="7" t="s">
        <v>576</v>
      </c>
      <c r="D3082" s="7">
        <v>1.0</v>
      </c>
      <c r="E3082" s="7">
        <v>2.0</v>
      </c>
      <c r="F3082" s="7" t="s">
        <v>24</v>
      </c>
      <c r="G3082" s="7" t="s">
        <v>293</v>
      </c>
      <c r="H3082" s="7" t="s">
        <v>1709</v>
      </c>
      <c r="I3082" s="7" t="s">
        <v>27</v>
      </c>
    </row>
    <row r="3083">
      <c r="A3083" s="56" t="s">
        <v>298</v>
      </c>
      <c r="B3083" s="7" t="s">
        <v>395</v>
      </c>
      <c r="C3083" s="7">
        <v>4.0</v>
      </c>
      <c r="D3083" s="7">
        <v>3.0</v>
      </c>
      <c r="E3083" s="7">
        <v>1.0</v>
      </c>
      <c r="F3083" s="7" t="s">
        <v>300</v>
      </c>
      <c r="G3083" s="7" t="s">
        <v>293</v>
      </c>
      <c r="H3083" s="7" t="s">
        <v>2315</v>
      </c>
      <c r="I3083" s="7" t="s">
        <v>27</v>
      </c>
    </row>
    <row r="3084">
      <c r="A3084" s="56" t="s">
        <v>362</v>
      </c>
      <c r="B3084" s="7" t="s">
        <v>368</v>
      </c>
      <c r="C3084" s="7">
        <v>3.0</v>
      </c>
      <c r="D3084" s="7">
        <v>2.0</v>
      </c>
      <c r="E3084" s="7">
        <v>1.0</v>
      </c>
      <c r="F3084" s="7" t="s">
        <v>300</v>
      </c>
      <c r="G3084" s="7" t="s">
        <v>293</v>
      </c>
      <c r="H3084" s="7" t="s">
        <v>1717</v>
      </c>
      <c r="I3084" s="7" t="s">
        <v>27</v>
      </c>
    </row>
    <row r="3085">
      <c r="A3085" s="56" t="s">
        <v>424</v>
      </c>
      <c r="B3085" s="7" t="s">
        <v>344</v>
      </c>
      <c r="C3085" s="7">
        <v>4.0</v>
      </c>
      <c r="D3085" s="7">
        <v>2.0</v>
      </c>
      <c r="E3085" s="7">
        <v>6.0</v>
      </c>
      <c r="F3085" s="7" t="s">
        <v>355</v>
      </c>
      <c r="G3085" s="7" t="s">
        <v>293</v>
      </c>
      <c r="H3085" s="7" t="s">
        <v>2316</v>
      </c>
      <c r="I3085" s="7" t="s">
        <v>25</v>
      </c>
    </row>
    <row r="3086">
      <c r="A3086" s="56" t="s">
        <v>295</v>
      </c>
      <c r="B3086" s="7" t="s">
        <v>1120</v>
      </c>
      <c r="C3086" s="7">
        <v>7.0</v>
      </c>
      <c r="D3086" s="7">
        <v>6.0</v>
      </c>
      <c r="E3086" s="7"/>
      <c r="F3086" s="7" t="s">
        <v>326</v>
      </c>
      <c r="G3086" s="7" t="s">
        <v>179</v>
      </c>
      <c r="H3086" s="7" t="s">
        <v>2317</v>
      </c>
      <c r="I3086" s="7" t="s">
        <v>27</v>
      </c>
    </row>
    <row r="3087">
      <c r="A3087" s="56" t="s">
        <v>309</v>
      </c>
      <c r="B3087" s="7" t="s">
        <v>534</v>
      </c>
      <c r="C3087" s="7">
        <v>4.0</v>
      </c>
      <c r="D3087" s="7">
        <v>4.0</v>
      </c>
      <c r="E3087" s="7"/>
      <c r="F3087" s="7" t="s">
        <v>181</v>
      </c>
      <c r="G3087" s="7" t="s">
        <v>179</v>
      </c>
      <c r="H3087" s="7" t="s">
        <v>956</v>
      </c>
      <c r="I3087" s="7" t="s">
        <v>27</v>
      </c>
    </row>
    <row r="3088">
      <c r="A3088" s="56" t="s">
        <v>362</v>
      </c>
      <c r="B3088" s="7" t="s">
        <v>779</v>
      </c>
      <c r="C3088" s="7">
        <v>7.0</v>
      </c>
      <c r="D3088" s="7">
        <v>6.0</v>
      </c>
      <c r="E3088" s="7"/>
      <c r="F3088" s="7" t="s">
        <v>332</v>
      </c>
      <c r="G3088" s="7" t="s">
        <v>179</v>
      </c>
      <c r="H3088" s="7" t="s">
        <v>327</v>
      </c>
      <c r="I3088" s="7" t="s">
        <v>27</v>
      </c>
    </row>
    <row r="3089">
      <c r="A3089" s="56" t="s">
        <v>336</v>
      </c>
      <c r="B3089" s="7" t="s">
        <v>416</v>
      </c>
      <c r="C3089" s="7">
        <v>3.0</v>
      </c>
      <c r="D3089" s="7">
        <v>2.0</v>
      </c>
      <c r="E3089" s="7">
        <v>2.0</v>
      </c>
      <c r="F3089" s="7" t="s">
        <v>24</v>
      </c>
      <c r="G3089" s="7" t="s">
        <v>293</v>
      </c>
      <c r="H3089" s="7" t="s">
        <v>2318</v>
      </c>
    </row>
    <row r="3090">
      <c r="A3090" s="56" t="s">
        <v>1375</v>
      </c>
      <c r="B3090" s="7" t="s">
        <v>656</v>
      </c>
      <c r="C3090" s="7">
        <v>2.0</v>
      </c>
      <c r="D3090" s="7">
        <v>2.0</v>
      </c>
      <c r="E3090" s="7">
        <v>2.0</v>
      </c>
      <c r="F3090" s="7" t="s">
        <v>36</v>
      </c>
      <c r="G3090" s="7" t="s">
        <v>293</v>
      </c>
      <c r="H3090" s="7" t="s">
        <v>2319</v>
      </c>
      <c r="I3090" s="7" t="s">
        <v>25</v>
      </c>
    </row>
    <row r="3091">
      <c r="A3091" s="56" t="s">
        <v>348</v>
      </c>
      <c r="B3091" s="7" t="s">
        <v>893</v>
      </c>
      <c r="C3091" s="7">
        <v>5.0</v>
      </c>
      <c r="D3091" s="7">
        <v>5.0</v>
      </c>
      <c r="E3091" s="7">
        <v>2.0</v>
      </c>
      <c r="F3091" s="7" t="s">
        <v>24</v>
      </c>
      <c r="G3091" s="7" t="s">
        <v>293</v>
      </c>
      <c r="H3091" s="7" t="s">
        <v>476</v>
      </c>
    </row>
    <row r="3092">
      <c r="A3092" s="56" t="s">
        <v>677</v>
      </c>
      <c r="B3092" s="7" t="s">
        <v>713</v>
      </c>
      <c r="C3092" s="7">
        <v>5.0</v>
      </c>
      <c r="D3092" s="7">
        <v>5.0</v>
      </c>
      <c r="E3092" s="7">
        <v>1.0</v>
      </c>
      <c r="F3092" s="7" t="s">
        <v>192</v>
      </c>
      <c r="G3092" s="7" t="s">
        <v>179</v>
      </c>
      <c r="H3092" s="7" t="s">
        <v>519</v>
      </c>
      <c r="I3092" s="7" t="s">
        <v>175</v>
      </c>
    </row>
    <row r="3093">
      <c r="A3093" s="56" t="s">
        <v>309</v>
      </c>
      <c r="B3093" s="7" t="s">
        <v>1073</v>
      </c>
      <c r="C3093" s="7">
        <v>6.0</v>
      </c>
      <c r="D3093" s="7">
        <v>6.0</v>
      </c>
      <c r="E3093" s="7"/>
      <c r="F3093" s="7" t="s">
        <v>326</v>
      </c>
      <c r="G3093" s="7" t="s">
        <v>179</v>
      </c>
      <c r="H3093" s="7" t="s">
        <v>1413</v>
      </c>
      <c r="I3093" s="7" t="s">
        <v>27</v>
      </c>
    </row>
    <row r="3094">
      <c r="A3094" s="56" t="s">
        <v>677</v>
      </c>
      <c r="B3094" s="7" t="s">
        <v>2320</v>
      </c>
      <c r="C3094" s="7">
        <v>6.0</v>
      </c>
      <c r="D3094" s="7">
        <v>6.0</v>
      </c>
      <c r="E3094" s="7"/>
      <c r="F3094" s="7" t="s">
        <v>192</v>
      </c>
      <c r="G3094" s="7" t="s">
        <v>179</v>
      </c>
      <c r="H3094" s="7" t="s">
        <v>1654</v>
      </c>
      <c r="I3094" s="7" t="s">
        <v>175</v>
      </c>
    </row>
    <row r="3095">
      <c r="A3095" s="56" t="s">
        <v>330</v>
      </c>
      <c r="B3095" s="7" t="s">
        <v>713</v>
      </c>
      <c r="C3095" s="7">
        <v>7.0</v>
      </c>
      <c r="D3095" s="7">
        <v>6.0</v>
      </c>
      <c r="E3095" s="7"/>
      <c r="F3095" s="7" t="s">
        <v>332</v>
      </c>
      <c r="G3095" s="7" t="s">
        <v>179</v>
      </c>
      <c r="H3095" s="7" t="s">
        <v>2321</v>
      </c>
      <c r="I3095" s="7" t="s">
        <v>27</v>
      </c>
    </row>
    <row r="3096">
      <c r="A3096" s="56" t="s">
        <v>351</v>
      </c>
      <c r="B3096" s="7" t="s">
        <v>2322</v>
      </c>
      <c r="C3096" s="7">
        <v>3.0</v>
      </c>
      <c r="D3096" s="7">
        <v>2.0</v>
      </c>
      <c r="E3096" s="7">
        <v>2.0</v>
      </c>
      <c r="F3096" s="7" t="s">
        <v>24</v>
      </c>
      <c r="G3096" s="7" t="s">
        <v>293</v>
      </c>
      <c r="H3096" s="7" t="s">
        <v>1717</v>
      </c>
      <c r="I3096" s="7" t="s">
        <v>27</v>
      </c>
    </row>
    <row r="3097">
      <c r="A3097" s="56" t="s">
        <v>365</v>
      </c>
      <c r="B3097" s="7" t="s">
        <v>1192</v>
      </c>
      <c r="C3097" s="7">
        <v>3.0</v>
      </c>
      <c r="D3097" s="7">
        <v>2.0</v>
      </c>
      <c r="E3097" s="7">
        <v>1.0</v>
      </c>
      <c r="F3097" s="7" t="s">
        <v>593</v>
      </c>
      <c r="G3097" s="7" t="s">
        <v>179</v>
      </c>
      <c r="H3097" s="7" t="s">
        <v>322</v>
      </c>
      <c r="I3097" s="7" t="s">
        <v>27</v>
      </c>
    </row>
    <row r="3098">
      <c r="A3098" s="56" t="s">
        <v>362</v>
      </c>
      <c r="B3098" s="7" t="s">
        <v>968</v>
      </c>
      <c r="C3098" s="7">
        <v>4.0</v>
      </c>
      <c r="D3098" s="7">
        <v>3.0</v>
      </c>
      <c r="E3098" s="7"/>
      <c r="F3098" s="7" t="s">
        <v>300</v>
      </c>
      <c r="G3098" s="7" t="s">
        <v>293</v>
      </c>
      <c r="H3098" s="7" t="s">
        <v>2323</v>
      </c>
      <c r="I3098" s="7" t="s">
        <v>27</v>
      </c>
    </row>
    <row r="3099">
      <c r="A3099" s="56" t="s">
        <v>362</v>
      </c>
      <c r="B3099" s="7" t="s">
        <v>1199</v>
      </c>
      <c r="C3099" s="7">
        <v>1.0</v>
      </c>
      <c r="D3099" s="7">
        <v>2.0</v>
      </c>
      <c r="E3099" s="7"/>
      <c r="F3099" s="7" t="s">
        <v>405</v>
      </c>
      <c r="G3099" s="7" t="s">
        <v>293</v>
      </c>
      <c r="H3099" s="7" t="s">
        <v>1020</v>
      </c>
      <c r="I3099" s="7" t="s">
        <v>25</v>
      </c>
    </row>
    <row r="3100">
      <c r="A3100" s="56" t="s">
        <v>365</v>
      </c>
      <c r="B3100" s="7" t="s">
        <v>431</v>
      </c>
      <c r="C3100" s="7">
        <v>3.0</v>
      </c>
      <c r="D3100" s="7">
        <v>2.0</v>
      </c>
      <c r="E3100" s="7">
        <v>1.0</v>
      </c>
      <c r="F3100" s="7" t="s">
        <v>593</v>
      </c>
      <c r="G3100" s="7" t="s">
        <v>179</v>
      </c>
      <c r="H3100" s="7" t="s">
        <v>1911</v>
      </c>
      <c r="I3100" s="7" t="s">
        <v>27</v>
      </c>
    </row>
    <row r="3101">
      <c r="A3101" s="56" t="s">
        <v>607</v>
      </c>
      <c r="B3101" s="7" t="s">
        <v>2324</v>
      </c>
      <c r="C3101" s="7">
        <v>4.0</v>
      </c>
      <c r="D3101" s="7">
        <v>3.0</v>
      </c>
      <c r="E3101" s="7">
        <v>3.0</v>
      </c>
      <c r="F3101" s="7" t="s">
        <v>321</v>
      </c>
      <c r="G3101" s="7" t="s">
        <v>179</v>
      </c>
      <c r="H3101" s="7" t="s">
        <v>322</v>
      </c>
      <c r="I3101" s="7" t="s">
        <v>27</v>
      </c>
    </row>
    <row r="3102">
      <c r="A3102" s="56" t="s">
        <v>365</v>
      </c>
      <c r="B3102" s="7" t="s">
        <v>562</v>
      </c>
      <c r="C3102" s="7">
        <v>6.0</v>
      </c>
      <c r="D3102" s="7">
        <v>4.0</v>
      </c>
      <c r="E3102" s="7">
        <v>2.0</v>
      </c>
      <c r="F3102" s="7" t="s">
        <v>2325</v>
      </c>
      <c r="G3102" s="7" t="s">
        <v>179</v>
      </c>
      <c r="H3102" s="7" t="s">
        <v>1337</v>
      </c>
      <c r="I3102" s="7" t="s">
        <v>27</v>
      </c>
    </row>
    <row r="3103">
      <c r="A3103" s="56" t="s">
        <v>522</v>
      </c>
      <c r="B3103" s="7" t="s">
        <v>1995</v>
      </c>
      <c r="C3103" s="7">
        <v>2.0</v>
      </c>
      <c r="D3103" s="7">
        <v>2.0</v>
      </c>
      <c r="E3103" s="7">
        <v>3.0</v>
      </c>
      <c r="F3103" s="7" t="s">
        <v>36</v>
      </c>
      <c r="G3103" s="7" t="s">
        <v>293</v>
      </c>
      <c r="H3103" s="7" t="s">
        <v>524</v>
      </c>
      <c r="I3103" s="7" t="s">
        <v>27</v>
      </c>
    </row>
    <row r="3104">
      <c r="A3104" s="56" t="s">
        <v>522</v>
      </c>
      <c r="B3104" s="7" t="s">
        <v>843</v>
      </c>
      <c r="C3104" s="7">
        <v>3.0</v>
      </c>
      <c r="D3104" s="7">
        <v>2.0</v>
      </c>
      <c r="E3104" s="7">
        <v>6.0</v>
      </c>
      <c r="F3104" s="7" t="s">
        <v>36</v>
      </c>
      <c r="G3104" s="7" t="s">
        <v>293</v>
      </c>
      <c r="H3104" s="7" t="s">
        <v>1179</v>
      </c>
      <c r="I3104" s="7" t="s">
        <v>27</v>
      </c>
    </row>
    <row r="3105">
      <c r="A3105" s="56" t="s">
        <v>408</v>
      </c>
      <c r="B3105" s="7" t="s">
        <v>995</v>
      </c>
      <c r="C3105" s="7">
        <v>3.0</v>
      </c>
      <c r="D3105" s="7">
        <v>2.0</v>
      </c>
      <c r="E3105" s="7"/>
      <c r="F3105" s="7" t="s">
        <v>36</v>
      </c>
      <c r="G3105" s="7" t="s">
        <v>293</v>
      </c>
      <c r="H3105" s="7" t="s">
        <v>2326</v>
      </c>
      <c r="I3105" s="7" t="s">
        <v>27</v>
      </c>
    </row>
    <row r="3106">
      <c r="A3106" s="56" t="s">
        <v>415</v>
      </c>
      <c r="B3106" s="7" t="s">
        <v>756</v>
      </c>
      <c r="C3106" s="7">
        <v>4.0</v>
      </c>
      <c r="D3106" s="7">
        <v>4.0</v>
      </c>
      <c r="E3106" s="7">
        <v>1.0</v>
      </c>
      <c r="F3106" s="7" t="s">
        <v>24</v>
      </c>
      <c r="G3106" s="7" t="s">
        <v>293</v>
      </c>
      <c r="H3106" s="7" t="s">
        <v>2327</v>
      </c>
      <c r="I3106" s="7" t="s">
        <v>25</v>
      </c>
    </row>
    <row r="3107">
      <c r="A3107" s="56" t="s">
        <v>430</v>
      </c>
      <c r="B3107" s="7" t="s">
        <v>752</v>
      </c>
      <c r="C3107" s="7">
        <v>4.0</v>
      </c>
      <c r="D3107" s="7">
        <v>3.0</v>
      </c>
      <c r="E3107" s="7">
        <v>3.0</v>
      </c>
      <c r="F3107" s="7" t="s">
        <v>24</v>
      </c>
      <c r="G3107" s="7" t="s">
        <v>293</v>
      </c>
      <c r="H3107" s="7" t="s">
        <v>2328</v>
      </c>
    </row>
    <row r="3108">
      <c r="A3108" s="56" t="s">
        <v>430</v>
      </c>
      <c r="B3108" s="7" t="s">
        <v>1357</v>
      </c>
      <c r="C3108" s="7" t="s">
        <v>576</v>
      </c>
      <c r="D3108" s="7">
        <v>1.0</v>
      </c>
      <c r="E3108" s="7"/>
      <c r="F3108" s="7" t="s">
        <v>36</v>
      </c>
      <c r="G3108" s="7" t="s">
        <v>293</v>
      </c>
      <c r="H3108" s="7" t="s">
        <v>2329</v>
      </c>
      <c r="I3108" s="7" t="s">
        <v>27</v>
      </c>
    </row>
    <row r="3109">
      <c r="A3109" s="56" t="s">
        <v>430</v>
      </c>
      <c r="B3109" s="7" t="s">
        <v>804</v>
      </c>
      <c r="C3109" s="7">
        <v>4.0</v>
      </c>
      <c r="D3109" s="7">
        <v>2.0</v>
      </c>
      <c r="E3109" s="7"/>
      <c r="F3109" s="7" t="s">
        <v>24</v>
      </c>
      <c r="G3109" s="7" t="s">
        <v>293</v>
      </c>
      <c r="H3109" s="7" t="s">
        <v>1572</v>
      </c>
    </row>
    <row r="3110">
      <c r="A3110" s="56" t="s">
        <v>620</v>
      </c>
      <c r="B3110" s="7" t="s">
        <v>1207</v>
      </c>
      <c r="C3110" s="7">
        <v>4.0</v>
      </c>
      <c r="D3110" s="7">
        <v>3.0</v>
      </c>
      <c r="E3110" s="7"/>
      <c r="F3110" s="7" t="s">
        <v>24</v>
      </c>
      <c r="G3110" s="7" t="s">
        <v>293</v>
      </c>
      <c r="H3110" s="7" t="s">
        <v>1707</v>
      </c>
    </row>
    <row r="3111">
      <c r="A3111" s="56" t="s">
        <v>430</v>
      </c>
      <c r="B3111" s="7" t="s">
        <v>747</v>
      </c>
      <c r="C3111" s="7">
        <v>4.0</v>
      </c>
      <c r="D3111" s="7">
        <v>2.0</v>
      </c>
      <c r="E3111" s="7"/>
      <c r="F3111" s="7" t="s">
        <v>24</v>
      </c>
      <c r="G3111" s="7"/>
    </row>
    <row r="3112">
      <c r="A3112" s="56" t="s">
        <v>430</v>
      </c>
      <c r="B3112" s="7" t="s">
        <v>1199</v>
      </c>
      <c r="C3112" s="7">
        <v>3.0</v>
      </c>
      <c r="D3112" s="7">
        <v>2.0</v>
      </c>
      <c r="E3112" s="7">
        <v>2.0</v>
      </c>
      <c r="F3112" s="7" t="s">
        <v>24</v>
      </c>
      <c r="G3112" s="7"/>
    </row>
    <row r="3113">
      <c r="A3113" s="56" t="s">
        <v>430</v>
      </c>
      <c r="B3113" s="7" t="s">
        <v>431</v>
      </c>
      <c r="C3113" s="7">
        <v>4.0</v>
      </c>
      <c r="D3113" s="7">
        <v>2.0</v>
      </c>
      <c r="E3113" s="7"/>
      <c r="F3113" s="7" t="s">
        <v>24</v>
      </c>
      <c r="G3113" s="7"/>
    </row>
    <row r="3114">
      <c r="A3114" s="56" t="s">
        <v>430</v>
      </c>
      <c r="B3114" s="7" t="s">
        <v>2330</v>
      </c>
      <c r="C3114" s="7">
        <v>3.0</v>
      </c>
      <c r="D3114" s="7">
        <v>2.0</v>
      </c>
      <c r="E3114" s="7"/>
      <c r="F3114" s="7" t="s">
        <v>24</v>
      </c>
      <c r="G3114" s="7" t="s">
        <v>293</v>
      </c>
      <c r="H3114" s="7" t="s">
        <v>1644</v>
      </c>
    </row>
    <row r="3115">
      <c r="A3115" s="56" t="s">
        <v>430</v>
      </c>
      <c r="B3115" s="7" t="s">
        <v>523</v>
      </c>
      <c r="C3115" s="7">
        <v>4.0</v>
      </c>
      <c r="D3115" s="7">
        <v>2.0</v>
      </c>
      <c r="E3115" s="7">
        <v>1.0</v>
      </c>
      <c r="F3115" s="7" t="s">
        <v>24</v>
      </c>
      <c r="G3115" s="7"/>
    </row>
    <row r="3116">
      <c r="A3116" s="56" t="s">
        <v>430</v>
      </c>
      <c r="B3116" s="7" t="s">
        <v>2331</v>
      </c>
      <c r="C3116" s="7">
        <v>4.0</v>
      </c>
      <c r="D3116" s="7">
        <v>2.0</v>
      </c>
      <c r="E3116" s="7"/>
      <c r="F3116" s="7" t="s">
        <v>24</v>
      </c>
      <c r="G3116" s="7"/>
    </row>
    <row r="3117">
      <c r="A3117" s="56" t="s">
        <v>430</v>
      </c>
      <c r="B3117" s="7" t="s">
        <v>1199</v>
      </c>
      <c r="C3117" s="7">
        <v>3.0</v>
      </c>
      <c r="D3117" s="7">
        <v>2.0</v>
      </c>
      <c r="E3117" s="7">
        <v>2.0</v>
      </c>
      <c r="F3117" s="7" t="s">
        <v>24</v>
      </c>
      <c r="G3117" s="7"/>
    </row>
    <row r="3118">
      <c r="A3118" s="56" t="s">
        <v>430</v>
      </c>
      <c r="B3118" s="7" t="s">
        <v>1357</v>
      </c>
      <c r="C3118" s="7" t="s">
        <v>576</v>
      </c>
      <c r="D3118" s="7">
        <v>1.0</v>
      </c>
      <c r="E3118" s="7"/>
      <c r="F3118" s="7" t="s">
        <v>36</v>
      </c>
      <c r="G3118" s="7" t="s">
        <v>293</v>
      </c>
      <c r="H3118" s="7" t="s">
        <v>2329</v>
      </c>
      <c r="I3118" s="7" t="s">
        <v>27</v>
      </c>
    </row>
    <row r="3119">
      <c r="A3119" s="56" t="s">
        <v>430</v>
      </c>
      <c r="B3119" s="7" t="s">
        <v>788</v>
      </c>
      <c r="C3119" s="7">
        <v>4.0</v>
      </c>
      <c r="D3119" s="7">
        <v>2.0</v>
      </c>
      <c r="E3119" s="7">
        <v>7.0</v>
      </c>
      <c r="F3119" s="7" t="s">
        <v>24</v>
      </c>
      <c r="G3119" s="7"/>
    </row>
    <row r="3120">
      <c r="A3120" s="56" t="s">
        <v>430</v>
      </c>
      <c r="B3120" s="7" t="s">
        <v>937</v>
      </c>
      <c r="C3120" s="7">
        <v>4.0</v>
      </c>
      <c r="D3120" s="7">
        <v>2.0</v>
      </c>
      <c r="E3120" s="7"/>
      <c r="F3120" s="7" t="s">
        <v>24</v>
      </c>
      <c r="G3120" s="7"/>
    </row>
    <row r="3121">
      <c r="A3121" s="56" t="s">
        <v>430</v>
      </c>
      <c r="B3121" s="7" t="s">
        <v>366</v>
      </c>
      <c r="C3121" s="7">
        <v>3.0</v>
      </c>
      <c r="D3121" s="7">
        <v>4.0</v>
      </c>
      <c r="E3121" s="7">
        <v>4.0</v>
      </c>
      <c r="F3121" s="7" t="s">
        <v>36</v>
      </c>
      <c r="G3121" s="7" t="s">
        <v>293</v>
      </c>
      <c r="H3121" s="7" t="s">
        <v>1693</v>
      </c>
    </row>
    <row r="3122">
      <c r="A3122" s="56" t="s">
        <v>430</v>
      </c>
      <c r="B3122" s="7" t="s">
        <v>2332</v>
      </c>
      <c r="C3122" s="7">
        <v>3.0</v>
      </c>
      <c r="D3122" s="7">
        <v>2.0</v>
      </c>
      <c r="E3122" s="7">
        <v>4.0</v>
      </c>
      <c r="F3122" s="7" t="s">
        <v>24</v>
      </c>
      <c r="G3122" s="7"/>
    </row>
    <row r="3123">
      <c r="A3123" s="56" t="s">
        <v>430</v>
      </c>
      <c r="B3123" s="7" t="s">
        <v>993</v>
      </c>
      <c r="C3123" s="7">
        <v>4.0</v>
      </c>
      <c r="D3123" s="7">
        <v>2.0</v>
      </c>
      <c r="E3123" s="7">
        <v>5.0</v>
      </c>
      <c r="F3123" s="7" t="s">
        <v>24</v>
      </c>
      <c r="G3123" s="7"/>
    </row>
    <row r="3124">
      <c r="A3124" s="56" t="s">
        <v>430</v>
      </c>
      <c r="B3124" s="7" t="s">
        <v>523</v>
      </c>
      <c r="C3124" s="7">
        <v>4.0</v>
      </c>
      <c r="D3124" s="7">
        <v>2.0</v>
      </c>
      <c r="E3124" s="7"/>
      <c r="F3124" s="7" t="s">
        <v>24</v>
      </c>
      <c r="G3124" s="7"/>
    </row>
    <row r="3125">
      <c r="A3125" s="56" t="s">
        <v>430</v>
      </c>
      <c r="B3125" s="7" t="s">
        <v>2331</v>
      </c>
      <c r="C3125" s="7">
        <v>4.0</v>
      </c>
      <c r="D3125" s="7">
        <v>2.0</v>
      </c>
      <c r="E3125" s="7"/>
      <c r="F3125" s="7" t="s">
        <v>24</v>
      </c>
      <c r="G3125" s="7"/>
    </row>
    <row r="3126">
      <c r="A3126" s="56" t="s">
        <v>430</v>
      </c>
      <c r="B3126" s="7" t="s">
        <v>816</v>
      </c>
      <c r="C3126" s="7">
        <v>3.0</v>
      </c>
      <c r="D3126" s="7">
        <v>3.0</v>
      </c>
      <c r="E3126" s="7">
        <v>3.0</v>
      </c>
      <c r="F3126" s="7" t="s">
        <v>36</v>
      </c>
      <c r="G3126" s="7"/>
      <c r="I3126" s="7" t="s">
        <v>27</v>
      </c>
    </row>
    <row r="3127">
      <c r="A3127" s="56" t="s">
        <v>430</v>
      </c>
      <c r="B3127" s="7" t="s">
        <v>950</v>
      </c>
      <c r="C3127" s="7">
        <v>4.0</v>
      </c>
      <c r="D3127" s="7">
        <v>2.0</v>
      </c>
      <c r="E3127" s="7">
        <v>1.0</v>
      </c>
      <c r="F3127" s="7" t="s">
        <v>24</v>
      </c>
      <c r="G3127" s="7"/>
    </row>
    <row r="3128">
      <c r="A3128" s="56" t="s">
        <v>617</v>
      </c>
      <c r="B3128" s="7" t="s">
        <v>523</v>
      </c>
      <c r="C3128" s="7">
        <v>3.0</v>
      </c>
      <c r="D3128" s="7">
        <v>2.0</v>
      </c>
      <c r="E3128" s="7"/>
      <c r="F3128" s="7" t="s">
        <v>36</v>
      </c>
      <c r="G3128" s="7" t="s">
        <v>293</v>
      </c>
      <c r="H3128" s="7" t="s">
        <v>2333</v>
      </c>
      <c r="I3128" s="7" t="s">
        <v>27</v>
      </c>
    </row>
    <row r="3129">
      <c r="A3129" s="56" t="s">
        <v>415</v>
      </c>
      <c r="B3129" s="7" t="s">
        <v>349</v>
      </c>
      <c r="C3129" s="7">
        <v>3.0</v>
      </c>
      <c r="D3129" s="7">
        <v>2.0</v>
      </c>
      <c r="E3129" s="7"/>
      <c r="F3129" s="7" t="s">
        <v>36</v>
      </c>
      <c r="G3129" s="7"/>
    </row>
    <row r="3130">
      <c r="A3130" s="56" t="s">
        <v>1235</v>
      </c>
      <c r="B3130" s="7" t="s">
        <v>523</v>
      </c>
      <c r="C3130" s="7">
        <v>3.0</v>
      </c>
      <c r="D3130" s="7">
        <v>2.0</v>
      </c>
      <c r="E3130" s="7"/>
      <c r="F3130" s="7" t="s">
        <v>24</v>
      </c>
      <c r="G3130" s="7" t="s">
        <v>293</v>
      </c>
      <c r="H3130" s="7" t="s">
        <v>2334</v>
      </c>
    </row>
    <row r="3131">
      <c r="A3131" s="56" t="s">
        <v>430</v>
      </c>
      <c r="B3131" s="7" t="s">
        <v>1960</v>
      </c>
      <c r="C3131" s="7">
        <v>4.0</v>
      </c>
      <c r="D3131" s="7">
        <v>3.0</v>
      </c>
      <c r="E3131" s="7"/>
      <c r="F3131" s="7" t="s">
        <v>24</v>
      </c>
      <c r="G3131" s="7" t="s">
        <v>293</v>
      </c>
      <c r="H3131" s="7" t="s">
        <v>2335</v>
      </c>
      <c r="I3131" s="7" t="s">
        <v>27</v>
      </c>
    </row>
    <row r="3132">
      <c r="A3132" s="56" t="s">
        <v>415</v>
      </c>
      <c r="B3132" s="7" t="s">
        <v>747</v>
      </c>
      <c r="C3132" s="7">
        <v>3.0</v>
      </c>
      <c r="D3132" s="7">
        <v>2.0</v>
      </c>
      <c r="E3132" s="7"/>
      <c r="F3132" s="7" t="s">
        <v>24</v>
      </c>
      <c r="G3132" s="7" t="s">
        <v>179</v>
      </c>
      <c r="H3132" s="7" t="s">
        <v>2336</v>
      </c>
    </row>
    <row r="3133">
      <c r="A3133" s="56" t="s">
        <v>677</v>
      </c>
      <c r="B3133" s="7" t="s">
        <v>560</v>
      </c>
      <c r="C3133" s="7">
        <v>4.0</v>
      </c>
      <c r="D3133" s="7">
        <v>5.0</v>
      </c>
      <c r="E3133" s="7"/>
      <c r="F3133" s="7" t="s">
        <v>405</v>
      </c>
      <c r="G3133" s="7" t="s">
        <v>179</v>
      </c>
      <c r="H3133" s="7" t="s">
        <v>1173</v>
      </c>
      <c r="I3133" s="7" t="s">
        <v>25</v>
      </c>
    </row>
    <row r="3134">
      <c r="A3134" s="56" t="s">
        <v>336</v>
      </c>
      <c r="B3134" s="7" t="s">
        <v>722</v>
      </c>
      <c r="C3134" s="7">
        <v>5.0</v>
      </c>
      <c r="D3134" s="7">
        <v>5.0</v>
      </c>
      <c r="E3134" s="7"/>
      <c r="F3134" s="7" t="s">
        <v>24</v>
      </c>
      <c r="G3134" s="7" t="s">
        <v>293</v>
      </c>
      <c r="H3134" s="7" t="s">
        <v>374</v>
      </c>
      <c r="I3134" s="7" t="s">
        <v>27</v>
      </c>
    </row>
    <row r="3135">
      <c r="A3135" s="56" t="s">
        <v>362</v>
      </c>
      <c r="B3135" s="7" t="s">
        <v>1530</v>
      </c>
      <c r="C3135" s="7">
        <v>3.0</v>
      </c>
      <c r="D3135" s="7">
        <v>2.0</v>
      </c>
      <c r="E3135" s="7">
        <v>2.0</v>
      </c>
      <c r="F3135" s="7" t="s">
        <v>36</v>
      </c>
      <c r="G3135" s="7" t="s">
        <v>293</v>
      </c>
      <c r="H3135" s="7" t="s">
        <v>2171</v>
      </c>
    </row>
    <row r="3136">
      <c r="A3136" s="56" t="s">
        <v>522</v>
      </c>
      <c r="B3136" s="7" t="s">
        <v>1619</v>
      </c>
      <c r="C3136" s="7">
        <v>1.0</v>
      </c>
      <c r="D3136" s="7">
        <v>1.0</v>
      </c>
      <c r="E3136" s="7">
        <v>2.0</v>
      </c>
      <c r="F3136" s="7" t="s">
        <v>36</v>
      </c>
      <c r="G3136" s="7" t="s">
        <v>293</v>
      </c>
      <c r="H3136" s="7" t="s">
        <v>1418</v>
      </c>
      <c r="I3136" s="7" t="s">
        <v>27</v>
      </c>
    </row>
    <row r="3137">
      <c r="A3137" s="56" t="s">
        <v>362</v>
      </c>
      <c r="B3137" s="7" t="s">
        <v>542</v>
      </c>
      <c r="C3137" s="7">
        <v>2.0</v>
      </c>
      <c r="D3137" s="7">
        <v>2.0</v>
      </c>
      <c r="E3137" s="7"/>
      <c r="F3137" s="7" t="s">
        <v>36</v>
      </c>
      <c r="G3137" s="7" t="s">
        <v>293</v>
      </c>
      <c r="H3137" s="7" t="s">
        <v>456</v>
      </c>
    </row>
    <row r="3138">
      <c r="A3138" s="56" t="s">
        <v>336</v>
      </c>
      <c r="B3138" s="7" t="s">
        <v>839</v>
      </c>
      <c r="C3138" s="7">
        <v>3.0</v>
      </c>
      <c r="D3138" s="7">
        <v>3.0</v>
      </c>
      <c r="E3138" s="7">
        <v>2.0</v>
      </c>
      <c r="F3138" s="7" t="s">
        <v>36</v>
      </c>
      <c r="G3138" s="7" t="s">
        <v>293</v>
      </c>
      <c r="H3138" s="7" t="s">
        <v>718</v>
      </c>
      <c r="I3138" s="7" t="s">
        <v>25</v>
      </c>
    </row>
    <row r="3139">
      <c r="A3139" s="56" t="s">
        <v>620</v>
      </c>
      <c r="B3139" s="7" t="s">
        <v>1207</v>
      </c>
      <c r="C3139" s="7">
        <v>3.0</v>
      </c>
      <c r="D3139" s="7">
        <v>2.0</v>
      </c>
      <c r="E3139" s="7"/>
      <c r="F3139" s="7" t="s">
        <v>24</v>
      </c>
      <c r="G3139" s="7" t="s">
        <v>293</v>
      </c>
      <c r="H3139" s="7" t="s">
        <v>844</v>
      </c>
      <c r="I3139" s="7" t="s">
        <v>27</v>
      </c>
    </row>
    <row r="3140">
      <c r="A3140" s="56" t="s">
        <v>319</v>
      </c>
      <c r="B3140" s="7" t="s">
        <v>485</v>
      </c>
      <c r="C3140" s="7">
        <v>2.0</v>
      </c>
      <c r="D3140" s="7">
        <v>2.0</v>
      </c>
      <c r="E3140" s="7"/>
      <c r="F3140" s="7" t="s">
        <v>345</v>
      </c>
      <c r="G3140" s="7" t="s">
        <v>179</v>
      </c>
      <c r="H3140" s="7" t="s">
        <v>2337</v>
      </c>
      <c r="I3140" s="7" t="s">
        <v>25</v>
      </c>
    </row>
    <row r="3141">
      <c r="A3141" s="56" t="s">
        <v>336</v>
      </c>
      <c r="B3141" s="7" t="s">
        <v>492</v>
      </c>
      <c r="C3141" s="7">
        <v>4.0</v>
      </c>
      <c r="D3141" s="7">
        <v>5.0</v>
      </c>
      <c r="E3141" s="7"/>
      <c r="F3141" s="7" t="s">
        <v>24</v>
      </c>
      <c r="G3141" s="7" t="s">
        <v>293</v>
      </c>
      <c r="H3141" s="7" t="s">
        <v>2338</v>
      </c>
      <c r="I3141" s="7" t="s">
        <v>25</v>
      </c>
    </row>
    <row r="3142">
      <c r="A3142" s="56" t="s">
        <v>336</v>
      </c>
      <c r="B3142" s="7" t="s">
        <v>1157</v>
      </c>
      <c r="C3142" s="7">
        <v>4.0</v>
      </c>
      <c r="D3142" s="7">
        <v>4.0</v>
      </c>
      <c r="E3142" s="7">
        <v>2.0</v>
      </c>
      <c r="F3142" s="7" t="s">
        <v>24</v>
      </c>
      <c r="G3142" s="7" t="s">
        <v>293</v>
      </c>
      <c r="H3142" s="7" t="s">
        <v>803</v>
      </c>
      <c r="I3142" s="7" t="s">
        <v>25</v>
      </c>
    </row>
    <row r="3143">
      <c r="A3143" s="56" t="s">
        <v>336</v>
      </c>
      <c r="B3143" s="7" t="s">
        <v>532</v>
      </c>
      <c r="C3143" s="7">
        <v>5.0</v>
      </c>
      <c r="D3143" s="7">
        <v>4.0</v>
      </c>
      <c r="E3143" s="7"/>
      <c r="F3143" s="7" t="s">
        <v>24</v>
      </c>
      <c r="G3143" s="7" t="s">
        <v>293</v>
      </c>
      <c r="H3143" s="7" t="s">
        <v>338</v>
      </c>
      <c r="I3143" s="7" t="s">
        <v>27</v>
      </c>
    </row>
    <row r="3144">
      <c r="A3144" s="56" t="s">
        <v>436</v>
      </c>
      <c r="B3144" s="7" t="s">
        <v>2339</v>
      </c>
      <c r="C3144" s="7">
        <v>4.0</v>
      </c>
      <c r="D3144" s="7">
        <v>5.0</v>
      </c>
      <c r="E3144" s="7"/>
      <c r="F3144" s="7" t="s">
        <v>300</v>
      </c>
      <c r="G3144" s="7" t="s">
        <v>293</v>
      </c>
      <c r="H3144" s="7" t="s">
        <v>1970</v>
      </c>
      <c r="I3144" s="7" t="s">
        <v>27</v>
      </c>
    </row>
    <row r="3145">
      <c r="A3145" s="56" t="s">
        <v>362</v>
      </c>
      <c r="B3145" s="7" t="s">
        <v>850</v>
      </c>
      <c r="C3145" s="7">
        <v>6.0</v>
      </c>
      <c r="D3145" s="7">
        <v>3.0</v>
      </c>
      <c r="E3145" s="7"/>
      <c r="F3145" s="7" t="s">
        <v>732</v>
      </c>
      <c r="G3145" s="7" t="s">
        <v>293</v>
      </c>
      <c r="H3145" s="7" t="s">
        <v>2340</v>
      </c>
      <c r="I3145" s="7" t="s">
        <v>27</v>
      </c>
    </row>
    <row r="3146">
      <c r="A3146" s="56" t="s">
        <v>295</v>
      </c>
      <c r="B3146" s="7" t="s">
        <v>1357</v>
      </c>
      <c r="C3146" s="7">
        <v>1.0</v>
      </c>
      <c r="D3146" s="7">
        <v>1.0</v>
      </c>
      <c r="E3146" s="7">
        <v>3.0</v>
      </c>
      <c r="F3146" s="7" t="s">
        <v>345</v>
      </c>
      <c r="G3146" s="7"/>
      <c r="I3146" s="7" t="s">
        <v>25</v>
      </c>
    </row>
    <row r="3147">
      <c r="A3147" s="56" t="s">
        <v>303</v>
      </c>
      <c r="B3147" s="7" t="s">
        <v>291</v>
      </c>
      <c r="C3147" s="7">
        <v>6.0</v>
      </c>
      <c r="D3147" s="7">
        <v>5.0</v>
      </c>
      <c r="E3147" s="7"/>
      <c r="F3147" s="7" t="s">
        <v>352</v>
      </c>
      <c r="G3147" s="7" t="s">
        <v>179</v>
      </c>
      <c r="H3147" s="7" t="s">
        <v>954</v>
      </c>
      <c r="I3147" s="7" t="s">
        <v>27</v>
      </c>
    </row>
    <row r="3148">
      <c r="A3148" s="56" t="s">
        <v>436</v>
      </c>
      <c r="B3148" s="7" t="s">
        <v>344</v>
      </c>
      <c r="C3148" s="7">
        <v>3.0</v>
      </c>
      <c r="D3148" s="7">
        <v>3.0</v>
      </c>
      <c r="E3148" s="7"/>
      <c r="F3148" s="7" t="s">
        <v>300</v>
      </c>
      <c r="G3148" s="7" t="s">
        <v>293</v>
      </c>
      <c r="H3148" s="7" t="s">
        <v>453</v>
      </c>
      <c r="I3148" s="7" t="s">
        <v>27</v>
      </c>
    </row>
    <row r="3149">
      <c r="A3149" s="56" t="s">
        <v>336</v>
      </c>
      <c r="B3149" s="7" t="s">
        <v>360</v>
      </c>
      <c r="C3149" s="7">
        <v>5.0</v>
      </c>
      <c r="D3149" s="7">
        <v>4.0</v>
      </c>
      <c r="E3149" s="7"/>
      <c r="F3149" s="7" t="s">
        <v>24</v>
      </c>
      <c r="G3149" s="7" t="s">
        <v>293</v>
      </c>
      <c r="H3149" s="7" t="s">
        <v>338</v>
      </c>
    </row>
    <row r="3150">
      <c r="A3150" s="56" t="s">
        <v>298</v>
      </c>
      <c r="B3150" s="7" t="s">
        <v>656</v>
      </c>
      <c r="C3150" s="7">
        <v>3.0</v>
      </c>
      <c r="D3150" s="7">
        <v>3.0</v>
      </c>
      <c r="E3150" s="7"/>
      <c r="F3150" s="7" t="s">
        <v>24</v>
      </c>
      <c r="G3150" s="7" t="s">
        <v>293</v>
      </c>
      <c r="H3150" s="7" t="s">
        <v>2341</v>
      </c>
    </row>
    <row r="3151">
      <c r="A3151" s="56" t="s">
        <v>336</v>
      </c>
      <c r="B3151" s="7" t="s">
        <v>431</v>
      </c>
      <c r="C3151" s="7">
        <v>1.0</v>
      </c>
      <c r="D3151" s="7">
        <v>1.0</v>
      </c>
      <c r="E3151" s="7"/>
      <c r="F3151" s="7" t="s">
        <v>1993</v>
      </c>
      <c r="G3151" s="7" t="s">
        <v>293</v>
      </c>
      <c r="H3151" s="7" t="s">
        <v>920</v>
      </c>
    </row>
    <row r="3152">
      <c r="A3152" s="56" t="s">
        <v>290</v>
      </c>
      <c r="B3152" s="7" t="s">
        <v>2342</v>
      </c>
      <c r="C3152" s="7">
        <v>1.0</v>
      </c>
      <c r="D3152" s="7">
        <v>1.0</v>
      </c>
      <c r="E3152" s="7"/>
      <c r="F3152" s="7" t="s">
        <v>24</v>
      </c>
      <c r="G3152" s="7" t="s">
        <v>293</v>
      </c>
      <c r="H3152" s="7" t="s">
        <v>641</v>
      </c>
      <c r="I3152" s="7" t="s">
        <v>25</v>
      </c>
    </row>
    <row r="3153">
      <c r="A3153" s="56" t="s">
        <v>295</v>
      </c>
      <c r="B3153" s="7" t="s">
        <v>599</v>
      </c>
      <c r="C3153" s="7">
        <v>1.0</v>
      </c>
      <c r="D3153" s="7">
        <v>1.0</v>
      </c>
      <c r="E3153" s="7"/>
      <c r="F3153" s="7" t="s">
        <v>36</v>
      </c>
      <c r="G3153" s="7" t="s">
        <v>293</v>
      </c>
      <c r="H3153" s="7" t="s">
        <v>318</v>
      </c>
      <c r="I3153" s="7" t="s">
        <v>25</v>
      </c>
    </row>
    <row r="3154">
      <c r="A3154" s="56" t="s">
        <v>617</v>
      </c>
      <c r="B3154" s="7" t="s">
        <v>913</v>
      </c>
      <c r="C3154" s="7">
        <v>3.0</v>
      </c>
      <c r="D3154" s="7">
        <v>2.0</v>
      </c>
      <c r="E3154" s="7"/>
      <c r="F3154" s="7" t="s">
        <v>345</v>
      </c>
      <c r="G3154" s="7" t="s">
        <v>293</v>
      </c>
      <c r="H3154" s="7" t="s">
        <v>2333</v>
      </c>
      <c r="I3154" s="7" t="s">
        <v>25</v>
      </c>
    </row>
    <row r="3155">
      <c r="A3155" s="56" t="s">
        <v>290</v>
      </c>
      <c r="B3155" s="7" t="s">
        <v>495</v>
      </c>
      <c r="C3155" s="7">
        <v>3.0</v>
      </c>
      <c r="D3155" s="7">
        <v>2.0</v>
      </c>
      <c r="E3155" s="7">
        <v>3.0</v>
      </c>
      <c r="F3155" s="7" t="s">
        <v>382</v>
      </c>
      <c r="G3155" s="7" t="s">
        <v>179</v>
      </c>
      <c r="H3155" s="7" t="s">
        <v>750</v>
      </c>
      <c r="I3155" s="7" t="s">
        <v>25</v>
      </c>
    </row>
    <row r="3156">
      <c r="A3156" s="56" t="s">
        <v>362</v>
      </c>
      <c r="B3156" s="7" t="s">
        <v>1117</v>
      </c>
      <c r="C3156" s="7">
        <v>4.0</v>
      </c>
      <c r="D3156" s="7">
        <v>2.0</v>
      </c>
      <c r="E3156" s="7">
        <v>3.0</v>
      </c>
      <c r="F3156" s="7" t="s">
        <v>24</v>
      </c>
      <c r="G3156" s="7" t="s">
        <v>293</v>
      </c>
      <c r="H3156" s="7" t="s">
        <v>2343</v>
      </c>
      <c r="I3156" s="7" t="s">
        <v>25</v>
      </c>
    </row>
    <row r="3157">
      <c r="A3157" s="56" t="s">
        <v>522</v>
      </c>
      <c r="B3157" s="7" t="s">
        <v>1522</v>
      </c>
      <c r="C3157" s="7">
        <v>3.0</v>
      </c>
      <c r="D3157" s="7">
        <v>2.0</v>
      </c>
      <c r="E3157" s="7"/>
      <c r="F3157" s="7" t="s">
        <v>24</v>
      </c>
      <c r="G3157" s="7" t="s">
        <v>293</v>
      </c>
      <c r="H3157" s="7" t="s">
        <v>2169</v>
      </c>
      <c r="I3157" s="7" t="s">
        <v>25</v>
      </c>
    </row>
    <row r="3158">
      <c r="A3158" s="56" t="s">
        <v>365</v>
      </c>
      <c r="B3158" s="7" t="s">
        <v>573</v>
      </c>
      <c r="C3158" s="7">
        <v>6.0</v>
      </c>
      <c r="D3158" s="7">
        <v>6.0</v>
      </c>
      <c r="E3158" s="7"/>
      <c r="F3158" s="7" t="s">
        <v>732</v>
      </c>
      <c r="G3158" s="7" t="s">
        <v>179</v>
      </c>
      <c r="H3158" s="7" t="s">
        <v>725</v>
      </c>
      <c r="I3158" s="7" t="s">
        <v>175</v>
      </c>
    </row>
    <row r="3159">
      <c r="A3159" s="56" t="s">
        <v>1235</v>
      </c>
      <c r="B3159" s="7" t="s">
        <v>2344</v>
      </c>
      <c r="C3159" s="7">
        <v>3.0</v>
      </c>
      <c r="D3159" s="7">
        <v>2.0</v>
      </c>
      <c r="E3159" s="7"/>
      <c r="F3159" s="7" t="s">
        <v>355</v>
      </c>
      <c r="G3159" s="7" t="s">
        <v>293</v>
      </c>
      <c r="H3159" s="7" t="s">
        <v>2345</v>
      </c>
      <c r="I3159" s="7" t="s">
        <v>27</v>
      </c>
    </row>
    <row r="3160">
      <c r="A3160" s="56" t="s">
        <v>1235</v>
      </c>
      <c r="B3160" s="7" t="s">
        <v>858</v>
      </c>
      <c r="C3160" s="7">
        <v>3.0</v>
      </c>
      <c r="D3160" s="7">
        <v>2.0</v>
      </c>
      <c r="E3160" s="7"/>
      <c r="F3160" s="7" t="s">
        <v>355</v>
      </c>
      <c r="G3160" s="7" t="s">
        <v>293</v>
      </c>
      <c r="H3160" s="7" t="s">
        <v>2345</v>
      </c>
      <c r="I3160" s="7" t="s">
        <v>27</v>
      </c>
    </row>
    <row r="3161">
      <c r="A3161" s="56" t="s">
        <v>1375</v>
      </c>
      <c r="B3161" s="7" t="s">
        <v>1192</v>
      </c>
      <c r="C3161" s="7">
        <v>3.0</v>
      </c>
      <c r="D3161" s="7">
        <v>2.0</v>
      </c>
      <c r="E3161" s="7">
        <v>3.0</v>
      </c>
      <c r="F3161" s="7" t="s">
        <v>24</v>
      </c>
      <c r="G3161" s="7" t="s">
        <v>293</v>
      </c>
      <c r="H3161" s="7" t="s">
        <v>844</v>
      </c>
      <c r="I3161" s="7" t="s">
        <v>25</v>
      </c>
    </row>
    <row r="3162">
      <c r="A3162" s="56" t="s">
        <v>348</v>
      </c>
      <c r="B3162" s="7" t="s">
        <v>1703</v>
      </c>
      <c r="C3162" s="7">
        <v>3.0</v>
      </c>
      <c r="D3162" s="7">
        <v>2.0</v>
      </c>
      <c r="E3162" s="7"/>
      <c r="F3162" s="7" t="s">
        <v>345</v>
      </c>
      <c r="G3162" s="7" t="s">
        <v>293</v>
      </c>
      <c r="H3162" s="7" t="s">
        <v>860</v>
      </c>
      <c r="I3162" s="7" t="s">
        <v>175</v>
      </c>
    </row>
    <row r="3163">
      <c r="A3163" s="56" t="s">
        <v>348</v>
      </c>
      <c r="B3163" s="7" t="s">
        <v>816</v>
      </c>
      <c r="C3163" s="7">
        <v>2.0</v>
      </c>
      <c r="D3163" s="7">
        <v>2.0</v>
      </c>
      <c r="E3163" s="7"/>
      <c r="F3163" s="7" t="s">
        <v>345</v>
      </c>
      <c r="G3163" s="7" t="s">
        <v>293</v>
      </c>
      <c r="H3163" s="7" t="s">
        <v>665</v>
      </c>
      <c r="I3163" s="7" t="s">
        <v>175</v>
      </c>
    </row>
    <row r="3164">
      <c r="A3164" s="56" t="s">
        <v>362</v>
      </c>
      <c r="B3164" s="7" t="s">
        <v>937</v>
      </c>
      <c r="C3164" s="7">
        <v>2.0</v>
      </c>
      <c r="D3164" s="7">
        <v>2.0</v>
      </c>
      <c r="E3164" s="7"/>
      <c r="F3164" s="7" t="s">
        <v>382</v>
      </c>
      <c r="G3164" s="7" t="s">
        <v>293</v>
      </c>
      <c r="H3164" s="7" t="s">
        <v>2346</v>
      </c>
      <c r="I3164" s="7" t="s">
        <v>25</v>
      </c>
    </row>
    <row r="3165">
      <c r="A3165" s="56" t="s">
        <v>302</v>
      </c>
      <c r="B3165" s="7" t="s">
        <v>993</v>
      </c>
      <c r="C3165" s="7">
        <v>2.0</v>
      </c>
      <c r="D3165" s="7">
        <v>2.0</v>
      </c>
      <c r="E3165" s="7"/>
      <c r="F3165" s="7" t="s">
        <v>24</v>
      </c>
      <c r="G3165" s="7" t="s">
        <v>293</v>
      </c>
      <c r="H3165" s="7" t="s">
        <v>2347</v>
      </c>
      <c r="I3165" s="7" t="s">
        <v>27</v>
      </c>
    </row>
    <row r="3166">
      <c r="A3166" s="56" t="s">
        <v>351</v>
      </c>
      <c r="B3166" s="7" t="s">
        <v>499</v>
      </c>
      <c r="C3166" s="7">
        <v>5.0</v>
      </c>
      <c r="D3166" s="7">
        <v>6.0</v>
      </c>
      <c r="E3166" s="7"/>
      <c r="F3166" s="7" t="s">
        <v>352</v>
      </c>
      <c r="G3166" s="7" t="s">
        <v>179</v>
      </c>
      <c r="H3166" s="7" t="s">
        <v>594</v>
      </c>
      <c r="I3166" s="7" t="s">
        <v>27</v>
      </c>
    </row>
    <row r="3167">
      <c r="A3167" s="56" t="s">
        <v>760</v>
      </c>
      <c r="B3167" s="7" t="s">
        <v>1293</v>
      </c>
      <c r="C3167" s="7">
        <v>3.0</v>
      </c>
      <c r="D3167" s="7">
        <v>2.0</v>
      </c>
      <c r="E3167" s="7"/>
      <c r="F3167" s="7" t="s">
        <v>185</v>
      </c>
      <c r="G3167" s="7" t="s">
        <v>179</v>
      </c>
      <c r="H3167" s="7" t="s">
        <v>1339</v>
      </c>
      <c r="I3167" s="7" t="s">
        <v>27</v>
      </c>
    </row>
    <row r="3168">
      <c r="A3168" s="56" t="s">
        <v>362</v>
      </c>
      <c r="B3168" s="7" t="s">
        <v>1192</v>
      </c>
      <c r="C3168" s="7">
        <v>3.0</v>
      </c>
      <c r="D3168" s="7">
        <v>2.0</v>
      </c>
      <c r="E3168" s="7"/>
      <c r="F3168" s="7" t="s">
        <v>24</v>
      </c>
      <c r="G3168" s="7" t="s">
        <v>293</v>
      </c>
      <c r="H3168" s="7" t="s">
        <v>1179</v>
      </c>
      <c r="I3168" s="7" t="s">
        <v>27</v>
      </c>
    </row>
    <row r="3169">
      <c r="A3169" s="56" t="s">
        <v>303</v>
      </c>
      <c r="B3169" s="7" t="s">
        <v>501</v>
      </c>
      <c r="C3169" s="7">
        <v>2.0</v>
      </c>
      <c r="D3169" s="7">
        <v>2.0</v>
      </c>
      <c r="E3169" s="7"/>
      <c r="F3169" s="7" t="s">
        <v>36</v>
      </c>
      <c r="G3169" s="7" t="s">
        <v>293</v>
      </c>
      <c r="H3169" s="7" t="s">
        <v>1029</v>
      </c>
      <c r="I3169" s="7" t="s">
        <v>25</v>
      </c>
    </row>
    <row r="3170">
      <c r="A3170" s="56" t="s">
        <v>306</v>
      </c>
      <c r="B3170" s="7" t="s">
        <v>909</v>
      </c>
      <c r="C3170" s="7">
        <v>5.0</v>
      </c>
      <c r="D3170" s="7">
        <v>4.0</v>
      </c>
      <c r="E3170" s="7"/>
      <c r="F3170" s="7" t="s">
        <v>329</v>
      </c>
      <c r="G3170" s="7" t="s">
        <v>179</v>
      </c>
      <c r="H3170" s="7" t="s">
        <v>311</v>
      </c>
      <c r="I3170" s="7" t="s">
        <v>27</v>
      </c>
    </row>
    <row r="3171">
      <c r="A3171" s="56" t="s">
        <v>306</v>
      </c>
      <c r="B3171" s="7" t="s">
        <v>909</v>
      </c>
      <c r="C3171" s="7">
        <v>5.0</v>
      </c>
      <c r="D3171" s="7">
        <v>3.0</v>
      </c>
      <c r="E3171" s="7"/>
      <c r="F3171" s="7" t="s">
        <v>329</v>
      </c>
      <c r="G3171" s="7" t="s">
        <v>179</v>
      </c>
      <c r="H3171" s="7" t="s">
        <v>311</v>
      </c>
      <c r="I3171" s="7" t="s">
        <v>27</v>
      </c>
    </row>
    <row r="3172">
      <c r="A3172" s="56" t="s">
        <v>306</v>
      </c>
      <c r="B3172" s="7" t="s">
        <v>512</v>
      </c>
      <c r="C3172" s="7">
        <v>6.0</v>
      </c>
      <c r="D3172" s="7">
        <v>3.0</v>
      </c>
      <c r="E3172" s="7"/>
      <c r="F3172" s="7" t="s">
        <v>329</v>
      </c>
      <c r="G3172" s="7" t="s">
        <v>179</v>
      </c>
      <c r="H3172" s="7" t="s">
        <v>2348</v>
      </c>
      <c r="I3172" s="7" t="s">
        <v>27</v>
      </c>
    </row>
    <row r="3173">
      <c r="A3173" s="56" t="s">
        <v>306</v>
      </c>
      <c r="B3173" s="7" t="s">
        <v>442</v>
      </c>
      <c r="C3173" s="7">
        <v>5.0</v>
      </c>
      <c r="D3173" s="7">
        <v>4.0</v>
      </c>
      <c r="E3173" s="7"/>
      <c r="F3173" s="7" t="s">
        <v>329</v>
      </c>
      <c r="G3173" s="7" t="s">
        <v>179</v>
      </c>
      <c r="H3173" s="7" t="s">
        <v>311</v>
      </c>
      <c r="I3173" s="7" t="s">
        <v>27</v>
      </c>
    </row>
    <row r="3174">
      <c r="A3174" s="56" t="s">
        <v>306</v>
      </c>
      <c r="B3174" s="7" t="s">
        <v>770</v>
      </c>
      <c r="C3174" s="7">
        <v>3.0</v>
      </c>
      <c r="D3174" s="7">
        <v>2.0</v>
      </c>
      <c r="E3174" s="7"/>
      <c r="F3174" s="7" t="s">
        <v>593</v>
      </c>
      <c r="G3174" s="7" t="s">
        <v>179</v>
      </c>
      <c r="H3174" s="7" t="s">
        <v>594</v>
      </c>
      <c r="I3174" s="7" t="s">
        <v>175</v>
      </c>
    </row>
    <row r="3175">
      <c r="A3175" s="56" t="s">
        <v>341</v>
      </c>
      <c r="B3175" s="7" t="s">
        <v>360</v>
      </c>
      <c r="C3175" s="7">
        <v>3.0</v>
      </c>
      <c r="D3175" s="7">
        <v>2.0</v>
      </c>
      <c r="E3175" s="7"/>
      <c r="F3175" s="7" t="s">
        <v>355</v>
      </c>
      <c r="G3175" s="7" t="s">
        <v>293</v>
      </c>
      <c r="H3175" s="7" t="s">
        <v>718</v>
      </c>
      <c r="I3175" s="7" t="s">
        <v>25</v>
      </c>
    </row>
    <row r="3176">
      <c r="A3176" s="56" t="s">
        <v>295</v>
      </c>
      <c r="B3176" s="7" t="s">
        <v>915</v>
      </c>
      <c r="C3176" s="7">
        <v>6.0</v>
      </c>
      <c r="D3176" s="7">
        <v>6.0</v>
      </c>
      <c r="E3176" s="7">
        <v>6.0</v>
      </c>
      <c r="F3176" s="7" t="s">
        <v>192</v>
      </c>
      <c r="G3176" s="7" t="s">
        <v>179</v>
      </c>
      <c r="H3176" s="7" t="s">
        <v>2349</v>
      </c>
    </row>
    <row r="3177">
      <c r="A3177" s="56" t="s">
        <v>306</v>
      </c>
      <c r="B3177" s="7" t="s">
        <v>538</v>
      </c>
      <c r="C3177" s="7">
        <v>3.0</v>
      </c>
      <c r="D3177" s="7">
        <v>2.0</v>
      </c>
      <c r="E3177" s="7"/>
      <c r="F3177" s="7" t="s">
        <v>593</v>
      </c>
      <c r="G3177" s="7" t="s">
        <v>179</v>
      </c>
      <c r="H3177" s="7" t="s">
        <v>594</v>
      </c>
      <c r="I3177" s="7" t="s">
        <v>175</v>
      </c>
    </row>
    <row r="3178">
      <c r="A3178" s="56" t="s">
        <v>306</v>
      </c>
      <c r="B3178" s="7" t="s">
        <v>393</v>
      </c>
      <c r="C3178" s="7">
        <v>3.0</v>
      </c>
      <c r="D3178" s="7">
        <v>2.0</v>
      </c>
      <c r="E3178" s="7"/>
      <c r="F3178" s="7" t="s">
        <v>593</v>
      </c>
      <c r="G3178" s="7" t="s">
        <v>179</v>
      </c>
      <c r="H3178" s="7" t="s">
        <v>594</v>
      </c>
      <c r="I3178" s="7" t="s">
        <v>175</v>
      </c>
    </row>
    <row r="3179">
      <c r="A3179" s="56" t="s">
        <v>298</v>
      </c>
      <c r="B3179" s="7" t="s">
        <v>459</v>
      </c>
      <c r="C3179" s="7">
        <v>5.0</v>
      </c>
      <c r="D3179" s="7">
        <v>5.0</v>
      </c>
      <c r="E3179" s="7"/>
      <c r="F3179" s="7" t="s">
        <v>300</v>
      </c>
      <c r="G3179" s="7" t="s">
        <v>293</v>
      </c>
      <c r="H3179" s="7" t="s">
        <v>2350</v>
      </c>
    </row>
    <row r="3180">
      <c r="A3180" s="56" t="s">
        <v>348</v>
      </c>
      <c r="B3180" s="7" t="s">
        <v>652</v>
      </c>
      <c r="C3180" s="7">
        <v>3.0</v>
      </c>
      <c r="D3180" s="7">
        <v>3.0</v>
      </c>
      <c r="E3180" s="7"/>
      <c r="F3180" s="7" t="s">
        <v>24</v>
      </c>
      <c r="G3180" s="7" t="s">
        <v>293</v>
      </c>
      <c r="H3180" s="7" t="s">
        <v>2208</v>
      </c>
      <c r="I3180" s="7" t="s">
        <v>25</v>
      </c>
    </row>
    <row r="3181">
      <c r="A3181" s="56" t="s">
        <v>415</v>
      </c>
      <c r="B3181" s="7" t="s">
        <v>471</v>
      </c>
      <c r="C3181" s="7">
        <v>5.0</v>
      </c>
      <c r="D3181" s="7">
        <v>4.0</v>
      </c>
      <c r="E3181" s="7">
        <v>2.0</v>
      </c>
      <c r="F3181" s="7" t="s">
        <v>1027</v>
      </c>
      <c r="G3181" s="7" t="s">
        <v>293</v>
      </c>
      <c r="H3181" s="7" t="s">
        <v>2351</v>
      </c>
      <c r="I3181" s="7" t="s">
        <v>25</v>
      </c>
    </row>
    <row r="3182">
      <c r="A3182" s="56" t="s">
        <v>370</v>
      </c>
      <c r="B3182" s="7" t="s">
        <v>859</v>
      </c>
      <c r="C3182" s="7">
        <v>4.0</v>
      </c>
      <c r="D3182" s="7">
        <v>4.0</v>
      </c>
      <c r="E3182" s="7"/>
      <c r="F3182" s="7" t="s">
        <v>300</v>
      </c>
      <c r="G3182" s="7" t="s">
        <v>293</v>
      </c>
      <c r="H3182" s="7" t="s">
        <v>1250</v>
      </c>
      <c r="I3182" s="7" t="s">
        <v>27</v>
      </c>
    </row>
    <row r="3183">
      <c r="A3183" s="56" t="s">
        <v>620</v>
      </c>
      <c r="B3183" s="7" t="s">
        <v>1193</v>
      </c>
      <c r="C3183" s="7">
        <v>4.0</v>
      </c>
      <c r="D3183" s="7">
        <v>2.0</v>
      </c>
      <c r="E3183" s="7"/>
      <c r="F3183" s="7" t="s">
        <v>748</v>
      </c>
      <c r="G3183" s="7" t="s">
        <v>179</v>
      </c>
      <c r="H3183" s="7" t="s">
        <v>2352</v>
      </c>
      <c r="I3183" s="7" t="s">
        <v>27</v>
      </c>
    </row>
    <row r="3184">
      <c r="A3184" s="56" t="s">
        <v>336</v>
      </c>
      <c r="B3184" s="7" t="s">
        <v>1546</v>
      </c>
      <c r="C3184" s="7" t="s">
        <v>576</v>
      </c>
      <c r="D3184" s="7">
        <v>1.0</v>
      </c>
      <c r="E3184" s="7">
        <v>2.0</v>
      </c>
      <c r="F3184" s="7" t="s">
        <v>36</v>
      </c>
      <c r="G3184" s="7" t="s">
        <v>179</v>
      </c>
      <c r="H3184" s="7" t="s">
        <v>1165</v>
      </c>
      <c r="I3184" s="7" t="s">
        <v>25</v>
      </c>
    </row>
    <row r="3185">
      <c r="A3185" s="56" t="s">
        <v>302</v>
      </c>
      <c r="B3185" s="7" t="s">
        <v>2353</v>
      </c>
      <c r="C3185" s="7">
        <v>6.0</v>
      </c>
      <c r="D3185" s="7">
        <v>6.0</v>
      </c>
      <c r="E3185" s="7">
        <v>2.0</v>
      </c>
      <c r="F3185" s="7" t="s">
        <v>329</v>
      </c>
      <c r="G3185" s="7" t="s">
        <v>179</v>
      </c>
      <c r="H3185" s="7" t="s">
        <v>2310</v>
      </c>
      <c r="I3185" s="7" t="s">
        <v>175</v>
      </c>
    </row>
    <row r="3186">
      <c r="A3186" s="56" t="s">
        <v>362</v>
      </c>
      <c r="B3186" s="7" t="s">
        <v>879</v>
      </c>
      <c r="C3186" s="7">
        <v>4.0</v>
      </c>
      <c r="D3186" s="7">
        <v>3.0</v>
      </c>
      <c r="E3186" s="7">
        <v>1.0</v>
      </c>
      <c r="F3186" s="7" t="s">
        <v>321</v>
      </c>
      <c r="G3186" s="7" t="s">
        <v>179</v>
      </c>
      <c r="H3186" s="7" t="s">
        <v>390</v>
      </c>
      <c r="I3186" s="7" t="s">
        <v>175</v>
      </c>
    </row>
    <row r="3187">
      <c r="A3187" s="56" t="s">
        <v>303</v>
      </c>
      <c r="B3187" s="7" t="s">
        <v>596</v>
      </c>
      <c r="C3187" s="7">
        <v>3.0</v>
      </c>
      <c r="D3187" s="7">
        <v>2.0</v>
      </c>
      <c r="E3187" s="7">
        <v>4.0</v>
      </c>
      <c r="F3187" s="7" t="s">
        <v>355</v>
      </c>
      <c r="G3187" s="7" t="s">
        <v>293</v>
      </c>
      <c r="H3187" s="7" t="s">
        <v>1409</v>
      </c>
      <c r="I3187" s="7" t="s">
        <v>27</v>
      </c>
    </row>
    <row r="3188">
      <c r="A3188" s="56" t="s">
        <v>760</v>
      </c>
      <c r="B3188" s="7" t="s">
        <v>312</v>
      </c>
      <c r="C3188" s="7">
        <v>5.0</v>
      </c>
      <c r="D3188" s="7">
        <v>3.0</v>
      </c>
      <c r="E3188" s="7">
        <v>3.0</v>
      </c>
      <c r="F3188" s="7" t="s">
        <v>188</v>
      </c>
      <c r="G3188" s="7" t="s">
        <v>179</v>
      </c>
      <c r="H3188" s="7" t="s">
        <v>2354</v>
      </c>
      <c r="I3188" s="7" t="s">
        <v>27</v>
      </c>
    </row>
    <row r="3189">
      <c r="A3189" s="56" t="s">
        <v>1450</v>
      </c>
      <c r="B3189" s="7" t="s">
        <v>895</v>
      </c>
      <c r="C3189" s="7">
        <v>2.0</v>
      </c>
      <c r="D3189" s="7">
        <v>2.0</v>
      </c>
      <c r="E3189" s="7">
        <v>1.0</v>
      </c>
      <c r="F3189" s="7" t="s">
        <v>345</v>
      </c>
      <c r="G3189" s="7" t="s">
        <v>293</v>
      </c>
      <c r="H3189" s="7" t="s">
        <v>1452</v>
      </c>
      <c r="I3189" s="7" t="s">
        <v>27</v>
      </c>
    </row>
    <row r="3190">
      <c r="A3190" s="56" t="s">
        <v>497</v>
      </c>
      <c r="B3190" s="7" t="s">
        <v>752</v>
      </c>
      <c r="C3190" s="7">
        <v>3.0</v>
      </c>
      <c r="D3190" s="7">
        <v>2.0</v>
      </c>
      <c r="E3190" s="7"/>
      <c r="F3190" s="7" t="s">
        <v>24</v>
      </c>
      <c r="G3190" s="7" t="s">
        <v>293</v>
      </c>
      <c r="H3190" s="7" t="s">
        <v>2355</v>
      </c>
      <c r="I3190" s="7" t="s">
        <v>25</v>
      </c>
    </row>
    <row r="3191">
      <c r="A3191" s="56" t="s">
        <v>1450</v>
      </c>
      <c r="B3191" s="7" t="s">
        <v>1383</v>
      </c>
      <c r="C3191" s="7">
        <v>2.0</v>
      </c>
      <c r="D3191" s="7">
        <v>2.0</v>
      </c>
      <c r="E3191" s="7">
        <v>4.0</v>
      </c>
      <c r="F3191" s="7" t="s">
        <v>345</v>
      </c>
      <c r="G3191" s="7" t="s">
        <v>293</v>
      </c>
      <c r="H3191" s="7" t="s">
        <v>592</v>
      </c>
      <c r="I3191" s="7" t="s">
        <v>27</v>
      </c>
    </row>
    <row r="3192">
      <c r="A3192" s="56" t="s">
        <v>336</v>
      </c>
      <c r="B3192" s="7" t="s">
        <v>477</v>
      </c>
      <c r="C3192" s="7" t="s">
        <v>576</v>
      </c>
      <c r="D3192" s="27"/>
      <c r="E3192" s="7"/>
      <c r="F3192" s="7" t="s">
        <v>36</v>
      </c>
      <c r="G3192" s="7" t="s">
        <v>293</v>
      </c>
      <c r="H3192" s="7" t="s">
        <v>920</v>
      </c>
      <c r="I3192" s="7" t="s">
        <v>25</v>
      </c>
    </row>
    <row r="3193">
      <c r="A3193" s="56" t="s">
        <v>298</v>
      </c>
      <c r="B3193" s="7" t="s">
        <v>873</v>
      </c>
      <c r="C3193" s="7">
        <v>1.0</v>
      </c>
      <c r="D3193" s="7">
        <v>1.0</v>
      </c>
      <c r="E3193" s="7">
        <v>2.0</v>
      </c>
      <c r="F3193" s="7" t="s">
        <v>36</v>
      </c>
      <c r="G3193" s="7" t="s">
        <v>293</v>
      </c>
      <c r="H3193" s="7" t="s">
        <v>1345</v>
      </c>
      <c r="I3193" s="7" t="s">
        <v>25</v>
      </c>
    </row>
    <row r="3194">
      <c r="A3194" s="56" t="s">
        <v>298</v>
      </c>
      <c r="B3194" s="7" t="s">
        <v>428</v>
      </c>
      <c r="C3194" s="7">
        <v>1.0</v>
      </c>
      <c r="D3194" s="7">
        <v>1.0</v>
      </c>
      <c r="E3194" s="7"/>
      <c r="F3194" s="7" t="s">
        <v>36</v>
      </c>
      <c r="G3194" s="7" t="s">
        <v>293</v>
      </c>
      <c r="H3194" s="7" t="s">
        <v>1345</v>
      </c>
      <c r="I3194" s="7" t="s">
        <v>25</v>
      </c>
    </row>
    <row r="3195">
      <c r="A3195" s="56" t="s">
        <v>336</v>
      </c>
      <c r="B3195" s="7" t="s">
        <v>696</v>
      </c>
      <c r="C3195" s="7">
        <v>4.0</v>
      </c>
      <c r="D3195" s="27"/>
      <c r="E3195" s="7">
        <v>2.0</v>
      </c>
      <c r="F3195" s="7" t="s">
        <v>24</v>
      </c>
      <c r="G3195" s="7" t="s">
        <v>293</v>
      </c>
      <c r="H3195" s="7" t="s">
        <v>584</v>
      </c>
    </row>
    <row r="3196">
      <c r="A3196" s="56" t="s">
        <v>303</v>
      </c>
      <c r="B3196" s="7" t="s">
        <v>610</v>
      </c>
      <c r="C3196" s="7">
        <v>3.0</v>
      </c>
      <c r="D3196" s="7">
        <v>3.0</v>
      </c>
      <c r="E3196" s="7">
        <v>2.0</v>
      </c>
      <c r="F3196" s="7" t="s">
        <v>355</v>
      </c>
      <c r="G3196" s="7" t="s">
        <v>293</v>
      </c>
      <c r="H3196" s="7" t="s">
        <v>1373</v>
      </c>
      <c r="I3196" s="7" t="s">
        <v>175</v>
      </c>
    </row>
    <row r="3197">
      <c r="A3197" s="56" t="s">
        <v>522</v>
      </c>
      <c r="B3197" s="7" t="s">
        <v>368</v>
      </c>
      <c r="C3197" s="7">
        <v>1.0</v>
      </c>
      <c r="D3197" s="7">
        <v>1.0</v>
      </c>
      <c r="E3197" s="7"/>
      <c r="F3197" s="7" t="s">
        <v>36</v>
      </c>
      <c r="G3197" s="7" t="s">
        <v>179</v>
      </c>
      <c r="H3197" s="7" t="s">
        <v>1418</v>
      </c>
      <c r="I3197" s="7" t="s">
        <v>25</v>
      </c>
    </row>
    <row r="3198">
      <c r="A3198" s="56" t="s">
        <v>365</v>
      </c>
      <c r="B3198" s="7" t="s">
        <v>320</v>
      </c>
      <c r="C3198" s="7">
        <v>6.0</v>
      </c>
      <c r="D3198" s="7">
        <v>4.0</v>
      </c>
      <c r="E3198" s="7">
        <v>2.0</v>
      </c>
      <c r="F3198" s="7" t="s">
        <v>443</v>
      </c>
      <c r="G3198" s="7" t="s">
        <v>179</v>
      </c>
      <c r="H3198" s="7" t="s">
        <v>876</v>
      </c>
      <c r="I3198" s="7" t="s">
        <v>27</v>
      </c>
    </row>
    <row r="3199">
      <c r="A3199" s="56" t="s">
        <v>365</v>
      </c>
      <c r="B3199" s="7" t="s">
        <v>477</v>
      </c>
      <c r="C3199" s="7">
        <v>4.0</v>
      </c>
      <c r="D3199" s="7">
        <v>2.0</v>
      </c>
      <c r="E3199" s="7">
        <v>2.0</v>
      </c>
      <c r="F3199" s="7" t="s">
        <v>321</v>
      </c>
      <c r="G3199" s="7" t="s">
        <v>179</v>
      </c>
      <c r="H3199" s="7" t="s">
        <v>946</v>
      </c>
      <c r="I3199" s="7" t="s">
        <v>27</v>
      </c>
    </row>
    <row r="3200">
      <c r="A3200" s="56" t="s">
        <v>365</v>
      </c>
      <c r="B3200" s="7" t="s">
        <v>788</v>
      </c>
      <c r="C3200" s="7">
        <v>3.0</v>
      </c>
      <c r="D3200" s="7">
        <v>2.0</v>
      </c>
      <c r="E3200" s="7"/>
      <c r="F3200" s="7" t="s">
        <v>345</v>
      </c>
      <c r="G3200" s="7" t="s">
        <v>293</v>
      </c>
      <c r="H3200" s="7" t="s">
        <v>2356</v>
      </c>
      <c r="I3200" s="7" t="s">
        <v>175</v>
      </c>
    </row>
    <row r="3201">
      <c r="A3201" s="56" t="s">
        <v>336</v>
      </c>
      <c r="B3201" s="7" t="s">
        <v>532</v>
      </c>
      <c r="C3201" s="7">
        <v>5.0</v>
      </c>
      <c r="D3201" s="7">
        <v>5.0</v>
      </c>
      <c r="E3201" s="7"/>
      <c r="F3201" s="7" t="s">
        <v>24</v>
      </c>
      <c r="G3201" s="7" t="s">
        <v>293</v>
      </c>
      <c r="H3201" s="7" t="s">
        <v>1391</v>
      </c>
      <c r="I3201" s="7" t="s">
        <v>27</v>
      </c>
    </row>
    <row r="3202">
      <c r="A3202" s="56" t="s">
        <v>362</v>
      </c>
      <c r="B3202" s="7" t="s">
        <v>580</v>
      </c>
      <c r="C3202" s="7">
        <v>4.0</v>
      </c>
      <c r="D3202" s="7">
        <v>3.0</v>
      </c>
      <c r="E3202" s="7"/>
      <c r="F3202" s="7" t="s">
        <v>355</v>
      </c>
      <c r="G3202" s="7" t="s">
        <v>293</v>
      </c>
      <c r="H3202" s="7" t="s">
        <v>301</v>
      </c>
      <c r="I3202" s="7" t="s">
        <v>25</v>
      </c>
    </row>
    <row r="3203">
      <c r="A3203" s="56" t="s">
        <v>336</v>
      </c>
      <c r="B3203" s="7" t="s">
        <v>573</v>
      </c>
      <c r="C3203" s="7">
        <v>4.0</v>
      </c>
      <c r="D3203" s="7">
        <v>4.0</v>
      </c>
      <c r="E3203" s="7">
        <v>1.0</v>
      </c>
      <c r="F3203" s="7" t="s">
        <v>24</v>
      </c>
      <c r="G3203" s="7" t="s">
        <v>293</v>
      </c>
      <c r="H3203" s="7" t="s">
        <v>1781</v>
      </c>
    </row>
    <row r="3204">
      <c r="A3204" s="56" t="s">
        <v>408</v>
      </c>
      <c r="B3204" s="7" t="s">
        <v>729</v>
      </c>
      <c r="C3204" s="7">
        <v>6.0</v>
      </c>
      <c r="D3204" s="7">
        <v>6.0</v>
      </c>
      <c r="E3204" s="7">
        <v>2.0</v>
      </c>
      <c r="F3204" s="7" t="s">
        <v>326</v>
      </c>
      <c r="G3204" s="7" t="s">
        <v>179</v>
      </c>
      <c r="H3204" s="7" t="s">
        <v>2357</v>
      </c>
      <c r="I3204" s="7" t="s">
        <v>27</v>
      </c>
    </row>
    <row r="3205">
      <c r="A3205" s="56" t="s">
        <v>430</v>
      </c>
      <c r="B3205" s="7" t="s">
        <v>804</v>
      </c>
      <c r="C3205" s="7">
        <v>3.0</v>
      </c>
      <c r="D3205" s="7">
        <v>1.0</v>
      </c>
      <c r="E3205" s="7">
        <v>2.0</v>
      </c>
      <c r="F3205" s="7" t="s">
        <v>593</v>
      </c>
      <c r="G3205" s="7" t="s">
        <v>179</v>
      </c>
      <c r="H3205" s="7" t="s">
        <v>953</v>
      </c>
      <c r="I3205" s="7" t="s">
        <v>175</v>
      </c>
    </row>
    <row r="3206">
      <c r="A3206" s="56" t="s">
        <v>290</v>
      </c>
      <c r="B3206" s="7" t="s">
        <v>1699</v>
      </c>
      <c r="C3206" s="7">
        <v>2.0</v>
      </c>
      <c r="D3206" s="7">
        <v>2.0</v>
      </c>
      <c r="E3206" s="7">
        <v>2.0</v>
      </c>
      <c r="F3206" s="7" t="s">
        <v>24</v>
      </c>
      <c r="G3206" s="7" t="s">
        <v>293</v>
      </c>
      <c r="H3206" s="7" t="s">
        <v>1693</v>
      </c>
      <c r="I3206" s="7" t="s">
        <v>25</v>
      </c>
    </row>
    <row r="3207">
      <c r="A3207" s="56" t="s">
        <v>681</v>
      </c>
      <c r="B3207" s="7" t="s">
        <v>328</v>
      </c>
      <c r="C3207" s="7">
        <v>5.0</v>
      </c>
      <c r="D3207" s="7">
        <v>6.0</v>
      </c>
      <c r="E3207" s="7"/>
      <c r="F3207" s="7" t="s">
        <v>627</v>
      </c>
      <c r="G3207" s="7" t="s">
        <v>293</v>
      </c>
      <c r="H3207" s="7" t="s">
        <v>1807</v>
      </c>
      <c r="I3207" s="7" t="s">
        <v>25</v>
      </c>
    </row>
    <row r="3208">
      <c r="A3208" s="56" t="s">
        <v>408</v>
      </c>
      <c r="B3208" s="7" t="s">
        <v>2358</v>
      </c>
      <c r="C3208" s="7">
        <v>4.0</v>
      </c>
      <c r="D3208" s="7">
        <v>4.0</v>
      </c>
      <c r="E3208" s="7">
        <v>1.0</v>
      </c>
      <c r="F3208" s="7" t="s">
        <v>188</v>
      </c>
      <c r="G3208" s="7"/>
    </row>
    <row r="3209">
      <c r="A3209" s="56" t="s">
        <v>302</v>
      </c>
      <c r="B3209" s="7" t="s">
        <v>656</v>
      </c>
      <c r="C3209" s="7">
        <v>5.0</v>
      </c>
      <c r="D3209" s="7">
        <v>4.0</v>
      </c>
      <c r="E3209" s="7">
        <v>1.0</v>
      </c>
      <c r="F3209" s="7" t="s">
        <v>313</v>
      </c>
      <c r="G3209" s="7" t="s">
        <v>179</v>
      </c>
      <c r="H3209" s="7" t="s">
        <v>2359</v>
      </c>
      <c r="I3209" s="7" t="s">
        <v>27</v>
      </c>
    </row>
    <row r="3210">
      <c r="A3210" s="56" t="s">
        <v>290</v>
      </c>
      <c r="B3210" s="7" t="s">
        <v>580</v>
      </c>
      <c r="C3210" s="7">
        <v>2.0</v>
      </c>
      <c r="D3210" s="7">
        <v>2.0</v>
      </c>
      <c r="E3210" s="7"/>
      <c r="F3210" s="7" t="s">
        <v>36</v>
      </c>
      <c r="G3210" s="7"/>
    </row>
    <row r="3211">
      <c r="A3211" s="56" t="s">
        <v>336</v>
      </c>
      <c r="B3211" s="7" t="s">
        <v>660</v>
      </c>
      <c r="C3211" s="7">
        <v>4.0</v>
      </c>
      <c r="D3211" s="7">
        <v>5.0</v>
      </c>
      <c r="E3211" s="7">
        <v>2.0</v>
      </c>
      <c r="F3211" s="7" t="s">
        <v>24</v>
      </c>
      <c r="G3211" s="7" t="s">
        <v>293</v>
      </c>
      <c r="H3211" s="7" t="s">
        <v>803</v>
      </c>
      <c r="I3211" s="7" t="s">
        <v>25</v>
      </c>
    </row>
    <row r="3212">
      <c r="A3212" s="56" t="s">
        <v>336</v>
      </c>
      <c r="B3212" s="7" t="s">
        <v>660</v>
      </c>
      <c r="C3212" s="7">
        <v>4.0</v>
      </c>
      <c r="D3212" s="7">
        <v>5.0</v>
      </c>
      <c r="E3212" s="7"/>
      <c r="F3212" s="7" t="s">
        <v>24</v>
      </c>
      <c r="G3212" s="7" t="s">
        <v>293</v>
      </c>
      <c r="H3212" s="7" t="s">
        <v>803</v>
      </c>
      <c r="I3212" s="7" t="s">
        <v>25</v>
      </c>
    </row>
    <row r="3213">
      <c r="A3213" s="56" t="s">
        <v>336</v>
      </c>
      <c r="B3213" s="7" t="s">
        <v>371</v>
      </c>
      <c r="C3213" s="7">
        <v>5.0</v>
      </c>
      <c r="D3213" s="7">
        <v>6.0</v>
      </c>
      <c r="E3213" s="7"/>
      <c r="F3213" s="7" t="s">
        <v>24</v>
      </c>
      <c r="G3213" s="7" t="s">
        <v>293</v>
      </c>
      <c r="H3213" s="7" t="s">
        <v>435</v>
      </c>
      <c r="I3213" s="7" t="s">
        <v>25</v>
      </c>
    </row>
    <row r="3214">
      <c r="A3214" s="56" t="s">
        <v>336</v>
      </c>
      <c r="B3214" s="7" t="s">
        <v>452</v>
      </c>
      <c r="C3214" s="7">
        <v>3.0</v>
      </c>
      <c r="D3214" s="7">
        <v>4.0</v>
      </c>
      <c r="E3214" s="7"/>
      <c r="F3214" s="7" t="s">
        <v>24</v>
      </c>
      <c r="G3214" s="7" t="s">
        <v>293</v>
      </c>
      <c r="H3214" s="7" t="s">
        <v>1277</v>
      </c>
    </row>
    <row r="3215">
      <c r="A3215" s="56" t="s">
        <v>336</v>
      </c>
      <c r="B3215" s="7" t="s">
        <v>896</v>
      </c>
      <c r="C3215" s="7">
        <v>5.0</v>
      </c>
      <c r="D3215" s="7">
        <v>6.0</v>
      </c>
      <c r="E3215" s="7"/>
      <c r="F3215" s="7" t="s">
        <v>24</v>
      </c>
      <c r="G3215" s="7" t="s">
        <v>293</v>
      </c>
      <c r="H3215" s="7" t="s">
        <v>1159</v>
      </c>
    </row>
    <row r="3216">
      <c r="A3216" s="56" t="s">
        <v>436</v>
      </c>
      <c r="B3216" s="7" t="s">
        <v>893</v>
      </c>
      <c r="C3216" s="7">
        <v>4.0</v>
      </c>
      <c r="D3216" s="7">
        <v>4.0</v>
      </c>
      <c r="E3216" s="7"/>
      <c r="F3216" s="7" t="s">
        <v>321</v>
      </c>
      <c r="G3216" s="7" t="s">
        <v>179</v>
      </c>
      <c r="H3216" s="7" t="s">
        <v>2221</v>
      </c>
      <c r="I3216" s="7" t="s">
        <v>27</v>
      </c>
    </row>
    <row r="3217">
      <c r="A3217" s="56" t="s">
        <v>677</v>
      </c>
      <c r="B3217" s="7" t="s">
        <v>1550</v>
      </c>
      <c r="C3217" s="7">
        <v>1.0</v>
      </c>
      <c r="D3217" s="7">
        <v>1.0</v>
      </c>
      <c r="E3217" s="7">
        <v>1.0</v>
      </c>
      <c r="F3217" s="7" t="s">
        <v>36</v>
      </c>
      <c r="G3217" s="7" t="s">
        <v>293</v>
      </c>
      <c r="H3217" s="7" t="s">
        <v>2126</v>
      </c>
      <c r="I3217" s="7" t="s">
        <v>27</v>
      </c>
    </row>
    <row r="3218">
      <c r="A3218" s="56" t="s">
        <v>303</v>
      </c>
      <c r="B3218" s="7" t="s">
        <v>1208</v>
      </c>
      <c r="C3218" s="7">
        <v>6.0</v>
      </c>
      <c r="D3218" s="7">
        <v>4.0</v>
      </c>
      <c r="E3218" s="7"/>
      <c r="F3218" s="7" t="s">
        <v>38</v>
      </c>
      <c r="G3218" s="7" t="s">
        <v>179</v>
      </c>
      <c r="H3218" s="7" t="s">
        <v>1339</v>
      </c>
      <c r="I3218" s="7" t="s">
        <v>27</v>
      </c>
    </row>
    <row r="3219">
      <c r="A3219" s="56" t="s">
        <v>336</v>
      </c>
      <c r="B3219" s="7" t="s">
        <v>291</v>
      </c>
      <c r="C3219" s="7">
        <v>4.0</v>
      </c>
      <c r="D3219" s="7">
        <v>4.0</v>
      </c>
      <c r="E3219" s="7">
        <v>2.0</v>
      </c>
      <c r="F3219" s="7" t="s">
        <v>24</v>
      </c>
      <c r="G3219" s="7" t="s">
        <v>293</v>
      </c>
      <c r="H3219" s="7" t="s">
        <v>1255</v>
      </c>
      <c r="I3219" s="7" t="s">
        <v>25</v>
      </c>
    </row>
    <row r="3220">
      <c r="A3220" s="56" t="s">
        <v>336</v>
      </c>
      <c r="B3220" s="7" t="s">
        <v>323</v>
      </c>
      <c r="C3220" s="7">
        <v>5.0</v>
      </c>
      <c r="D3220" s="7">
        <v>5.0</v>
      </c>
      <c r="E3220" s="7">
        <v>1.0</v>
      </c>
      <c r="F3220" s="7" t="s">
        <v>24</v>
      </c>
      <c r="G3220" s="7" t="s">
        <v>293</v>
      </c>
      <c r="H3220" s="7" t="s">
        <v>1360</v>
      </c>
      <c r="I3220" s="7" t="s">
        <v>27</v>
      </c>
    </row>
    <row r="3221">
      <c r="A3221" s="56" t="s">
        <v>336</v>
      </c>
      <c r="B3221" s="7" t="s">
        <v>334</v>
      </c>
      <c r="C3221" s="7">
        <v>5.0</v>
      </c>
      <c r="D3221" s="7">
        <v>6.0</v>
      </c>
      <c r="E3221" s="7"/>
      <c r="F3221" s="7" t="s">
        <v>24</v>
      </c>
      <c r="G3221" s="7" t="s">
        <v>293</v>
      </c>
      <c r="H3221" s="7" t="s">
        <v>2360</v>
      </c>
      <c r="I3221" s="7" t="s">
        <v>25</v>
      </c>
    </row>
    <row r="3222">
      <c r="A3222" s="56" t="s">
        <v>336</v>
      </c>
      <c r="B3222" s="7" t="s">
        <v>386</v>
      </c>
      <c r="C3222" s="7">
        <v>4.0</v>
      </c>
      <c r="D3222" s="7">
        <v>5.0</v>
      </c>
      <c r="E3222" s="7"/>
      <c r="F3222" s="7" t="s">
        <v>24</v>
      </c>
      <c r="G3222" s="7" t="s">
        <v>293</v>
      </c>
      <c r="H3222" s="7" t="s">
        <v>661</v>
      </c>
      <c r="I3222" s="7" t="s">
        <v>27</v>
      </c>
    </row>
    <row r="3223">
      <c r="A3223" s="56" t="s">
        <v>336</v>
      </c>
      <c r="B3223" s="7" t="s">
        <v>1157</v>
      </c>
      <c r="C3223" s="7">
        <v>4.0</v>
      </c>
      <c r="D3223" s="7">
        <v>5.0</v>
      </c>
      <c r="E3223" s="7">
        <v>2.0</v>
      </c>
      <c r="F3223" s="7" t="s">
        <v>24</v>
      </c>
      <c r="G3223" s="7" t="s">
        <v>293</v>
      </c>
      <c r="H3223" s="7" t="s">
        <v>803</v>
      </c>
      <c r="I3223" s="7" t="s">
        <v>25</v>
      </c>
    </row>
    <row r="3224">
      <c r="A3224" s="56" t="s">
        <v>336</v>
      </c>
      <c r="B3224" s="7" t="s">
        <v>1937</v>
      </c>
      <c r="C3224" s="7">
        <v>2.0</v>
      </c>
      <c r="D3224" s="7">
        <v>1.0</v>
      </c>
      <c r="E3224" s="7">
        <v>2.0</v>
      </c>
      <c r="F3224" s="7" t="s">
        <v>300</v>
      </c>
      <c r="G3224" s="7" t="s">
        <v>293</v>
      </c>
      <c r="H3224" s="7" t="s">
        <v>2361</v>
      </c>
      <c r="I3224" s="7" t="s">
        <v>25</v>
      </c>
    </row>
    <row r="3225">
      <c r="A3225" s="56" t="s">
        <v>336</v>
      </c>
      <c r="B3225" s="7" t="s">
        <v>391</v>
      </c>
      <c r="C3225" s="7">
        <v>5.0</v>
      </c>
      <c r="D3225" s="7">
        <v>6.0</v>
      </c>
      <c r="E3225" s="7">
        <v>5.0</v>
      </c>
      <c r="F3225" s="7" t="s">
        <v>24</v>
      </c>
      <c r="G3225" s="7" t="s">
        <v>293</v>
      </c>
      <c r="H3225" s="7" t="s">
        <v>435</v>
      </c>
      <c r="I3225" s="7" t="s">
        <v>27</v>
      </c>
    </row>
    <row r="3226">
      <c r="A3226" s="56" t="s">
        <v>336</v>
      </c>
      <c r="B3226" s="7" t="s">
        <v>386</v>
      </c>
      <c r="C3226" s="7">
        <v>4.0</v>
      </c>
      <c r="D3226" s="7">
        <v>5.0</v>
      </c>
      <c r="E3226" s="7">
        <v>2.0</v>
      </c>
      <c r="F3226" s="7" t="s">
        <v>24</v>
      </c>
      <c r="G3226" s="7" t="s">
        <v>293</v>
      </c>
      <c r="H3226" s="7" t="s">
        <v>661</v>
      </c>
      <c r="I3226" s="7" t="s">
        <v>27</v>
      </c>
    </row>
    <row r="3227">
      <c r="A3227" s="56" t="s">
        <v>336</v>
      </c>
      <c r="B3227" s="7" t="s">
        <v>2362</v>
      </c>
      <c r="C3227" s="7">
        <v>4.0</v>
      </c>
      <c r="D3227" s="7">
        <v>5.0</v>
      </c>
      <c r="E3227" s="7">
        <v>1.0</v>
      </c>
      <c r="F3227" s="7" t="s">
        <v>24</v>
      </c>
      <c r="G3227" s="7" t="s">
        <v>293</v>
      </c>
      <c r="H3227" s="7" t="s">
        <v>661</v>
      </c>
      <c r="I3227" s="7" t="s">
        <v>25</v>
      </c>
    </row>
    <row r="3228">
      <c r="A3228" s="56" t="s">
        <v>336</v>
      </c>
      <c r="B3228" s="7" t="s">
        <v>503</v>
      </c>
      <c r="C3228" s="7">
        <v>4.0</v>
      </c>
      <c r="D3228" s="7">
        <v>4.0</v>
      </c>
      <c r="E3228" s="7">
        <v>2.0</v>
      </c>
      <c r="F3228" s="7" t="s">
        <v>24</v>
      </c>
      <c r="G3228" s="7" t="s">
        <v>293</v>
      </c>
      <c r="H3228" s="7" t="s">
        <v>803</v>
      </c>
      <c r="I3228" s="7" t="s">
        <v>27</v>
      </c>
    </row>
    <row r="3229">
      <c r="A3229" s="56" t="s">
        <v>302</v>
      </c>
      <c r="B3229" s="7" t="s">
        <v>2141</v>
      </c>
      <c r="C3229" s="7">
        <v>2.0</v>
      </c>
      <c r="D3229" s="7">
        <v>1.0</v>
      </c>
      <c r="E3229" s="7">
        <v>2.0</v>
      </c>
      <c r="F3229" s="7" t="s">
        <v>345</v>
      </c>
      <c r="G3229" s="7" t="s">
        <v>293</v>
      </c>
      <c r="H3229" s="7" t="s">
        <v>2363</v>
      </c>
      <c r="I3229" s="7" t="s">
        <v>25</v>
      </c>
    </row>
    <row r="3230">
      <c r="A3230" s="56" t="s">
        <v>336</v>
      </c>
      <c r="B3230" s="7" t="s">
        <v>371</v>
      </c>
      <c r="C3230" s="7">
        <v>5.0</v>
      </c>
      <c r="D3230" s="7">
        <v>6.0</v>
      </c>
      <c r="E3230" s="7">
        <v>1.0</v>
      </c>
      <c r="F3230" s="7" t="s">
        <v>24</v>
      </c>
      <c r="G3230" s="7" t="s">
        <v>293</v>
      </c>
      <c r="H3230" s="7" t="s">
        <v>435</v>
      </c>
      <c r="I3230" s="7" t="s">
        <v>25</v>
      </c>
    </row>
    <row r="3231">
      <c r="A3231" s="56" t="s">
        <v>336</v>
      </c>
      <c r="B3231" s="7" t="s">
        <v>395</v>
      </c>
      <c r="C3231" s="7">
        <v>4.0</v>
      </c>
      <c r="D3231" s="7">
        <v>3.0</v>
      </c>
      <c r="E3231" s="7">
        <v>2.0</v>
      </c>
      <c r="F3231" s="7" t="s">
        <v>24</v>
      </c>
      <c r="G3231" s="7" t="s">
        <v>293</v>
      </c>
      <c r="H3231" s="7" t="s">
        <v>653</v>
      </c>
      <c r="I3231" s="7" t="s">
        <v>25</v>
      </c>
    </row>
    <row r="3232">
      <c r="A3232" s="56" t="s">
        <v>336</v>
      </c>
      <c r="B3232" s="7" t="s">
        <v>1299</v>
      </c>
      <c r="C3232" s="7">
        <v>5.0</v>
      </c>
      <c r="D3232" s="7">
        <v>6.0</v>
      </c>
      <c r="E3232" s="7">
        <v>3.0</v>
      </c>
      <c r="F3232" s="7" t="s">
        <v>24</v>
      </c>
      <c r="G3232" s="7" t="s">
        <v>293</v>
      </c>
      <c r="H3232" s="7" t="s">
        <v>680</v>
      </c>
      <c r="I3232" s="7" t="s">
        <v>25</v>
      </c>
    </row>
    <row r="3233">
      <c r="A3233" s="56" t="s">
        <v>336</v>
      </c>
      <c r="B3233" s="7" t="s">
        <v>660</v>
      </c>
      <c r="C3233" s="7">
        <v>4.0</v>
      </c>
      <c r="D3233" s="7">
        <v>5.0</v>
      </c>
      <c r="E3233" s="7"/>
      <c r="F3233" s="7" t="s">
        <v>24</v>
      </c>
      <c r="G3233" s="7" t="s">
        <v>293</v>
      </c>
      <c r="H3233" s="7" t="s">
        <v>892</v>
      </c>
      <c r="I3233" s="7" t="s">
        <v>25</v>
      </c>
    </row>
    <row r="3234">
      <c r="A3234" s="56" t="s">
        <v>336</v>
      </c>
      <c r="B3234" s="7" t="s">
        <v>660</v>
      </c>
      <c r="C3234" s="7">
        <v>4.0</v>
      </c>
      <c r="D3234" s="7">
        <v>4.0</v>
      </c>
      <c r="E3234" s="7">
        <v>10.0</v>
      </c>
      <c r="F3234" s="7" t="s">
        <v>24</v>
      </c>
      <c r="G3234" s="7" t="s">
        <v>293</v>
      </c>
      <c r="H3234" s="7" t="s">
        <v>803</v>
      </c>
      <c r="I3234" s="7" t="s">
        <v>25</v>
      </c>
    </row>
    <row r="3235">
      <c r="A3235" s="56" t="s">
        <v>336</v>
      </c>
      <c r="B3235" s="7" t="s">
        <v>371</v>
      </c>
      <c r="C3235" s="7">
        <v>4.0</v>
      </c>
      <c r="D3235" s="7">
        <v>4.0</v>
      </c>
      <c r="E3235" s="7">
        <v>2.0</v>
      </c>
      <c r="F3235" s="7" t="s">
        <v>24</v>
      </c>
      <c r="G3235" s="7" t="s">
        <v>293</v>
      </c>
      <c r="H3235" s="7" t="s">
        <v>661</v>
      </c>
    </row>
    <row r="3236">
      <c r="A3236" s="56" t="s">
        <v>336</v>
      </c>
      <c r="B3236" s="7" t="s">
        <v>371</v>
      </c>
      <c r="C3236" s="7">
        <v>4.0</v>
      </c>
      <c r="D3236" s="7">
        <v>5.0</v>
      </c>
      <c r="E3236" s="7">
        <v>2.0</v>
      </c>
      <c r="F3236" s="7" t="s">
        <v>24</v>
      </c>
      <c r="G3236" s="7" t="s">
        <v>293</v>
      </c>
      <c r="H3236" s="7" t="s">
        <v>661</v>
      </c>
      <c r="I3236" s="7" t="s">
        <v>27</v>
      </c>
    </row>
    <row r="3237">
      <c r="A3237" s="56" t="s">
        <v>336</v>
      </c>
      <c r="B3237" s="7" t="s">
        <v>404</v>
      </c>
      <c r="C3237" s="7">
        <v>5.0</v>
      </c>
      <c r="D3237" s="7">
        <v>5.0</v>
      </c>
      <c r="E3237" s="7">
        <v>1.0</v>
      </c>
      <c r="F3237" s="7" t="s">
        <v>1027</v>
      </c>
      <c r="G3237" s="7" t="s">
        <v>293</v>
      </c>
      <c r="H3237" s="7" t="s">
        <v>412</v>
      </c>
      <c r="I3237" s="7" t="s">
        <v>27</v>
      </c>
    </row>
    <row r="3238">
      <c r="A3238" s="56" t="s">
        <v>330</v>
      </c>
      <c r="B3238" s="7" t="s">
        <v>605</v>
      </c>
      <c r="C3238" s="7">
        <v>4.0</v>
      </c>
      <c r="D3238" s="7">
        <v>5.0</v>
      </c>
      <c r="E3238" s="7">
        <v>1.0</v>
      </c>
      <c r="F3238" s="7" t="s">
        <v>24</v>
      </c>
      <c r="G3238" s="7" t="s">
        <v>293</v>
      </c>
      <c r="H3238" s="7" t="s">
        <v>2364</v>
      </c>
      <c r="I3238" s="7" t="s">
        <v>27</v>
      </c>
    </row>
    <row r="3239">
      <c r="A3239" s="56" t="s">
        <v>336</v>
      </c>
      <c r="B3239" s="7" t="s">
        <v>532</v>
      </c>
      <c r="C3239" s="7">
        <v>5.0</v>
      </c>
      <c r="D3239" s="7">
        <v>6.0</v>
      </c>
      <c r="E3239" s="7">
        <v>1.0</v>
      </c>
      <c r="F3239" s="7" t="s">
        <v>24</v>
      </c>
      <c r="G3239" s="7" t="s">
        <v>293</v>
      </c>
      <c r="H3239" s="7" t="s">
        <v>435</v>
      </c>
      <c r="I3239" s="7" t="s">
        <v>27</v>
      </c>
    </row>
    <row r="3240">
      <c r="A3240" s="56" t="s">
        <v>336</v>
      </c>
      <c r="B3240" s="7" t="s">
        <v>386</v>
      </c>
      <c r="C3240" s="7">
        <v>4.0</v>
      </c>
      <c r="D3240" s="7">
        <v>5.0</v>
      </c>
      <c r="E3240" s="7">
        <v>1.0</v>
      </c>
      <c r="F3240" s="7" t="s">
        <v>24</v>
      </c>
      <c r="G3240" s="7" t="s">
        <v>293</v>
      </c>
      <c r="H3240" s="7" t="s">
        <v>892</v>
      </c>
      <c r="I3240" s="7" t="s">
        <v>27</v>
      </c>
    </row>
    <row r="3241">
      <c r="A3241" s="56" t="s">
        <v>336</v>
      </c>
      <c r="B3241" s="7" t="s">
        <v>573</v>
      </c>
      <c r="C3241" s="7">
        <v>5.0</v>
      </c>
      <c r="D3241" s="7">
        <v>5.0</v>
      </c>
      <c r="E3241" s="7"/>
      <c r="F3241" s="7" t="s">
        <v>24</v>
      </c>
      <c r="G3241" s="7" t="s">
        <v>293</v>
      </c>
      <c r="H3241" s="7" t="s">
        <v>1360</v>
      </c>
      <c r="I3241" s="7" t="s">
        <v>25</v>
      </c>
    </row>
    <row r="3242">
      <c r="A3242" s="56" t="s">
        <v>336</v>
      </c>
      <c r="B3242" s="7" t="s">
        <v>660</v>
      </c>
      <c r="C3242" s="7">
        <v>4.0</v>
      </c>
      <c r="D3242" s="7">
        <v>4.0</v>
      </c>
      <c r="E3242" s="7">
        <v>1.0</v>
      </c>
      <c r="F3242" s="7" t="s">
        <v>24</v>
      </c>
      <c r="G3242" s="7" t="s">
        <v>293</v>
      </c>
      <c r="H3242" s="7" t="s">
        <v>803</v>
      </c>
      <c r="I3242" s="7" t="s">
        <v>25</v>
      </c>
    </row>
    <row r="3243">
      <c r="A3243" s="56" t="s">
        <v>336</v>
      </c>
      <c r="B3243" s="7" t="s">
        <v>483</v>
      </c>
      <c r="C3243" s="7">
        <v>5.0</v>
      </c>
      <c r="D3243" s="7">
        <v>6.0</v>
      </c>
      <c r="E3243" s="7"/>
      <c r="F3243" s="7" t="s">
        <v>24</v>
      </c>
      <c r="G3243" s="7" t="s">
        <v>293</v>
      </c>
      <c r="H3243" s="7" t="s">
        <v>1490</v>
      </c>
      <c r="I3243" s="7" t="s">
        <v>27</v>
      </c>
    </row>
    <row r="3244">
      <c r="A3244" s="56" t="s">
        <v>336</v>
      </c>
      <c r="B3244" s="7" t="s">
        <v>452</v>
      </c>
      <c r="C3244" s="7">
        <v>3.0</v>
      </c>
      <c r="D3244" s="7">
        <v>4.0</v>
      </c>
      <c r="E3244" s="7">
        <v>2.0</v>
      </c>
      <c r="F3244" s="7" t="s">
        <v>24</v>
      </c>
      <c r="G3244" s="7" t="s">
        <v>293</v>
      </c>
      <c r="H3244" s="7" t="s">
        <v>1277</v>
      </c>
    </row>
    <row r="3245">
      <c r="A3245" s="56" t="s">
        <v>336</v>
      </c>
      <c r="B3245" s="7" t="s">
        <v>562</v>
      </c>
      <c r="C3245" s="7">
        <v>4.0</v>
      </c>
      <c r="D3245" s="7">
        <v>4.0</v>
      </c>
      <c r="E3245" s="7"/>
      <c r="F3245" s="7" t="s">
        <v>24</v>
      </c>
      <c r="G3245" s="7" t="s">
        <v>293</v>
      </c>
      <c r="H3245" s="7" t="s">
        <v>2365</v>
      </c>
      <c r="I3245" s="7" t="s">
        <v>25</v>
      </c>
    </row>
    <row r="3246">
      <c r="A3246" s="56" t="s">
        <v>336</v>
      </c>
      <c r="B3246" s="7" t="s">
        <v>599</v>
      </c>
      <c r="C3246" s="7">
        <v>4.0</v>
      </c>
      <c r="D3246" s="7">
        <v>3.0</v>
      </c>
      <c r="E3246" s="7">
        <v>1.0</v>
      </c>
      <c r="F3246" s="7" t="s">
        <v>24</v>
      </c>
      <c r="G3246" s="7" t="s">
        <v>293</v>
      </c>
      <c r="H3246" s="7" t="s">
        <v>2111</v>
      </c>
      <c r="I3246" s="7" t="s">
        <v>27</v>
      </c>
    </row>
    <row r="3247">
      <c r="A3247" s="56" t="s">
        <v>336</v>
      </c>
      <c r="B3247" s="7" t="s">
        <v>425</v>
      </c>
      <c r="C3247" s="7">
        <v>5.0</v>
      </c>
      <c r="D3247" s="7">
        <v>6.0</v>
      </c>
      <c r="E3247" s="7"/>
      <c r="F3247" s="7" t="s">
        <v>24</v>
      </c>
      <c r="G3247" s="7" t="s">
        <v>293</v>
      </c>
      <c r="H3247" s="7" t="s">
        <v>340</v>
      </c>
      <c r="I3247" s="7" t="s">
        <v>25</v>
      </c>
    </row>
    <row r="3248">
      <c r="A3248" s="56" t="s">
        <v>336</v>
      </c>
      <c r="B3248" s="7" t="s">
        <v>729</v>
      </c>
      <c r="C3248" s="7">
        <v>5.0</v>
      </c>
      <c r="D3248" s="7">
        <v>4.0</v>
      </c>
      <c r="E3248" s="7"/>
      <c r="F3248" s="7" t="s">
        <v>24</v>
      </c>
      <c r="G3248" s="7" t="s">
        <v>293</v>
      </c>
      <c r="H3248" s="7" t="s">
        <v>861</v>
      </c>
      <c r="I3248" s="7" t="s">
        <v>25</v>
      </c>
    </row>
    <row r="3249">
      <c r="A3249" s="56" t="s">
        <v>336</v>
      </c>
      <c r="B3249" s="7" t="s">
        <v>291</v>
      </c>
      <c r="C3249" s="7">
        <v>4.0</v>
      </c>
      <c r="D3249" s="7">
        <v>4.0</v>
      </c>
      <c r="E3249" s="7"/>
      <c r="F3249" s="7" t="s">
        <v>24</v>
      </c>
      <c r="G3249" s="7" t="s">
        <v>293</v>
      </c>
      <c r="H3249" s="7" t="s">
        <v>2366</v>
      </c>
      <c r="I3249" s="7" t="s">
        <v>25</v>
      </c>
    </row>
    <row r="3250">
      <c r="A3250" s="56" t="s">
        <v>336</v>
      </c>
      <c r="B3250" s="7" t="s">
        <v>395</v>
      </c>
      <c r="C3250" s="7">
        <v>4.0</v>
      </c>
      <c r="D3250" s="7">
        <v>4.0</v>
      </c>
      <c r="E3250" s="7"/>
      <c r="F3250" s="7" t="s">
        <v>24</v>
      </c>
      <c r="G3250" s="7" t="s">
        <v>293</v>
      </c>
      <c r="H3250" s="7" t="s">
        <v>2365</v>
      </c>
      <c r="I3250" s="7" t="s">
        <v>25</v>
      </c>
    </row>
    <row r="3251">
      <c r="A3251" s="56" t="s">
        <v>336</v>
      </c>
      <c r="B3251" s="7" t="s">
        <v>729</v>
      </c>
      <c r="C3251" s="7">
        <v>5.0</v>
      </c>
      <c r="D3251" s="7">
        <v>6.0</v>
      </c>
      <c r="E3251" s="7"/>
      <c r="F3251" s="7" t="s">
        <v>24</v>
      </c>
      <c r="G3251" s="7" t="s">
        <v>293</v>
      </c>
      <c r="H3251" s="7" t="s">
        <v>1217</v>
      </c>
    </row>
    <row r="3252">
      <c r="A3252" s="56" t="s">
        <v>681</v>
      </c>
      <c r="B3252" s="7" t="s">
        <v>535</v>
      </c>
      <c r="C3252" s="7">
        <v>4.0</v>
      </c>
      <c r="D3252" s="7">
        <v>5.0</v>
      </c>
      <c r="E3252" s="7"/>
      <c r="F3252" s="7" t="s">
        <v>24</v>
      </c>
      <c r="G3252" s="7" t="s">
        <v>293</v>
      </c>
      <c r="H3252" s="7" t="s">
        <v>1808</v>
      </c>
      <c r="I3252" s="7" t="s">
        <v>25</v>
      </c>
    </row>
    <row r="3253">
      <c r="A3253" s="56" t="s">
        <v>336</v>
      </c>
      <c r="B3253" s="7" t="s">
        <v>650</v>
      </c>
      <c r="C3253" s="7">
        <v>5.0</v>
      </c>
      <c r="D3253" s="7">
        <v>6.0</v>
      </c>
      <c r="E3253" s="7">
        <v>2.0</v>
      </c>
      <c r="F3253" s="7" t="s">
        <v>24</v>
      </c>
      <c r="G3253" s="7" t="s">
        <v>293</v>
      </c>
      <c r="H3253" s="7" t="s">
        <v>1440</v>
      </c>
      <c r="I3253" s="7" t="s">
        <v>25</v>
      </c>
    </row>
    <row r="3254">
      <c r="A3254" s="56" t="s">
        <v>336</v>
      </c>
      <c r="B3254" s="7" t="s">
        <v>939</v>
      </c>
      <c r="C3254" s="7">
        <v>5.0</v>
      </c>
      <c r="D3254" s="7">
        <v>5.0</v>
      </c>
      <c r="E3254" s="7">
        <v>2.0</v>
      </c>
      <c r="F3254" s="7" t="s">
        <v>24</v>
      </c>
      <c r="G3254" s="7" t="s">
        <v>293</v>
      </c>
      <c r="H3254" s="7" t="s">
        <v>1213</v>
      </c>
      <c r="I3254" s="7" t="s">
        <v>25</v>
      </c>
    </row>
    <row r="3255">
      <c r="A3255" s="56" t="s">
        <v>336</v>
      </c>
      <c r="B3255" s="7" t="s">
        <v>342</v>
      </c>
      <c r="C3255" s="7">
        <v>4.0</v>
      </c>
      <c r="D3255" s="7">
        <v>4.0</v>
      </c>
      <c r="E3255" s="7">
        <v>4.0</v>
      </c>
      <c r="F3255" s="7" t="s">
        <v>24</v>
      </c>
      <c r="G3255" s="7" t="s">
        <v>293</v>
      </c>
      <c r="H3255" s="7" t="s">
        <v>346</v>
      </c>
      <c r="I3255" s="7" t="s">
        <v>25</v>
      </c>
    </row>
    <row r="3256">
      <c r="A3256" s="56" t="s">
        <v>336</v>
      </c>
      <c r="B3256" s="7" t="s">
        <v>722</v>
      </c>
      <c r="C3256" s="7">
        <v>5.0</v>
      </c>
      <c r="D3256" s="7">
        <v>6.0</v>
      </c>
      <c r="E3256" s="7">
        <v>1.0</v>
      </c>
      <c r="F3256" s="7" t="s">
        <v>24</v>
      </c>
      <c r="G3256" s="7" t="s">
        <v>293</v>
      </c>
      <c r="H3256" s="7" t="s">
        <v>1440</v>
      </c>
      <c r="I3256" s="7" t="s">
        <v>27</v>
      </c>
    </row>
    <row r="3257">
      <c r="A3257" s="56" t="s">
        <v>336</v>
      </c>
      <c r="B3257" s="7" t="s">
        <v>2207</v>
      </c>
      <c r="C3257" s="7">
        <v>5.0</v>
      </c>
      <c r="D3257" s="7">
        <v>4.0</v>
      </c>
      <c r="E3257" s="7">
        <v>3.0</v>
      </c>
      <c r="F3257" s="7" t="s">
        <v>24</v>
      </c>
      <c r="G3257" s="7" t="s">
        <v>293</v>
      </c>
      <c r="H3257" s="7" t="s">
        <v>861</v>
      </c>
      <c r="I3257" s="7" t="s">
        <v>25</v>
      </c>
    </row>
    <row r="3258">
      <c r="A3258" s="56" t="s">
        <v>336</v>
      </c>
      <c r="B3258" s="7" t="s">
        <v>1314</v>
      </c>
      <c r="C3258" s="7">
        <v>5.0</v>
      </c>
      <c r="D3258" s="7">
        <v>6.0</v>
      </c>
      <c r="E3258" s="7">
        <v>1.0</v>
      </c>
      <c r="F3258" s="7" t="s">
        <v>24</v>
      </c>
      <c r="G3258" s="7" t="s">
        <v>293</v>
      </c>
      <c r="H3258" s="7" t="s">
        <v>1215</v>
      </c>
      <c r="I3258" s="7" t="s">
        <v>27</v>
      </c>
    </row>
    <row r="3259">
      <c r="A3259" s="56" t="s">
        <v>336</v>
      </c>
      <c r="B3259" s="7" t="s">
        <v>363</v>
      </c>
      <c r="C3259" s="7">
        <v>5.0</v>
      </c>
      <c r="D3259" s="7">
        <v>5.0</v>
      </c>
      <c r="E3259" s="7">
        <v>3.0</v>
      </c>
      <c r="F3259" s="7" t="s">
        <v>24</v>
      </c>
      <c r="G3259" s="7" t="s">
        <v>293</v>
      </c>
      <c r="H3259" s="7" t="s">
        <v>1440</v>
      </c>
      <c r="I3259" s="7" t="s">
        <v>27</v>
      </c>
    </row>
    <row r="3260">
      <c r="A3260" s="56" t="s">
        <v>336</v>
      </c>
      <c r="B3260" s="7" t="s">
        <v>599</v>
      </c>
      <c r="C3260" s="7">
        <v>4.0</v>
      </c>
      <c r="D3260" s="7">
        <v>4.0</v>
      </c>
      <c r="E3260" s="7">
        <v>1.0</v>
      </c>
      <c r="F3260" s="7" t="s">
        <v>24</v>
      </c>
      <c r="G3260" s="7" t="s">
        <v>293</v>
      </c>
      <c r="H3260" s="7" t="s">
        <v>361</v>
      </c>
      <c r="I3260" s="7" t="s">
        <v>25</v>
      </c>
    </row>
    <row r="3261">
      <c r="A3261" s="56" t="s">
        <v>336</v>
      </c>
      <c r="B3261" s="7" t="s">
        <v>323</v>
      </c>
      <c r="C3261" s="7">
        <v>4.0</v>
      </c>
      <c r="D3261" s="7">
        <v>4.0</v>
      </c>
      <c r="E3261" s="7">
        <v>2.0</v>
      </c>
      <c r="F3261" s="7" t="s">
        <v>24</v>
      </c>
      <c r="G3261" s="7" t="s">
        <v>293</v>
      </c>
      <c r="H3261" s="7" t="s">
        <v>799</v>
      </c>
      <c r="I3261" s="7" t="s">
        <v>27</v>
      </c>
    </row>
    <row r="3262">
      <c r="A3262" s="56" t="s">
        <v>336</v>
      </c>
      <c r="B3262" s="7" t="s">
        <v>545</v>
      </c>
      <c r="C3262" s="7">
        <v>5.0</v>
      </c>
      <c r="D3262" s="7">
        <v>6.0</v>
      </c>
      <c r="E3262" s="7">
        <v>2.0</v>
      </c>
      <c r="F3262" s="7" t="s">
        <v>24</v>
      </c>
      <c r="G3262" s="7" t="s">
        <v>293</v>
      </c>
      <c r="H3262" s="7" t="s">
        <v>2367</v>
      </c>
      <c r="I3262" s="7" t="s">
        <v>27</v>
      </c>
    </row>
    <row r="3263">
      <c r="A3263" s="56" t="s">
        <v>336</v>
      </c>
      <c r="B3263" s="7" t="s">
        <v>425</v>
      </c>
      <c r="C3263" s="7">
        <v>5.0</v>
      </c>
      <c r="D3263" s="7">
        <v>6.0</v>
      </c>
      <c r="E3263" s="7">
        <v>2.0</v>
      </c>
      <c r="F3263" s="7" t="s">
        <v>24</v>
      </c>
      <c r="G3263" s="7" t="s">
        <v>293</v>
      </c>
      <c r="H3263" s="7" t="s">
        <v>1489</v>
      </c>
      <c r="I3263" s="7" t="s">
        <v>27</v>
      </c>
    </row>
    <row r="3264">
      <c r="A3264" s="56" t="s">
        <v>336</v>
      </c>
      <c r="B3264" s="7" t="s">
        <v>452</v>
      </c>
      <c r="C3264" s="7">
        <v>4.0</v>
      </c>
      <c r="D3264" s="7">
        <v>4.0</v>
      </c>
      <c r="E3264" s="7">
        <v>2.0</v>
      </c>
      <c r="F3264" s="7" t="s">
        <v>24</v>
      </c>
      <c r="G3264" s="7" t="s">
        <v>293</v>
      </c>
      <c r="H3264" s="7" t="s">
        <v>799</v>
      </c>
      <c r="I3264" s="7" t="s">
        <v>25</v>
      </c>
    </row>
    <row r="3265">
      <c r="A3265" s="56" t="s">
        <v>681</v>
      </c>
      <c r="B3265" s="7" t="s">
        <v>660</v>
      </c>
      <c r="C3265" s="7">
        <v>4.0</v>
      </c>
      <c r="D3265" s="7">
        <v>3.0</v>
      </c>
      <c r="E3265" s="7">
        <v>10.0</v>
      </c>
      <c r="F3265" s="7" t="s">
        <v>24</v>
      </c>
      <c r="G3265" s="7" t="s">
        <v>293</v>
      </c>
      <c r="H3265" s="7" t="s">
        <v>1808</v>
      </c>
      <c r="I3265" s="7" t="s">
        <v>25</v>
      </c>
    </row>
    <row r="3266">
      <c r="A3266" s="56" t="s">
        <v>336</v>
      </c>
      <c r="B3266" s="7" t="s">
        <v>452</v>
      </c>
      <c r="C3266" s="7">
        <v>4.0</v>
      </c>
      <c r="D3266" s="7">
        <v>4.0</v>
      </c>
      <c r="E3266" s="7"/>
      <c r="F3266" s="7" t="s">
        <v>24</v>
      </c>
      <c r="G3266" s="7" t="s">
        <v>293</v>
      </c>
      <c r="H3266" s="7" t="s">
        <v>799</v>
      </c>
      <c r="I3266" s="7" t="s">
        <v>27</v>
      </c>
    </row>
    <row r="3267">
      <c r="A3267" s="56" t="s">
        <v>681</v>
      </c>
      <c r="B3267" s="7" t="s">
        <v>722</v>
      </c>
      <c r="C3267" s="7">
        <v>5.0</v>
      </c>
      <c r="D3267" s="7">
        <v>6.0</v>
      </c>
      <c r="E3267" s="7">
        <v>2.0</v>
      </c>
      <c r="F3267" s="7" t="s">
        <v>24</v>
      </c>
      <c r="G3267" s="7" t="s">
        <v>293</v>
      </c>
      <c r="H3267" s="7" t="s">
        <v>1685</v>
      </c>
      <c r="I3267" s="7" t="s">
        <v>27</v>
      </c>
    </row>
    <row r="3268">
      <c r="A3268" s="56" t="s">
        <v>336</v>
      </c>
      <c r="B3268" s="7" t="s">
        <v>601</v>
      </c>
      <c r="C3268" s="7">
        <v>5.0</v>
      </c>
      <c r="D3268" s="7">
        <v>6.0</v>
      </c>
      <c r="E3268" s="7">
        <v>2.0</v>
      </c>
      <c r="F3268" s="7" t="s">
        <v>24</v>
      </c>
      <c r="G3268" s="7" t="s">
        <v>293</v>
      </c>
      <c r="H3268" s="7" t="s">
        <v>407</v>
      </c>
      <c r="I3268" s="7" t="s">
        <v>27</v>
      </c>
    </row>
    <row r="3269">
      <c r="A3269" s="56" t="s">
        <v>336</v>
      </c>
      <c r="B3269" s="7" t="s">
        <v>564</v>
      </c>
      <c r="C3269" s="7">
        <v>5.0</v>
      </c>
      <c r="D3269" s="7">
        <v>5.0</v>
      </c>
      <c r="E3269" s="7">
        <v>1.0</v>
      </c>
      <c r="F3269" s="7" t="s">
        <v>24</v>
      </c>
      <c r="G3269" s="7" t="s">
        <v>293</v>
      </c>
      <c r="H3269" s="7" t="s">
        <v>1213</v>
      </c>
    </row>
    <row r="3270">
      <c r="A3270" s="56" t="s">
        <v>336</v>
      </c>
      <c r="B3270" s="7" t="s">
        <v>2368</v>
      </c>
      <c r="C3270" s="7">
        <v>3.0</v>
      </c>
      <c r="D3270" s="7">
        <v>3.0</v>
      </c>
      <c r="E3270" s="7">
        <v>1.0</v>
      </c>
      <c r="F3270" s="7" t="s">
        <v>36</v>
      </c>
      <c r="G3270" s="7" t="s">
        <v>293</v>
      </c>
      <c r="H3270" s="7" t="s">
        <v>2369</v>
      </c>
      <c r="I3270" s="7" t="s">
        <v>27</v>
      </c>
    </row>
    <row r="3271">
      <c r="A3271" s="56" t="s">
        <v>336</v>
      </c>
      <c r="B3271" s="7" t="s">
        <v>433</v>
      </c>
      <c r="C3271" s="7">
        <v>4.0</v>
      </c>
      <c r="D3271" s="7">
        <v>5.0</v>
      </c>
      <c r="E3271" s="7">
        <v>2.0</v>
      </c>
      <c r="F3271" s="7" t="s">
        <v>563</v>
      </c>
      <c r="G3271" s="7" t="s">
        <v>293</v>
      </c>
      <c r="H3271" s="7" t="s">
        <v>2370</v>
      </c>
      <c r="I3271" s="7" t="s">
        <v>27</v>
      </c>
    </row>
    <row r="3272">
      <c r="A3272" s="56" t="s">
        <v>336</v>
      </c>
      <c r="B3272" s="7" t="s">
        <v>2371</v>
      </c>
      <c r="C3272" s="7">
        <v>3.0</v>
      </c>
      <c r="D3272" s="7">
        <v>3.0</v>
      </c>
      <c r="E3272" s="7">
        <v>1.0</v>
      </c>
      <c r="F3272" s="7" t="s">
        <v>36</v>
      </c>
      <c r="G3272" s="7" t="s">
        <v>293</v>
      </c>
      <c r="H3272" s="7" t="s">
        <v>2089</v>
      </c>
      <c r="I3272" s="7" t="s">
        <v>27</v>
      </c>
    </row>
    <row r="3273">
      <c r="A3273" s="56" t="s">
        <v>336</v>
      </c>
      <c r="B3273" s="7" t="s">
        <v>578</v>
      </c>
      <c r="C3273" s="7">
        <v>2.0</v>
      </c>
      <c r="D3273" s="7">
        <v>2.0</v>
      </c>
      <c r="E3273" s="7"/>
      <c r="F3273" s="7" t="s">
        <v>36</v>
      </c>
      <c r="G3273" s="7" t="s">
        <v>293</v>
      </c>
      <c r="H3273" s="7" t="s">
        <v>1677</v>
      </c>
      <c r="I3273" s="7" t="s">
        <v>25</v>
      </c>
    </row>
    <row r="3274">
      <c r="A3274" s="56" t="s">
        <v>336</v>
      </c>
      <c r="B3274" s="7" t="s">
        <v>471</v>
      </c>
      <c r="C3274" s="7">
        <v>2.0</v>
      </c>
      <c r="D3274" s="7">
        <v>2.0</v>
      </c>
      <c r="E3274" s="7"/>
      <c r="F3274" s="7" t="s">
        <v>36</v>
      </c>
      <c r="G3274" s="7" t="s">
        <v>293</v>
      </c>
      <c r="H3274" s="7" t="s">
        <v>2372</v>
      </c>
      <c r="I3274" s="7" t="s">
        <v>27</v>
      </c>
    </row>
    <row r="3275">
      <c r="A3275" s="56" t="s">
        <v>760</v>
      </c>
      <c r="B3275" s="7" t="s">
        <v>2373</v>
      </c>
      <c r="C3275" s="7">
        <v>7.0</v>
      </c>
      <c r="D3275" s="7">
        <v>5.0</v>
      </c>
      <c r="E3275" s="7"/>
      <c r="F3275" s="7" t="s">
        <v>188</v>
      </c>
      <c r="G3275" s="7" t="s">
        <v>179</v>
      </c>
      <c r="H3275" s="7" t="s">
        <v>1090</v>
      </c>
      <c r="I3275" s="7" t="s">
        <v>27</v>
      </c>
    </row>
    <row r="3276">
      <c r="A3276" s="56" t="s">
        <v>365</v>
      </c>
      <c r="B3276" s="7" t="s">
        <v>879</v>
      </c>
      <c r="C3276" s="7">
        <v>4.0</v>
      </c>
      <c r="D3276" s="7">
        <v>3.0</v>
      </c>
      <c r="E3276" s="7">
        <v>1.0</v>
      </c>
      <c r="F3276" s="7" t="s">
        <v>321</v>
      </c>
      <c r="G3276" s="7" t="s">
        <v>179</v>
      </c>
      <c r="H3276" s="7" t="s">
        <v>954</v>
      </c>
      <c r="I3276" s="7" t="s">
        <v>27</v>
      </c>
    </row>
    <row r="3277">
      <c r="A3277" s="56" t="s">
        <v>2374</v>
      </c>
      <c r="B3277" s="7" t="s">
        <v>2039</v>
      </c>
      <c r="C3277" s="7">
        <v>3.0</v>
      </c>
      <c r="D3277" s="7">
        <v>3.0</v>
      </c>
      <c r="E3277" s="7">
        <v>6.0</v>
      </c>
      <c r="F3277" s="7" t="s">
        <v>36</v>
      </c>
      <c r="G3277" s="7" t="s">
        <v>293</v>
      </c>
      <c r="H3277" s="7" t="s">
        <v>509</v>
      </c>
      <c r="I3277" s="7" t="s">
        <v>25</v>
      </c>
    </row>
    <row r="3278">
      <c r="A3278" s="56" t="s">
        <v>309</v>
      </c>
      <c r="B3278" s="7" t="s">
        <v>535</v>
      </c>
      <c r="C3278" s="7">
        <v>6.0</v>
      </c>
      <c r="D3278" s="7">
        <v>5.0</v>
      </c>
      <c r="E3278" s="7">
        <v>2.0</v>
      </c>
      <c r="F3278" s="7" t="s">
        <v>332</v>
      </c>
      <c r="G3278" s="7" t="s">
        <v>179</v>
      </c>
      <c r="H3278" s="7" t="s">
        <v>2375</v>
      </c>
      <c r="I3278" s="7" t="s">
        <v>175</v>
      </c>
    </row>
    <row r="3279">
      <c r="A3279" s="56" t="s">
        <v>2179</v>
      </c>
      <c r="B3279" s="7" t="s">
        <v>804</v>
      </c>
      <c r="C3279" s="7">
        <v>3.0</v>
      </c>
      <c r="D3279" s="7">
        <v>2.0</v>
      </c>
      <c r="E3279" s="7">
        <v>2.0</v>
      </c>
      <c r="F3279" s="7" t="s">
        <v>183</v>
      </c>
      <c r="G3279" s="7" t="s">
        <v>179</v>
      </c>
      <c r="H3279" s="7" t="s">
        <v>1337</v>
      </c>
      <c r="I3279" s="7" t="s">
        <v>27</v>
      </c>
    </row>
    <row r="3280">
      <c r="A3280" s="56" t="s">
        <v>2139</v>
      </c>
      <c r="B3280" s="7" t="s">
        <v>1178</v>
      </c>
      <c r="C3280" s="7">
        <v>4.0</v>
      </c>
      <c r="D3280" s="7">
        <v>2.0</v>
      </c>
      <c r="E3280" s="7">
        <v>1.0</v>
      </c>
      <c r="F3280" s="7" t="s">
        <v>181</v>
      </c>
      <c r="G3280" s="7" t="s">
        <v>179</v>
      </c>
      <c r="H3280" s="7" t="s">
        <v>1337</v>
      </c>
      <c r="I3280" s="7" t="s">
        <v>27</v>
      </c>
    </row>
    <row r="3281">
      <c r="A3281" s="56" t="s">
        <v>365</v>
      </c>
      <c r="B3281" s="7" t="s">
        <v>2076</v>
      </c>
      <c r="C3281" s="7">
        <v>3.0</v>
      </c>
      <c r="D3281" s="7">
        <v>2.0</v>
      </c>
      <c r="E3281" s="7">
        <v>2.0</v>
      </c>
      <c r="F3281" s="7" t="s">
        <v>1687</v>
      </c>
      <c r="G3281" s="7" t="s">
        <v>179</v>
      </c>
      <c r="H3281" s="7" t="s">
        <v>1339</v>
      </c>
      <c r="I3281" s="7" t="s">
        <v>27</v>
      </c>
    </row>
    <row r="3282">
      <c r="A3282" s="56" t="s">
        <v>365</v>
      </c>
      <c r="B3282" s="7" t="s">
        <v>1530</v>
      </c>
      <c r="C3282" s="7">
        <v>3.0</v>
      </c>
      <c r="D3282" s="7">
        <v>2.0</v>
      </c>
      <c r="E3282" s="7">
        <v>1.0</v>
      </c>
      <c r="F3282" s="7" t="s">
        <v>593</v>
      </c>
      <c r="G3282" s="7" t="s">
        <v>179</v>
      </c>
      <c r="H3282" s="7" t="s">
        <v>322</v>
      </c>
      <c r="I3282" s="7" t="s">
        <v>27</v>
      </c>
    </row>
    <row r="3283">
      <c r="A3283" s="56" t="s">
        <v>303</v>
      </c>
      <c r="B3283" s="7" t="s">
        <v>1629</v>
      </c>
      <c r="C3283" s="7">
        <v>4.0</v>
      </c>
      <c r="D3283" s="7">
        <v>3.0</v>
      </c>
      <c r="E3283" s="7">
        <v>1.0</v>
      </c>
      <c r="F3283" s="7" t="s">
        <v>24</v>
      </c>
      <c r="G3283" s="7" t="s">
        <v>293</v>
      </c>
      <c r="H3283" s="7" t="s">
        <v>294</v>
      </c>
      <c r="I3283" s="7" t="s">
        <v>27</v>
      </c>
    </row>
    <row r="3284">
      <c r="A3284" s="56" t="s">
        <v>362</v>
      </c>
      <c r="B3284" s="7" t="s">
        <v>431</v>
      </c>
      <c r="C3284" s="7">
        <v>2.0</v>
      </c>
      <c r="D3284" s="7">
        <v>2.0</v>
      </c>
      <c r="E3284" s="7">
        <v>1.0</v>
      </c>
      <c r="F3284" s="7" t="s">
        <v>36</v>
      </c>
      <c r="G3284" s="7" t="s">
        <v>293</v>
      </c>
      <c r="H3284" s="7" t="s">
        <v>2236</v>
      </c>
      <c r="I3284" s="7" t="s">
        <v>27</v>
      </c>
    </row>
    <row r="3285">
      <c r="A3285" s="56" t="s">
        <v>362</v>
      </c>
      <c r="B3285" s="7" t="s">
        <v>816</v>
      </c>
      <c r="C3285" s="7">
        <v>4.0</v>
      </c>
      <c r="D3285" s="7">
        <v>2.0</v>
      </c>
      <c r="E3285" s="7">
        <v>2.0</v>
      </c>
      <c r="F3285" s="7" t="s">
        <v>36</v>
      </c>
      <c r="G3285" s="7" t="s">
        <v>293</v>
      </c>
      <c r="H3285" s="7" t="s">
        <v>2376</v>
      </c>
      <c r="I3285" s="7" t="s">
        <v>27</v>
      </c>
    </row>
    <row r="3286">
      <c r="A3286" s="56" t="s">
        <v>351</v>
      </c>
      <c r="B3286" s="7" t="s">
        <v>583</v>
      </c>
      <c r="C3286" s="7">
        <v>5.0</v>
      </c>
      <c r="D3286" s="7">
        <v>4.0</v>
      </c>
      <c r="E3286" s="7"/>
      <c r="F3286" s="7" t="s">
        <v>352</v>
      </c>
      <c r="G3286" s="7"/>
      <c r="I3286" s="7" t="s">
        <v>27</v>
      </c>
    </row>
    <row r="3287">
      <c r="A3287" s="56" t="s">
        <v>522</v>
      </c>
      <c r="B3287" s="7" t="s">
        <v>1474</v>
      </c>
      <c r="C3287" s="7">
        <v>3.0</v>
      </c>
      <c r="D3287" s="7">
        <v>2.0</v>
      </c>
      <c r="E3287" s="7">
        <v>2.0</v>
      </c>
      <c r="F3287" s="7" t="s">
        <v>345</v>
      </c>
      <c r="G3287" s="7" t="s">
        <v>179</v>
      </c>
      <c r="H3287" s="7" t="s">
        <v>1873</v>
      </c>
      <c r="I3287" s="7" t="s">
        <v>27</v>
      </c>
    </row>
    <row r="3288">
      <c r="A3288" s="56" t="s">
        <v>497</v>
      </c>
      <c r="B3288" s="7" t="s">
        <v>349</v>
      </c>
      <c r="C3288" s="7">
        <v>3.0</v>
      </c>
      <c r="D3288" s="7">
        <v>2.0</v>
      </c>
      <c r="E3288" s="7">
        <v>2.0</v>
      </c>
      <c r="F3288" s="7" t="s">
        <v>345</v>
      </c>
      <c r="G3288" s="7" t="s">
        <v>179</v>
      </c>
      <c r="H3288" s="7" t="s">
        <v>1179</v>
      </c>
      <c r="I3288" s="7" t="s">
        <v>25</v>
      </c>
    </row>
    <row r="3289">
      <c r="A3289" s="56" t="s">
        <v>362</v>
      </c>
      <c r="B3289" s="7" t="s">
        <v>950</v>
      </c>
      <c r="C3289" s="7">
        <v>3.0</v>
      </c>
      <c r="D3289" s="7">
        <v>2.0</v>
      </c>
      <c r="E3289" s="7">
        <v>1.0</v>
      </c>
      <c r="F3289" s="7" t="s">
        <v>355</v>
      </c>
      <c r="G3289" s="7" t="s">
        <v>293</v>
      </c>
      <c r="H3289" s="7" t="s">
        <v>2377</v>
      </c>
      <c r="I3289" s="7" t="s">
        <v>27</v>
      </c>
    </row>
    <row r="3290">
      <c r="A3290" s="56" t="s">
        <v>1650</v>
      </c>
      <c r="B3290" s="7" t="s">
        <v>734</v>
      </c>
      <c r="C3290" s="7">
        <v>6.0</v>
      </c>
      <c r="D3290" s="7">
        <v>4.0</v>
      </c>
      <c r="E3290" s="7"/>
      <c r="F3290" s="7" t="s">
        <v>180</v>
      </c>
      <c r="G3290" s="7" t="s">
        <v>179</v>
      </c>
      <c r="H3290" s="7" t="s">
        <v>2378</v>
      </c>
      <c r="I3290" s="7" t="s">
        <v>27</v>
      </c>
    </row>
    <row r="3291">
      <c r="A3291" s="56" t="s">
        <v>681</v>
      </c>
      <c r="B3291" s="7" t="s">
        <v>425</v>
      </c>
      <c r="C3291" s="7">
        <v>5.0</v>
      </c>
      <c r="D3291" s="7">
        <v>5.0</v>
      </c>
      <c r="E3291" s="7">
        <v>1.0</v>
      </c>
      <c r="F3291" s="7" t="s">
        <v>188</v>
      </c>
      <c r="G3291" s="7" t="s">
        <v>179</v>
      </c>
      <c r="H3291" s="7" t="s">
        <v>2379</v>
      </c>
      <c r="I3291" s="7" t="s">
        <v>27</v>
      </c>
    </row>
    <row r="3292">
      <c r="A3292" s="56" t="s">
        <v>351</v>
      </c>
      <c r="B3292" s="7" t="s">
        <v>1117</v>
      </c>
      <c r="C3292" s="7">
        <v>3.0</v>
      </c>
      <c r="D3292" s="7">
        <v>3.0</v>
      </c>
      <c r="E3292" s="7">
        <v>2.0</v>
      </c>
      <c r="F3292" s="7" t="s">
        <v>355</v>
      </c>
      <c r="G3292" s="7" t="s">
        <v>293</v>
      </c>
      <c r="H3292" s="7" t="s">
        <v>2380</v>
      </c>
      <c r="I3292" s="7" t="s">
        <v>27</v>
      </c>
    </row>
    <row r="3293">
      <c r="A3293" s="56" t="s">
        <v>447</v>
      </c>
      <c r="B3293" s="7" t="s">
        <v>1193</v>
      </c>
      <c r="C3293" s="7">
        <v>3.0</v>
      </c>
      <c r="D3293" s="7">
        <v>2.0</v>
      </c>
      <c r="E3293" s="7">
        <v>4.0</v>
      </c>
      <c r="F3293" s="7" t="s">
        <v>317</v>
      </c>
      <c r="G3293" s="7" t="s">
        <v>293</v>
      </c>
      <c r="H3293" s="7" t="s">
        <v>736</v>
      </c>
      <c r="I3293" s="7" t="s">
        <v>27</v>
      </c>
    </row>
    <row r="3294">
      <c r="A3294" s="56" t="s">
        <v>336</v>
      </c>
      <c r="B3294" s="7" t="s">
        <v>601</v>
      </c>
      <c r="C3294" s="7">
        <v>5.0</v>
      </c>
      <c r="D3294" s="7">
        <v>4.0</v>
      </c>
      <c r="E3294" s="7"/>
      <c r="F3294" s="7" t="s">
        <v>188</v>
      </c>
      <c r="G3294" s="7" t="s">
        <v>293</v>
      </c>
      <c r="H3294" s="7" t="s">
        <v>743</v>
      </c>
      <c r="I3294" s="7" t="s">
        <v>27</v>
      </c>
    </row>
    <row r="3295">
      <c r="A3295" s="56" t="s">
        <v>315</v>
      </c>
      <c r="B3295" s="7" t="s">
        <v>895</v>
      </c>
      <c r="C3295" s="7">
        <v>5.0</v>
      </c>
      <c r="D3295" s="7">
        <v>4.0</v>
      </c>
      <c r="E3295" s="7">
        <v>2.0</v>
      </c>
      <c r="F3295" s="7" t="s">
        <v>461</v>
      </c>
      <c r="G3295" s="7" t="s">
        <v>179</v>
      </c>
      <c r="H3295" s="7" t="s">
        <v>322</v>
      </c>
      <c r="I3295" s="7" t="s">
        <v>175</v>
      </c>
    </row>
    <row r="3296">
      <c r="A3296" s="56" t="s">
        <v>362</v>
      </c>
      <c r="B3296" s="7" t="s">
        <v>565</v>
      </c>
      <c r="C3296" s="7">
        <v>3.0</v>
      </c>
      <c r="D3296" s="7">
        <v>2.0</v>
      </c>
      <c r="E3296" s="7">
        <v>4.0</v>
      </c>
      <c r="F3296" s="7" t="s">
        <v>36</v>
      </c>
      <c r="G3296" s="7" t="s">
        <v>293</v>
      </c>
      <c r="H3296" s="7" t="s">
        <v>750</v>
      </c>
      <c r="I3296" s="7" t="s">
        <v>27</v>
      </c>
    </row>
    <row r="3297">
      <c r="A3297" s="56" t="s">
        <v>436</v>
      </c>
      <c r="B3297" s="7" t="s">
        <v>600</v>
      </c>
      <c r="C3297" s="7">
        <v>4.0</v>
      </c>
      <c r="D3297" s="7">
        <v>4.0</v>
      </c>
      <c r="E3297" s="7"/>
      <c r="F3297" s="7" t="s">
        <v>192</v>
      </c>
      <c r="G3297" s="7" t="s">
        <v>179</v>
      </c>
      <c r="H3297" s="7" t="s">
        <v>1074</v>
      </c>
      <c r="I3297" s="7" t="s">
        <v>25</v>
      </c>
    </row>
    <row r="3298">
      <c r="A3298" s="56" t="s">
        <v>336</v>
      </c>
      <c r="B3298" s="7" t="s">
        <v>1540</v>
      </c>
      <c r="C3298" s="7">
        <v>3.0</v>
      </c>
      <c r="D3298" s="7">
        <v>3.0</v>
      </c>
      <c r="E3298" s="7"/>
      <c r="F3298" s="7" t="s">
        <v>36</v>
      </c>
      <c r="G3298" s="7" t="s">
        <v>293</v>
      </c>
      <c r="H3298" s="7" t="s">
        <v>2381</v>
      </c>
    </row>
    <row r="3299">
      <c r="A3299" s="56" t="s">
        <v>290</v>
      </c>
      <c r="B3299" s="7" t="s">
        <v>532</v>
      </c>
      <c r="C3299" s="7">
        <v>2.0</v>
      </c>
      <c r="D3299" s="7">
        <v>2.0</v>
      </c>
      <c r="E3299" s="7">
        <v>2.0</v>
      </c>
      <c r="F3299" s="7" t="s">
        <v>36</v>
      </c>
      <c r="G3299" s="7" t="s">
        <v>293</v>
      </c>
      <c r="H3299" s="7" t="s">
        <v>1156</v>
      </c>
      <c r="I3299" s="7" t="s">
        <v>27</v>
      </c>
    </row>
    <row r="3300">
      <c r="A3300" s="56" t="s">
        <v>365</v>
      </c>
      <c r="B3300" s="7" t="s">
        <v>310</v>
      </c>
      <c r="C3300" s="7">
        <v>6.0</v>
      </c>
      <c r="D3300" s="7">
        <v>6.0</v>
      </c>
      <c r="E3300" s="7"/>
      <c r="F3300" s="7" t="s">
        <v>732</v>
      </c>
      <c r="G3300" s="7" t="s">
        <v>179</v>
      </c>
      <c r="H3300" s="7" t="s">
        <v>981</v>
      </c>
      <c r="I3300" s="7" t="s">
        <v>175</v>
      </c>
    </row>
    <row r="3301">
      <c r="A3301" s="56" t="s">
        <v>302</v>
      </c>
      <c r="B3301" s="7" t="s">
        <v>2076</v>
      </c>
      <c r="C3301" s="7">
        <v>4.0</v>
      </c>
      <c r="D3301" s="7">
        <v>3.0</v>
      </c>
      <c r="E3301" s="7">
        <v>2.0</v>
      </c>
      <c r="F3301" s="7" t="s">
        <v>321</v>
      </c>
      <c r="G3301" s="7" t="s">
        <v>179</v>
      </c>
      <c r="H3301" s="7" t="s">
        <v>537</v>
      </c>
      <c r="I3301" s="7" t="s">
        <v>175</v>
      </c>
    </row>
    <row r="3302">
      <c r="A3302" s="56" t="s">
        <v>351</v>
      </c>
      <c r="B3302" s="7" t="s">
        <v>2082</v>
      </c>
      <c r="C3302" s="7">
        <v>3.0</v>
      </c>
      <c r="D3302" s="7">
        <v>2.0</v>
      </c>
      <c r="E3302" s="7">
        <v>2.0</v>
      </c>
      <c r="F3302" s="7" t="s">
        <v>24</v>
      </c>
      <c r="G3302" s="7"/>
      <c r="I3302" s="7" t="s">
        <v>25</v>
      </c>
    </row>
    <row r="3303">
      <c r="A3303" s="56" t="s">
        <v>617</v>
      </c>
      <c r="B3303" s="7" t="s">
        <v>1113</v>
      </c>
      <c r="C3303" s="7">
        <v>3.0</v>
      </c>
      <c r="D3303" s="7">
        <v>2.0</v>
      </c>
      <c r="E3303" s="7">
        <v>2.0</v>
      </c>
      <c r="F3303" s="7" t="s">
        <v>36</v>
      </c>
      <c r="G3303" s="7" t="s">
        <v>293</v>
      </c>
      <c r="H3303" s="7" t="s">
        <v>2190</v>
      </c>
    </row>
    <row r="3304">
      <c r="A3304" s="56" t="s">
        <v>290</v>
      </c>
      <c r="B3304" s="7" t="s">
        <v>1550</v>
      </c>
      <c r="C3304" s="7">
        <v>1.0</v>
      </c>
      <c r="D3304" s="7">
        <v>1.0</v>
      </c>
      <c r="E3304" s="7">
        <v>2.0</v>
      </c>
      <c r="F3304" s="7" t="s">
        <v>36</v>
      </c>
      <c r="G3304" s="7" t="s">
        <v>293</v>
      </c>
      <c r="H3304" s="7" t="s">
        <v>2382</v>
      </c>
      <c r="I3304" s="7" t="s">
        <v>27</v>
      </c>
    </row>
    <row r="3305">
      <c r="A3305" s="56" t="s">
        <v>290</v>
      </c>
      <c r="B3305" s="7" t="s">
        <v>722</v>
      </c>
      <c r="C3305" s="7">
        <v>5.0</v>
      </c>
      <c r="D3305" s="7">
        <v>5.0</v>
      </c>
      <c r="E3305" s="7">
        <v>1.0</v>
      </c>
      <c r="F3305" s="7" t="s">
        <v>36</v>
      </c>
      <c r="G3305" s="7" t="s">
        <v>179</v>
      </c>
      <c r="H3305" s="7" t="s">
        <v>964</v>
      </c>
      <c r="I3305" s="7" t="s">
        <v>25</v>
      </c>
    </row>
    <row r="3306">
      <c r="A3306" s="56" t="s">
        <v>306</v>
      </c>
      <c r="B3306" s="7" t="s">
        <v>1075</v>
      </c>
      <c r="C3306" s="7">
        <v>4.0</v>
      </c>
      <c r="D3306" s="7">
        <v>3.0</v>
      </c>
      <c r="E3306" s="7">
        <v>1.0</v>
      </c>
      <c r="F3306" s="7" t="s">
        <v>321</v>
      </c>
      <c r="G3306" s="7" t="s">
        <v>179</v>
      </c>
      <c r="H3306" s="7" t="s">
        <v>324</v>
      </c>
      <c r="I3306" s="7" t="s">
        <v>27</v>
      </c>
    </row>
    <row r="3307">
      <c r="A3307" s="56" t="s">
        <v>303</v>
      </c>
      <c r="B3307" s="7" t="s">
        <v>468</v>
      </c>
      <c r="C3307" s="7">
        <v>4.0</v>
      </c>
      <c r="D3307" s="7">
        <v>4.0</v>
      </c>
      <c r="E3307" s="7">
        <v>3.0</v>
      </c>
      <c r="F3307" s="7" t="s">
        <v>24</v>
      </c>
      <c r="G3307" s="7" t="s">
        <v>293</v>
      </c>
      <c r="H3307" s="7" t="s">
        <v>2383</v>
      </c>
      <c r="I3307" s="7" t="s">
        <v>25</v>
      </c>
    </row>
    <row r="3308">
      <c r="A3308" s="56" t="s">
        <v>302</v>
      </c>
      <c r="B3308" s="7" t="s">
        <v>1838</v>
      </c>
      <c r="C3308" s="7">
        <v>3.0</v>
      </c>
      <c r="D3308" s="7">
        <v>2.0</v>
      </c>
      <c r="E3308" s="7"/>
      <c r="F3308" s="7" t="s">
        <v>300</v>
      </c>
      <c r="G3308" s="7" t="s">
        <v>293</v>
      </c>
      <c r="H3308" s="7" t="s">
        <v>1925</v>
      </c>
      <c r="I3308" s="7" t="s">
        <v>27</v>
      </c>
    </row>
    <row r="3309">
      <c r="A3309" s="56" t="s">
        <v>298</v>
      </c>
      <c r="B3309" s="7" t="s">
        <v>2384</v>
      </c>
      <c r="C3309" s="7">
        <v>3.0</v>
      </c>
      <c r="D3309" s="7">
        <v>2.0</v>
      </c>
      <c r="E3309" s="7"/>
      <c r="F3309" s="7" t="s">
        <v>36</v>
      </c>
      <c r="G3309" s="7" t="s">
        <v>293</v>
      </c>
      <c r="H3309" s="7" t="s">
        <v>1592</v>
      </c>
      <c r="I3309" s="7" t="s">
        <v>27</v>
      </c>
    </row>
    <row r="3310">
      <c r="A3310" s="56" t="s">
        <v>336</v>
      </c>
      <c r="B3310" s="7" t="s">
        <v>477</v>
      </c>
      <c r="C3310" s="7">
        <v>3.0</v>
      </c>
      <c r="D3310" s="7">
        <v>2.0</v>
      </c>
      <c r="E3310" s="7"/>
      <c r="F3310" s="7" t="s">
        <v>24</v>
      </c>
      <c r="G3310" s="7" t="s">
        <v>179</v>
      </c>
      <c r="H3310" s="7" t="s">
        <v>2385</v>
      </c>
    </row>
    <row r="3311">
      <c r="A3311" s="56" t="s">
        <v>430</v>
      </c>
      <c r="B3311" s="7" t="s">
        <v>2050</v>
      </c>
      <c r="C3311" s="7">
        <v>4.0</v>
      </c>
      <c r="D3311" s="7">
        <v>2.0</v>
      </c>
      <c r="E3311" s="7">
        <v>4.0</v>
      </c>
      <c r="F3311" s="7" t="s">
        <v>355</v>
      </c>
      <c r="G3311" s="7" t="s">
        <v>293</v>
      </c>
      <c r="H3311" s="7" t="s">
        <v>451</v>
      </c>
      <c r="I3311" s="7" t="s">
        <v>27</v>
      </c>
    </row>
    <row r="3312">
      <c r="A3312" s="56" t="s">
        <v>302</v>
      </c>
      <c r="B3312" s="7" t="s">
        <v>477</v>
      </c>
      <c r="C3312" s="7">
        <v>3.0</v>
      </c>
      <c r="D3312" s="7">
        <v>2.0</v>
      </c>
      <c r="E3312" s="7"/>
      <c r="F3312" s="7" t="s">
        <v>36</v>
      </c>
      <c r="G3312" s="7" t="s">
        <v>293</v>
      </c>
      <c r="H3312" s="7" t="s">
        <v>2134</v>
      </c>
      <c r="I3312" s="7" t="s">
        <v>25</v>
      </c>
    </row>
    <row r="3313">
      <c r="A3313" s="56" t="s">
        <v>295</v>
      </c>
      <c r="B3313" s="7" t="s">
        <v>656</v>
      </c>
      <c r="C3313" s="7">
        <v>3.0</v>
      </c>
      <c r="D3313" s="7">
        <v>3.0</v>
      </c>
      <c r="E3313" s="7">
        <v>1.0</v>
      </c>
      <c r="F3313" s="7" t="s">
        <v>24</v>
      </c>
      <c r="G3313" s="7" t="s">
        <v>293</v>
      </c>
      <c r="H3313" s="7" t="s">
        <v>2386</v>
      </c>
      <c r="I3313" s="7" t="s">
        <v>25</v>
      </c>
    </row>
    <row r="3314">
      <c r="A3314" s="56" t="s">
        <v>303</v>
      </c>
      <c r="B3314" s="7" t="s">
        <v>2387</v>
      </c>
      <c r="C3314" s="7">
        <v>3.0</v>
      </c>
      <c r="D3314" s="7">
        <v>2.0</v>
      </c>
      <c r="E3314" s="7">
        <v>3.0</v>
      </c>
      <c r="F3314" s="7" t="s">
        <v>355</v>
      </c>
      <c r="G3314" s="7" t="s">
        <v>293</v>
      </c>
      <c r="H3314" s="7" t="s">
        <v>2168</v>
      </c>
      <c r="I3314" s="7" t="s">
        <v>27</v>
      </c>
    </row>
    <row r="3315">
      <c r="A3315" s="56" t="s">
        <v>2388</v>
      </c>
      <c r="B3315" s="7" t="s">
        <v>425</v>
      </c>
      <c r="C3315" s="7">
        <v>7.0</v>
      </c>
      <c r="D3315" s="7">
        <v>5.0</v>
      </c>
      <c r="E3315" s="7">
        <v>2.0</v>
      </c>
      <c r="F3315" s="7" t="s">
        <v>192</v>
      </c>
      <c r="G3315" s="7" t="s">
        <v>179</v>
      </c>
      <c r="H3315" s="7" t="s">
        <v>2389</v>
      </c>
      <c r="I3315" s="7" t="s">
        <v>175</v>
      </c>
    </row>
    <row r="3316">
      <c r="A3316" s="56" t="s">
        <v>290</v>
      </c>
      <c r="B3316" s="7" t="s">
        <v>344</v>
      </c>
      <c r="C3316" s="7">
        <v>4.0</v>
      </c>
      <c r="D3316" s="7">
        <v>5.0</v>
      </c>
      <c r="E3316" s="7">
        <v>1.0</v>
      </c>
      <c r="F3316" s="7" t="s">
        <v>355</v>
      </c>
      <c r="G3316" s="7" t="s">
        <v>293</v>
      </c>
      <c r="H3316" s="7" t="s">
        <v>1310</v>
      </c>
      <c r="I3316" s="7" t="s">
        <v>25</v>
      </c>
    </row>
    <row r="3317">
      <c r="A3317" s="56" t="s">
        <v>620</v>
      </c>
      <c r="B3317" s="7" t="s">
        <v>2390</v>
      </c>
      <c r="C3317" s="7">
        <v>5.0</v>
      </c>
      <c r="D3317" s="7">
        <v>3.0</v>
      </c>
      <c r="E3317" s="7">
        <v>2.0</v>
      </c>
      <c r="F3317" s="7" t="s">
        <v>732</v>
      </c>
      <c r="G3317" s="7" t="s">
        <v>179</v>
      </c>
      <c r="H3317" s="7" t="s">
        <v>869</v>
      </c>
      <c r="I3317" s="7" t="s">
        <v>27</v>
      </c>
    </row>
    <row r="3318">
      <c r="A3318" s="56" t="s">
        <v>302</v>
      </c>
      <c r="B3318" s="7" t="s">
        <v>603</v>
      </c>
      <c r="C3318" s="7">
        <v>3.0</v>
      </c>
      <c r="D3318" s="7">
        <v>2.0</v>
      </c>
      <c r="E3318" s="7">
        <v>2.0</v>
      </c>
      <c r="F3318" s="7" t="s">
        <v>24</v>
      </c>
      <c r="G3318" s="7" t="s">
        <v>293</v>
      </c>
      <c r="H3318" s="7" t="s">
        <v>1173</v>
      </c>
      <c r="I3318" s="7" t="s">
        <v>175</v>
      </c>
    </row>
    <row r="3319">
      <c r="A3319" s="56" t="s">
        <v>309</v>
      </c>
      <c r="B3319" s="7" t="s">
        <v>2391</v>
      </c>
      <c r="D3319" s="27"/>
      <c r="E3319" s="7">
        <v>5.0</v>
      </c>
      <c r="F3319" s="7" t="s">
        <v>905</v>
      </c>
      <c r="G3319" s="7" t="s">
        <v>179</v>
      </c>
      <c r="H3319" s="7" t="s">
        <v>2392</v>
      </c>
    </row>
    <row r="3320">
      <c r="A3320" s="56" t="s">
        <v>290</v>
      </c>
      <c r="B3320" s="7" t="s">
        <v>671</v>
      </c>
      <c r="C3320" s="7">
        <v>2.0</v>
      </c>
      <c r="D3320" s="7">
        <v>2.0</v>
      </c>
      <c r="E3320" s="7">
        <v>1.0</v>
      </c>
      <c r="F3320" s="7" t="s">
        <v>382</v>
      </c>
      <c r="G3320" s="7" t="s">
        <v>293</v>
      </c>
      <c r="H3320" s="7" t="s">
        <v>2393</v>
      </c>
      <c r="I3320" s="7" t="s">
        <v>27</v>
      </c>
    </row>
    <row r="3321">
      <c r="A3321" s="56" t="s">
        <v>290</v>
      </c>
      <c r="B3321" s="7" t="s">
        <v>599</v>
      </c>
      <c r="C3321" s="7" t="s">
        <v>576</v>
      </c>
      <c r="D3321" s="7">
        <v>1.0</v>
      </c>
      <c r="E3321" s="7"/>
      <c r="F3321" s="7" t="s">
        <v>345</v>
      </c>
      <c r="G3321" s="7" t="s">
        <v>179</v>
      </c>
      <c r="H3321" s="7" t="s">
        <v>964</v>
      </c>
      <c r="I3321" s="7" t="s">
        <v>27</v>
      </c>
    </row>
    <row r="3322">
      <c r="A3322" s="56" t="s">
        <v>302</v>
      </c>
      <c r="B3322" s="7" t="s">
        <v>2330</v>
      </c>
      <c r="C3322" s="7" t="s">
        <v>576</v>
      </c>
      <c r="D3322" s="7">
        <v>1.0</v>
      </c>
      <c r="E3322" s="7"/>
      <c r="F3322" s="7" t="s">
        <v>36</v>
      </c>
      <c r="G3322" s="7" t="s">
        <v>293</v>
      </c>
      <c r="H3322" s="7" t="s">
        <v>1552</v>
      </c>
    </row>
    <row r="3323">
      <c r="A3323" s="56" t="s">
        <v>362</v>
      </c>
      <c r="B3323" s="7" t="s">
        <v>354</v>
      </c>
      <c r="C3323" s="7">
        <v>4.0</v>
      </c>
      <c r="D3323" s="7">
        <v>4.0</v>
      </c>
      <c r="E3323" s="7">
        <v>3.0</v>
      </c>
      <c r="F3323" s="7" t="s">
        <v>300</v>
      </c>
      <c r="G3323" s="7" t="s">
        <v>293</v>
      </c>
      <c r="H3323" s="7" t="s">
        <v>2394</v>
      </c>
      <c r="I3323" s="7" t="s">
        <v>25</v>
      </c>
    </row>
    <row r="3324">
      <c r="A3324" s="56" t="s">
        <v>302</v>
      </c>
      <c r="B3324" s="7" t="s">
        <v>2395</v>
      </c>
      <c r="C3324" s="7">
        <v>5.0</v>
      </c>
      <c r="D3324" s="7">
        <v>3.0</v>
      </c>
      <c r="E3324" s="7">
        <v>1.0</v>
      </c>
      <c r="F3324" s="7" t="s">
        <v>321</v>
      </c>
      <c r="G3324" s="7" t="s">
        <v>179</v>
      </c>
      <c r="H3324" s="7" t="s">
        <v>1339</v>
      </c>
      <c r="I3324" s="7" t="s">
        <v>27</v>
      </c>
    </row>
    <row r="3325">
      <c r="A3325" s="56" t="s">
        <v>415</v>
      </c>
      <c r="B3325" s="7" t="s">
        <v>499</v>
      </c>
      <c r="C3325" s="7">
        <v>4.0</v>
      </c>
      <c r="D3325" s="7">
        <v>3.0</v>
      </c>
      <c r="E3325" s="7">
        <v>2.0</v>
      </c>
      <c r="F3325" s="7" t="s">
        <v>300</v>
      </c>
      <c r="G3325" s="7" t="s">
        <v>293</v>
      </c>
      <c r="H3325" s="7" t="s">
        <v>2396</v>
      </c>
      <c r="I3325" s="7" t="s">
        <v>27</v>
      </c>
    </row>
    <row r="3326">
      <c r="A3326" s="56" t="s">
        <v>302</v>
      </c>
      <c r="B3326" s="7" t="s">
        <v>2397</v>
      </c>
      <c r="C3326" s="7">
        <v>3.0</v>
      </c>
      <c r="D3326" s="7">
        <v>2.0</v>
      </c>
      <c r="E3326" s="7">
        <v>5.0</v>
      </c>
      <c r="F3326" s="7" t="s">
        <v>317</v>
      </c>
      <c r="G3326" s="7" t="s">
        <v>293</v>
      </c>
      <c r="H3326" s="7" t="s">
        <v>1477</v>
      </c>
      <c r="I3326" s="7" t="s">
        <v>27</v>
      </c>
    </row>
    <row r="3327">
      <c r="A3327" s="56" t="s">
        <v>302</v>
      </c>
      <c r="B3327" s="7" t="s">
        <v>1192</v>
      </c>
      <c r="C3327" s="7">
        <v>4.0</v>
      </c>
      <c r="D3327" s="7">
        <v>3.0</v>
      </c>
      <c r="E3327" s="7">
        <v>2.0</v>
      </c>
      <c r="F3327" s="7" t="s">
        <v>739</v>
      </c>
      <c r="G3327" s="7" t="s">
        <v>179</v>
      </c>
      <c r="H3327" s="7" t="s">
        <v>2398</v>
      </c>
      <c r="I3327" s="7" t="s">
        <v>27</v>
      </c>
    </row>
    <row r="3328">
      <c r="A3328" s="56" t="s">
        <v>302</v>
      </c>
      <c r="B3328" s="7" t="s">
        <v>342</v>
      </c>
      <c r="C3328" s="7">
        <v>6.0</v>
      </c>
      <c r="D3328" s="7">
        <v>7.0</v>
      </c>
      <c r="E3328" s="7">
        <v>2.0</v>
      </c>
      <c r="F3328" s="7" t="s">
        <v>329</v>
      </c>
      <c r="G3328" s="7" t="s">
        <v>179</v>
      </c>
      <c r="H3328" s="7" t="s">
        <v>2399</v>
      </c>
      <c r="I3328" s="7" t="s">
        <v>27</v>
      </c>
    </row>
    <row r="3329">
      <c r="A3329" s="56" t="s">
        <v>415</v>
      </c>
      <c r="B3329" s="7" t="s">
        <v>395</v>
      </c>
      <c r="C3329" s="7">
        <v>4.0</v>
      </c>
      <c r="D3329" s="7">
        <v>3.0</v>
      </c>
      <c r="E3329" s="7">
        <v>2.0</v>
      </c>
      <c r="F3329" s="7" t="s">
        <v>300</v>
      </c>
      <c r="G3329" s="7" t="s">
        <v>293</v>
      </c>
      <c r="H3329" s="7" t="s">
        <v>2327</v>
      </c>
      <c r="I3329" s="7" t="s">
        <v>27</v>
      </c>
    </row>
    <row r="3330">
      <c r="A3330" s="56" t="s">
        <v>302</v>
      </c>
      <c r="B3330" s="7" t="s">
        <v>621</v>
      </c>
      <c r="C3330" s="7">
        <v>4.0</v>
      </c>
      <c r="D3330" s="7">
        <v>3.0</v>
      </c>
      <c r="E3330" s="7">
        <v>1.0</v>
      </c>
      <c r="F3330" s="7" t="s">
        <v>739</v>
      </c>
      <c r="G3330" s="7" t="s">
        <v>293</v>
      </c>
      <c r="H3330" s="7" t="s">
        <v>2400</v>
      </c>
      <c r="I3330" s="7" t="s">
        <v>27</v>
      </c>
    </row>
    <row r="3331">
      <c r="A3331" s="56" t="s">
        <v>430</v>
      </c>
      <c r="B3331" s="7" t="s">
        <v>995</v>
      </c>
      <c r="C3331" s="7">
        <v>1.0</v>
      </c>
      <c r="D3331" s="7">
        <v>1.0</v>
      </c>
      <c r="E3331" s="7">
        <v>1.0</v>
      </c>
      <c r="F3331" s="7" t="s">
        <v>382</v>
      </c>
      <c r="G3331" s="7" t="s">
        <v>293</v>
      </c>
      <c r="H3331" s="7" t="s">
        <v>2401</v>
      </c>
      <c r="I3331" s="7" t="s">
        <v>27</v>
      </c>
    </row>
    <row r="3332">
      <c r="A3332" s="56" t="s">
        <v>365</v>
      </c>
      <c r="B3332" s="7" t="s">
        <v>843</v>
      </c>
      <c r="C3332" s="7">
        <v>3.0</v>
      </c>
      <c r="D3332" s="7">
        <v>2.0</v>
      </c>
      <c r="E3332" s="7">
        <v>2.0</v>
      </c>
      <c r="F3332" s="7" t="s">
        <v>183</v>
      </c>
      <c r="G3332" s="7" t="s">
        <v>293</v>
      </c>
      <c r="H3332" s="7" t="s">
        <v>1349</v>
      </c>
    </row>
    <row r="3333">
      <c r="A3333" s="56" t="s">
        <v>430</v>
      </c>
      <c r="B3333" s="7" t="s">
        <v>523</v>
      </c>
      <c r="C3333" s="7">
        <v>3.0</v>
      </c>
      <c r="D3333" s="7">
        <v>2.0</v>
      </c>
      <c r="E3333" s="7">
        <v>3.0</v>
      </c>
      <c r="F3333" s="7" t="s">
        <v>36</v>
      </c>
      <c r="G3333" s="7"/>
    </row>
    <row r="3334">
      <c r="A3334" s="56" t="s">
        <v>430</v>
      </c>
      <c r="B3334" s="7" t="s">
        <v>368</v>
      </c>
      <c r="C3334" s="7">
        <v>3.0</v>
      </c>
      <c r="D3334" s="7">
        <v>2.0</v>
      </c>
      <c r="E3334" s="7">
        <v>1.0</v>
      </c>
      <c r="F3334" s="7" t="s">
        <v>36</v>
      </c>
      <c r="G3334" s="7"/>
    </row>
    <row r="3335">
      <c r="A3335" s="56" t="s">
        <v>430</v>
      </c>
      <c r="B3335" s="7" t="s">
        <v>523</v>
      </c>
      <c r="C3335" s="7">
        <v>4.0</v>
      </c>
      <c r="D3335" s="7">
        <v>2.0</v>
      </c>
      <c r="E3335" s="7">
        <v>2.0</v>
      </c>
      <c r="F3335" s="7" t="s">
        <v>300</v>
      </c>
      <c r="G3335" s="7" t="s">
        <v>293</v>
      </c>
      <c r="H3335" s="7" t="s">
        <v>994</v>
      </c>
      <c r="I3335" s="7" t="s">
        <v>184</v>
      </c>
    </row>
    <row r="3336">
      <c r="A3336" s="56" t="s">
        <v>927</v>
      </c>
      <c r="B3336" s="7" t="s">
        <v>499</v>
      </c>
      <c r="C3336" s="7">
        <v>4.0</v>
      </c>
      <c r="D3336" s="7">
        <v>4.0</v>
      </c>
      <c r="E3336" s="7">
        <v>1.0</v>
      </c>
      <c r="F3336" s="7" t="s">
        <v>739</v>
      </c>
      <c r="G3336" s="7" t="s">
        <v>179</v>
      </c>
      <c r="H3336" s="7" t="s">
        <v>1223</v>
      </c>
      <c r="I3336" s="7" t="s">
        <v>27</v>
      </c>
    </row>
    <row r="3337">
      <c r="A3337" s="56" t="s">
        <v>336</v>
      </c>
      <c r="B3337" s="7" t="s">
        <v>1575</v>
      </c>
      <c r="C3337" s="7">
        <v>5.0</v>
      </c>
      <c r="D3337" s="7">
        <v>5.0</v>
      </c>
      <c r="E3337" s="7">
        <v>2.0</v>
      </c>
      <c r="F3337" s="7" t="s">
        <v>352</v>
      </c>
      <c r="G3337" s="7" t="s">
        <v>293</v>
      </c>
      <c r="H3337" s="7" t="s">
        <v>2402</v>
      </c>
      <c r="I3337" s="7" t="s">
        <v>27</v>
      </c>
    </row>
    <row r="3338">
      <c r="A3338" s="56" t="s">
        <v>617</v>
      </c>
      <c r="B3338" s="7" t="s">
        <v>477</v>
      </c>
      <c r="C3338" s="7">
        <v>2.0</v>
      </c>
      <c r="D3338" s="7">
        <v>2.0</v>
      </c>
      <c r="E3338" s="7">
        <v>2.0</v>
      </c>
      <c r="F3338" s="7" t="s">
        <v>36</v>
      </c>
      <c r="G3338" s="7" t="s">
        <v>293</v>
      </c>
      <c r="H3338" s="7" t="s">
        <v>318</v>
      </c>
      <c r="I3338" s="7" t="s">
        <v>27</v>
      </c>
    </row>
    <row r="3339">
      <c r="A3339" s="56" t="s">
        <v>617</v>
      </c>
      <c r="B3339" s="7" t="s">
        <v>428</v>
      </c>
      <c r="C3339" s="7">
        <v>3.0</v>
      </c>
      <c r="D3339" s="7">
        <v>2.0</v>
      </c>
      <c r="E3339" s="7"/>
      <c r="F3339" s="7" t="s">
        <v>382</v>
      </c>
      <c r="G3339" s="7" t="s">
        <v>293</v>
      </c>
      <c r="H3339" s="7" t="s">
        <v>2190</v>
      </c>
      <c r="I3339" s="7" t="s">
        <v>27</v>
      </c>
    </row>
    <row r="3340">
      <c r="A3340" s="56" t="s">
        <v>295</v>
      </c>
      <c r="B3340" s="7" t="s">
        <v>1449</v>
      </c>
      <c r="C3340" s="7">
        <v>6.0</v>
      </c>
      <c r="D3340" s="7">
        <v>7.0</v>
      </c>
      <c r="E3340" s="7">
        <v>2.0</v>
      </c>
      <c r="F3340" s="7" t="s">
        <v>192</v>
      </c>
      <c r="G3340" s="7" t="s">
        <v>179</v>
      </c>
      <c r="H3340" s="7" t="s">
        <v>1686</v>
      </c>
      <c r="I3340" s="7" t="s">
        <v>25</v>
      </c>
    </row>
    <row r="3341">
      <c r="A3341" s="56" t="s">
        <v>517</v>
      </c>
      <c r="B3341" s="7" t="s">
        <v>1160</v>
      </c>
      <c r="C3341" s="7">
        <v>8.0</v>
      </c>
      <c r="D3341" s="7">
        <v>8.0</v>
      </c>
      <c r="E3341" s="7">
        <v>1.0</v>
      </c>
      <c r="F3341" s="7" t="s">
        <v>192</v>
      </c>
      <c r="G3341" s="7" t="s">
        <v>179</v>
      </c>
      <c r="H3341" s="7" t="s">
        <v>1161</v>
      </c>
      <c r="I3341" s="7" t="s">
        <v>27</v>
      </c>
    </row>
    <row r="3342">
      <c r="A3342" s="56" t="s">
        <v>517</v>
      </c>
      <c r="B3342" s="7" t="s">
        <v>331</v>
      </c>
      <c r="C3342" s="7">
        <v>7.0</v>
      </c>
      <c r="D3342" s="7">
        <v>10.0</v>
      </c>
      <c r="E3342" s="7">
        <v>3.0</v>
      </c>
      <c r="F3342" s="7" t="s">
        <v>192</v>
      </c>
      <c r="G3342" s="7" t="s">
        <v>179</v>
      </c>
      <c r="H3342" s="7" t="s">
        <v>2403</v>
      </c>
      <c r="I3342" s="7" t="s">
        <v>27</v>
      </c>
    </row>
    <row r="3343">
      <c r="A3343" s="56" t="s">
        <v>362</v>
      </c>
      <c r="B3343" s="7" t="s">
        <v>621</v>
      </c>
      <c r="C3343" s="7">
        <v>4.0</v>
      </c>
      <c r="D3343" s="7">
        <v>2.0</v>
      </c>
      <c r="E3343" s="7">
        <v>2.0</v>
      </c>
      <c r="F3343" s="7" t="s">
        <v>345</v>
      </c>
      <c r="G3343" s="7" t="s">
        <v>293</v>
      </c>
      <c r="H3343" s="7" t="s">
        <v>659</v>
      </c>
      <c r="I3343" s="7" t="s">
        <v>25</v>
      </c>
    </row>
    <row r="3344">
      <c r="A3344" s="56" t="s">
        <v>336</v>
      </c>
      <c r="B3344" s="7" t="s">
        <v>342</v>
      </c>
      <c r="C3344" s="7">
        <v>4.0</v>
      </c>
      <c r="D3344" s="7">
        <v>4.0</v>
      </c>
      <c r="E3344" s="7"/>
      <c r="F3344" s="7" t="s">
        <v>24</v>
      </c>
      <c r="G3344" s="7" t="s">
        <v>293</v>
      </c>
      <c r="H3344" s="7" t="s">
        <v>584</v>
      </c>
      <c r="I3344" s="7" t="s">
        <v>27</v>
      </c>
    </row>
    <row r="3345">
      <c r="A3345" s="56" t="s">
        <v>303</v>
      </c>
      <c r="B3345" s="7" t="s">
        <v>477</v>
      </c>
      <c r="C3345" s="7">
        <v>2.0</v>
      </c>
      <c r="D3345" s="7">
        <v>2.0</v>
      </c>
      <c r="E3345" s="7">
        <v>2.0</v>
      </c>
      <c r="F3345" s="7" t="s">
        <v>345</v>
      </c>
      <c r="G3345" s="7" t="s">
        <v>293</v>
      </c>
      <c r="H3345" s="7" t="s">
        <v>478</v>
      </c>
      <c r="I3345" s="7" t="s">
        <v>27</v>
      </c>
    </row>
    <row r="3346">
      <c r="A3346" s="56" t="s">
        <v>298</v>
      </c>
      <c r="B3346" s="7" t="s">
        <v>578</v>
      </c>
      <c r="C3346" s="7">
        <v>3.0</v>
      </c>
      <c r="D3346" s="7">
        <v>2.0</v>
      </c>
      <c r="E3346" s="7">
        <v>3.0</v>
      </c>
      <c r="F3346" s="7" t="s">
        <v>36</v>
      </c>
      <c r="G3346" s="7" t="s">
        <v>293</v>
      </c>
      <c r="H3346" s="7" t="s">
        <v>1739</v>
      </c>
      <c r="I3346" s="7" t="s">
        <v>25</v>
      </c>
    </row>
    <row r="3347">
      <c r="A3347" s="56" t="s">
        <v>298</v>
      </c>
      <c r="B3347" s="7" t="s">
        <v>873</v>
      </c>
      <c r="C3347" s="7">
        <v>1.0</v>
      </c>
      <c r="D3347" s="7">
        <v>1.0</v>
      </c>
      <c r="E3347" s="7">
        <v>1.0</v>
      </c>
      <c r="F3347" s="7" t="s">
        <v>36</v>
      </c>
      <c r="G3347" s="7" t="s">
        <v>293</v>
      </c>
      <c r="H3347" s="7" t="s">
        <v>1345</v>
      </c>
      <c r="I3347" s="7" t="s">
        <v>25</v>
      </c>
    </row>
    <row r="3348">
      <c r="A3348" s="56" t="s">
        <v>430</v>
      </c>
      <c r="B3348" s="7" t="s">
        <v>2404</v>
      </c>
      <c r="C3348" s="7">
        <v>2.0</v>
      </c>
      <c r="D3348" s="7">
        <v>2.0</v>
      </c>
      <c r="E3348" s="7"/>
      <c r="F3348" s="7" t="s">
        <v>36</v>
      </c>
      <c r="G3348" s="7" t="s">
        <v>293</v>
      </c>
      <c r="H3348" s="7" t="s">
        <v>507</v>
      </c>
      <c r="I3348" s="7" t="s">
        <v>27</v>
      </c>
    </row>
    <row r="3349">
      <c r="A3349" s="56" t="s">
        <v>306</v>
      </c>
      <c r="B3349" s="7" t="s">
        <v>775</v>
      </c>
      <c r="C3349" s="7">
        <v>7.0</v>
      </c>
      <c r="D3349" s="7">
        <v>7.0</v>
      </c>
      <c r="E3349" s="7">
        <v>2.0</v>
      </c>
      <c r="F3349" s="7" t="s">
        <v>326</v>
      </c>
      <c r="G3349" s="7" t="s">
        <v>179</v>
      </c>
      <c r="H3349" s="7" t="s">
        <v>931</v>
      </c>
      <c r="I3349" s="7" t="s">
        <v>27</v>
      </c>
    </row>
    <row r="3350">
      <c r="A3350" s="56" t="s">
        <v>290</v>
      </c>
      <c r="B3350" s="7" t="s">
        <v>850</v>
      </c>
      <c r="C3350" s="7">
        <v>4.0</v>
      </c>
      <c r="D3350" s="7">
        <v>3.0</v>
      </c>
      <c r="E3350" s="7">
        <v>1.0</v>
      </c>
      <c r="F3350" s="7" t="s">
        <v>36</v>
      </c>
      <c r="G3350" s="7" t="s">
        <v>293</v>
      </c>
      <c r="H3350" s="7" t="s">
        <v>2219</v>
      </c>
    </row>
    <row r="3351">
      <c r="A3351" s="56" t="s">
        <v>2139</v>
      </c>
      <c r="B3351" s="7" t="s">
        <v>459</v>
      </c>
      <c r="C3351" s="7">
        <v>4.0</v>
      </c>
      <c r="D3351" s="7">
        <v>2.0</v>
      </c>
      <c r="E3351" s="7">
        <v>2.0</v>
      </c>
      <c r="F3351" s="7" t="s">
        <v>181</v>
      </c>
      <c r="G3351" s="7" t="s">
        <v>179</v>
      </c>
      <c r="H3351" s="7" t="s">
        <v>1639</v>
      </c>
      <c r="I3351" s="7" t="s">
        <v>27</v>
      </c>
    </row>
    <row r="3352">
      <c r="A3352" s="56" t="s">
        <v>298</v>
      </c>
      <c r="B3352" s="7" t="s">
        <v>386</v>
      </c>
      <c r="C3352" s="7">
        <v>6.0</v>
      </c>
      <c r="D3352" s="7">
        <v>6.0</v>
      </c>
      <c r="E3352" s="7">
        <v>2.0</v>
      </c>
      <c r="F3352" s="7" t="s">
        <v>188</v>
      </c>
      <c r="G3352" s="7" t="s">
        <v>179</v>
      </c>
      <c r="H3352" s="7" t="s">
        <v>2405</v>
      </c>
      <c r="I3352" s="7" t="s">
        <v>27</v>
      </c>
    </row>
    <row r="3353">
      <c r="A3353" s="56" t="s">
        <v>341</v>
      </c>
      <c r="B3353" s="7" t="s">
        <v>535</v>
      </c>
      <c r="C3353" s="7">
        <v>6.0</v>
      </c>
      <c r="D3353" s="7">
        <v>6.0</v>
      </c>
      <c r="E3353" s="7"/>
      <c r="F3353" s="7" t="s">
        <v>181</v>
      </c>
      <c r="G3353" s="7" t="s">
        <v>179</v>
      </c>
      <c r="H3353" s="7" t="s">
        <v>956</v>
      </c>
    </row>
    <row r="3354">
      <c r="A3354" s="56" t="s">
        <v>290</v>
      </c>
      <c r="B3354" s="7" t="s">
        <v>599</v>
      </c>
      <c r="C3354" s="7">
        <v>1.0</v>
      </c>
      <c r="D3354" s="7">
        <v>2.0</v>
      </c>
      <c r="E3354" s="7">
        <v>1.0</v>
      </c>
      <c r="F3354" s="7" t="s">
        <v>24</v>
      </c>
      <c r="G3354" s="7" t="s">
        <v>293</v>
      </c>
      <c r="H3354" s="7" t="s">
        <v>2406</v>
      </c>
    </row>
    <row r="3355">
      <c r="A3355" s="56" t="s">
        <v>348</v>
      </c>
      <c r="B3355" s="7" t="s">
        <v>562</v>
      </c>
      <c r="C3355" s="7">
        <v>3.0</v>
      </c>
      <c r="D3355" s="7">
        <v>2.0</v>
      </c>
      <c r="E3355" s="7">
        <v>3.0</v>
      </c>
      <c r="F3355" s="7" t="s">
        <v>24</v>
      </c>
      <c r="G3355" s="7" t="s">
        <v>293</v>
      </c>
      <c r="H3355" s="7" t="s">
        <v>555</v>
      </c>
    </row>
    <row r="3356">
      <c r="A3356" s="56" t="s">
        <v>1519</v>
      </c>
      <c r="B3356" s="7" t="s">
        <v>580</v>
      </c>
      <c r="C3356" s="7">
        <v>3.0</v>
      </c>
      <c r="D3356" s="7">
        <v>4.0</v>
      </c>
      <c r="E3356" s="7"/>
      <c r="F3356" s="7" t="s">
        <v>355</v>
      </c>
      <c r="G3356" s="7" t="s">
        <v>293</v>
      </c>
      <c r="H3356" s="7" t="s">
        <v>1250</v>
      </c>
      <c r="I3356" s="7" t="s">
        <v>25</v>
      </c>
    </row>
    <row r="3357">
      <c r="A3357" s="56" t="s">
        <v>1840</v>
      </c>
      <c r="B3357" s="7" t="s">
        <v>1468</v>
      </c>
      <c r="C3357" s="7">
        <v>5.0</v>
      </c>
      <c r="D3357" s="7">
        <v>6.0</v>
      </c>
      <c r="E3357" s="7"/>
      <c r="F3357" s="7" t="s">
        <v>739</v>
      </c>
      <c r="G3357" s="7" t="s">
        <v>293</v>
      </c>
      <c r="H3357" s="7" t="s">
        <v>2407</v>
      </c>
      <c r="I3357" s="7" t="s">
        <v>27</v>
      </c>
    </row>
    <row r="3358">
      <c r="A3358" s="56" t="s">
        <v>1840</v>
      </c>
      <c r="B3358" s="7" t="s">
        <v>363</v>
      </c>
      <c r="C3358" s="7">
        <v>5.0</v>
      </c>
      <c r="D3358" s="7">
        <v>6.0</v>
      </c>
      <c r="E3358" s="7"/>
      <c r="F3358" s="7" t="s">
        <v>1606</v>
      </c>
      <c r="G3358" s="7" t="s">
        <v>179</v>
      </c>
      <c r="H3358" s="7" t="s">
        <v>2150</v>
      </c>
      <c r="I3358" s="7" t="s">
        <v>27</v>
      </c>
    </row>
    <row r="3359">
      <c r="A3359" s="56" t="s">
        <v>436</v>
      </c>
      <c r="B3359" s="7" t="s">
        <v>391</v>
      </c>
      <c r="C3359" s="7">
        <v>4.0</v>
      </c>
      <c r="D3359" s="7">
        <v>4.0</v>
      </c>
      <c r="E3359" s="7"/>
      <c r="F3359" s="7" t="s">
        <v>300</v>
      </c>
      <c r="G3359" s="7" t="s">
        <v>293</v>
      </c>
      <c r="H3359" s="7" t="s">
        <v>2408</v>
      </c>
      <c r="I3359" s="7" t="s">
        <v>27</v>
      </c>
    </row>
    <row r="3360">
      <c r="A3360" s="56" t="s">
        <v>1840</v>
      </c>
      <c r="B3360" s="7" t="s">
        <v>1397</v>
      </c>
      <c r="C3360" s="7">
        <v>5.0</v>
      </c>
      <c r="D3360" s="7">
        <v>6.0</v>
      </c>
      <c r="E3360" s="7">
        <v>1.0</v>
      </c>
      <c r="F3360" s="7" t="s">
        <v>329</v>
      </c>
      <c r="G3360" s="7" t="s">
        <v>179</v>
      </c>
      <c r="H3360" s="7" t="s">
        <v>2409</v>
      </c>
      <c r="I3360" s="7" t="s">
        <v>27</v>
      </c>
    </row>
    <row r="3361">
      <c r="A3361" s="56" t="s">
        <v>303</v>
      </c>
      <c r="B3361" s="7" t="s">
        <v>499</v>
      </c>
      <c r="C3361" s="7">
        <v>4.0</v>
      </c>
      <c r="D3361" s="7">
        <v>2.0</v>
      </c>
      <c r="E3361" s="7">
        <v>2.0</v>
      </c>
      <c r="F3361" s="7" t="s">
        <v>24</v>
      </c>
      <c r="G3361" s="7" t="s">
        <v>293</v>
      </c>
      <c r="H3361" s="7" t="s">
        <v>2238</v>
      </c>
      <c r="I3361" s="7" t="s">
        <v>175</v>
      </c>
    </row>
    <row r="3362">
      <c r="A3362" s="56" t="s">
        <v>303</v>
      </c>
      <c r="B3362" s="7" t="s">
        <v>342</v>
      </c>
      <c r="C3362" s="7">
        <v>4.0</v>
      </c>
      <c r="D3362" s="7">
        <v>2.0</v>
      </c>
      <c r="E3362" s="7">
        <v>2.0</v>
      </c>
      <c r="F3362" s="7" t="s">
        <v>24</v>
      </c>
      <c r="G3362" s="7" t="s">
        <v>293</v>
      </c>
      <c r="H3362" s="7" t="s">
        <v>2238</v>
      </c>
      <c r="I3362" s="7" t="s">
        <v>27</v>
      </c>
    </row>
    <row r="3363">
      <c r="A3363" s="56" t="s">
        <v>303</v>
      </c>
      <c r="B3363" s="7" t="s">
        <v>404</v>
      </c>
      <c r="C3363" s="7">
        <v>4.0</v>
      </c>
      <c r="D3363" s="7">
        <v>4.0</v>
      </c>
      <c r="E3363" s="7">
        <v>2.0</v>
      </c>
      <c r="F3363" s="7" t="s">
        <v>24</v>
      </c>
      <c r="G3363" s="7" t="s">
        <v>293</v>
      </c>
      <c r="H3363" s="7" t="s">
        <v>2410</v>
      </c>
      <c r="I3363" s="7" t="s">
        <v>25</v>
      </c>
    </row>
    <row r="3364">
      <c r="A3364" s="56" t="s">
        <v>290</v>
      </c>
      <c r="B3364" s="7" t="s">
        <v>1363</v>
      </c>
      <c r="C3364" s="7">
        <v>2.0</v>
      </c>
      <c r="D3364" s="7">
        <v>2.0</v>
      </c>
      <c r="E3364" s="7">
        <v>2.0</v>
      </c>
      <c r="F3364" s="7" t="s">
        <v>24</v>
      </c>
      <c r="G3364" s="7" t="s">
        <v>293</v>
      </c>
      <c r="H3364" s="7" t="s">
        <v>2411</v>
      </c>
    </row>
    <row r="3365">
      <c r="A3365" s="56" t="s">
        <v>303</v>
      </c>
      <c r="B3365" s="7" t="s">
        <v>310</v>
      </c>
      <c r="C3365" s="7">
        <v>4.0</v>
      </c>
      <c r="D3365" s="7">
        <v>4.0</v>
      </c>
      <c r="E3365" s="7">
        <v>2.0</v>
      </c>
      <c r="F3365" s="7" t="s">
        <v>24</v>
      </c>
      <c r="G3365" s="7" t="s">
        <v>293</v>
      </c>
      <c r="H3365" s="7" t="s">
        <v>1604</v>
      </c>
      <c r="I3365" s="7" t="s">
        <v>27</v>
      </c>
    </row>
    <row r="3366">
      <c r="A3366" s="56" t="s">
        <v>362</v>
      </c>
      <c r="B3366" s="7" t="s">
        <v>1619</v>
      </c>
      <c r="C3366" s="7">
        <v>3.0</v>
      </c>
      <c r="D3366" s="7">
        <v>2.0</v>
      </c>
      <c r="E3366" s="7"/>
      <c r="F3366" s="7" t="s">
        <v>36</v>
      </c>
      <c r="G3366" s="7" t="s">
        <v>293</v>
      </c>
      <c r="H3366" s="7" t="s">
        <v>1477</v>
      </c>
      <c r="I3366" s="7" t="s">
        <v>27</v>
      </c>
    </row>
    <row r="3367">
      <c r="A3367" s="56" t="s">
        <v>1650</v>
      </c>
      <c r="B3367" s="7" t="s">
        <v>879</v>
      </c>
      <c r="C3367" s="7">
        <v>6.0</v>
      </c>
      <c r="D3367" s="7">
        <v>3.0</v>
      </c>
      <c r="E3367" s="7">
        <v>6.0</v>
      </c>
      <c r="F3367" s="7" t="s">
        <v>321</v>
      </c>
      <c r="G3367" s="7" t="s">
        <v>179</v>
      </c>
      <c r="H3367" s="7" t="s">
        <v>1337</v>
      </c>
    </row>
    <row r="3368">
      <c r="A3368" s="56" t="s">
        <v>351</v>
      </c>
      <c r="B3368" s="7" t="s">
        <v>993</v>
      </c>
      <c r="C3368" s="7">
        <v>3.0</v>
      </c>
      <c r="D3368" s="7">
        <v>2.0</v>
      </c>
      <c r="E3368" s="7">
        <v>5.0</v>
      </c>
      <c r="F3368" s="7" t="s">
        <v>355</v>
      </c>
      <c r="G3368" s="7" t="s">
        <v>293</v>
      </c>
      <c r="H3368" s="7" t="s">
        <v>1717</v>
      </c>
      <c r="I3368" s="7" t="s">
        <v>27</v>
      </c>
    </row>
    <row r="3369">
      <c r="A3369" s="56" t="s">
        <v>303</v>
      </c>
      <c r="B3369" s="7" t="s">
        <v>477</v>
      </c>
      <c r="C3369" s="7">
        <v>3.0</v>
      </c>
      <c r="D3369" s="7">
        <v>2.0</v>
      </c>
      <c r="E3369" s="7">
        <v>2.0</v>
      </c>
      <c r="F3369" s="7" t="s">
        <v>355</v>
      </c>
      <c r="G3369" s="7" t="s">
        <v>293</v>
      </c>
      <c r="H3369" s="7" t="s">
        <v>753</v>
      </c>
      <c r="I3369" s="7" t="s">
        <v>27</v>
      </c>
    </row>
    <row r="3370">
      <c r="A3370" s="56" t="s">
        <v>303</v>
      </c>
      <c r="B3370" s="7" t="s">
        <v>2412</v>
      </c>
      <c r="C3370" s="7">
        <v>4.0</v>
      </c>
      <c r="D3370" s="7">
        <v>3.0</v>
      </c>
      <c r="E3370" s="7">
        <v>6.0</v>
      </c>
      <c r="F3370" s="7" t="s">
        <v>355</v>
      </c>
      <c r="G3370" s="7" t="s">
        <v>293</v>
      </c>
      <c r="H3370" s="7" t="s">
        <v>2413</v>
      </c>
      <c r="I3370" s="7" t="s">
        <v>25</v>
      </c>
    </row>
    <row r="3371">
      <c r="A3371" s="56" t="s">
        <v>302</v>
      </c>
      <c r="B3371" s="7" t="s">
        <v>562</v>
      </c>
      <c r="C3371" s="7">
        <v>5.0</v>
      </c>
      <c r="D3371" s="7">
        <v>3.0</v>
      </c>
      <c r="E3371" s="7">
        <v>2.0</v>
      </c>
      <c r="F3371" s="7" t="s">
        <v>300</v>
      </c>
      <c r="G3371" s="7" t="s">
        <v>179</v>
      </c>
      <c r="H3371" s="7" t="s">
        <v>2414</v>
      </c>
      <c r="I3371" s="7" t="s">
        <v>27</v>
      </c>
    </row>
    <row r="3372">
      <c r="A3372" s="56" t="s">
        <v>302</v>
      </c>
      <c r="B3372" s="7" t="s">
        <v>668</v>
      </c>
      <c r="C3372" s="7">
        <v>5.0</v>
      </c>
      <c r="D3372" s="7">
        <v>3.0</v>
      </c>
      <c r="E3372" s="7">
        <v>3.0</v>
      </c>
      <c r="F3372" s="7" t="s">
        <v>355</v>
      </c>
      <c r="G3372" s="7" t="s">
        <v>179</v>
      </c>
      <c r="H3372" s="7" t="s">
        <v>2415</v>
      </c>
      <c r="I3372" s="7" t="s">
        <v>27</v>
      </c>
    </row>
    <row r="3373">
      <c r="A3373" s="56" t="s">
        <v>295</v>
      </c>
      <c r="C3373" s="7">
        <v>7.0</v>
      </c>
      <c r="D3373" s="7">
        <v>4.0</v>
      </c>
      <c r="E3373" s="7">
        <v>1.0</v>
      </c>
      <c r="F3373" s="7" t="s">
        <v>192</v>
      </c>
      <c r="G3373" s="7" t="s">
        <v>179</v>
      </c>
      <c r="H3373" s="7" t="s">
        <v>2416</v>
      </c>
      <c r="I3373" s="7" t="s">
        <v>27</v>
      </c>
    </row>
    <row r="3374">
      <c r="A3374" s="56" t="s">
        <v>517</v>
      </c>
      <c r="B3374" s="7" t="s">
        <v>1160</v>
      </c>
      <c r="C3374" s="7">
        <v>7.0</v>
      </c>
      <c r="D3374" s="7">
        <v>8.0</v>
      </c>
      <c r="E3374" s="7">
        <v>1.0</v>
      </c>
      <c r="F3374" s="7" t="s">
        <v>192</v>
      </c>
      <c r="G3374" s="7" t="s">
        <v>179</v>
      </c>
      <c r="H3374" s="7" t="s">
        <v>2417</v>
      </c>
      <c r="I3374" s="7" t="s">
        <v>27</v>
      </c>
    </row>
    <row r="3375">
      <c r="A3375" s="56" t="s">
        <v>517</v>
      </c>
      <c r="B3375" s="7" t="s">
        <v>790</v>
      </c>
      <c r="C3375" s="7">
        <v>6.0</v>
      </c>
      <c r="D3375" s="7">
        <v>9.0</v>
      </c>
      <c r="E3375" s="7">
        <v>2.0</v>
      </c>
      <c r="F3375" s="7" t="s">
        <v>192</v>
      </c>
      <c r="G3375" s="7" t="s">
        <v>179</v>
      </c>
      <c r="H3375" s="7" t="s">
        <v>2403</v>
      </c>
      <c r="I3375" s="7" t="s">
        <v>27</v>
      </c>
    </row>
    <row r="3376">
      <c r="A3376" s="56" t="s">
        <v>436</v>
      </c>
      <c r="C3376" s="7">
        <v>6.0</v>
      </c>
      <c r="D3376" s="7">
        <v>7.0</v>
      </c>
      <c r="E3376" s="7">
        <v>3.0</v>
      </c>
      <c r="F3376" s="7" t="s">
        <v>192</v>
      </c>
      <c r="G3376" s="7" t="s">
        <v>179</v>
      </c>
      <c r="H3376" s="7" t="s">
        <v>2418</v>
      </c>
    </row>
    <row r="3377">
      <c r="A3377" s="56" t="s">
        <v>303</v>
      </c>
      <c r="B3377" s="7" t="s">
        <v>1332</v>
      </c>
      <c r="C3377" s="7">
        <v>4.0</v>
      </c>
      <c r="D3377" s="7">
        <v>3.0</v>
      </c>
      <c r="E3377" s="7">
        <v>2.0</v>
      </c>
      <c r="F3377" s="7" t="s">
        <v>24</v>
      </c>
      <c r="G3377" s="7" t="s">
        <v>293</v>
      </c>
      <c r="H3377" s="7" t="s">
        <v>994</v>
      </c>
      <c r="I3377" s="7" t="s">
        <v>27</v>
      </c>
    </row>
    <row r="3378">
      <c r="A3378" s="56" t="s">
        <v>303</v>
      </c>
      <c r="B3378" s="7" t="s">
        <v>501</v>
      </c>
      <c r="C3378" s="7">
        <v>4.0</v>
      </c>
      <c r="D3378" s="7">
        <v>3.0</v>
      </c>
      <c r="E3378" s="7">
        <v>1.0</v>
      </c>
      <c r="F3378" s="7" t="s">
        <v>24</v>
      </c>
      <c r="G3378" s="7" t="s">
        <v>293</v>
      </c>
      <c r="H3378" s="7" t="s">
        <v>294</v>
      </c>
      <c r="I3378" s="7" t="s">
        <v>27</v>
      </c>
    </row>
    <row r="3379">
      <c r="A3379" s="56" t="s">
        <v>315</v>
      </c>
      <c r="B3379" s="7" t="s">
        <v>926</v>
      </c>
      <c r="C3379" s="7">
        <v>2.0</v>
      </c>
      <c r="D3379" s="7">
        <v>2.0</v>
      </c>
      <c r="E3379" s="7">
        <v>1.0</v>
      </c>
      <c r="F3379" s="7" t="s">
        <v>321</v>
      </c>
      <c r="G3379" s="7" t="s">
        <v>179</v>
      </c>
      <c r="H3379" s="7" t="s">
        <v>502</v>
      </c>
      <c r="I3379" s="7" t="s">
        <v>27</v>
      </c>
    </row>
    <row r="3380">
      <c r="A3380" s="56" t="s">
        <v>315</v>
      </c>
      <c r="B3380" s="7" t="s">
        <v>2419</v>
      </c>
      <c r="C3380" s="7">
        <v>2.0</v>
      </c>
      <c r="D3380" s="7">
        <v>1.0</v>
      </c>
      <c r="E3380" s="7">
        <v>2.0</v>
      </c>
      <c r="F3380" s="7" t="s">
        <v>748</v>
      </c>
      <c r="G3380" s="7" t="s">
        <v>293</v>
      </c>
      <c r="H3380" s="7" t="s">
        <v>1444</v>
      </c>
      <c r="I3380" s="7" t="s">
        <v>27</v>
      </c>
    </row>
    <row r="3381">
      <c r="A3381" s="56" t="s">
        <v>362</v>
      </c>
      <c r="B3381" s="7" t="s">
        <v>858</v>
      </c>
      <c r="C3381" s="7">
        <v>4.0</v>
      </c>
      <c r="D3381" s="7">
        <v>2.0</v>
      </c>
      <c r="E3381" s="7"/>
      <c r="F3381" s="7" t="s">
        <v>36</v>
      </c>
      <c r="G3381" s="7" t="s">
        <v>293</v>
      </c>
      <c r="H3381" s="7" t="s">
        <v>659</v>
      </c>
      <c r="I3381" s="7" t="s">
        <v>27</v>
      </c>
    </row>
    <row r="3382">
      <c r="A3382" s="56" t="s">
        <v>302</v>
      </c>
      <c r="B3382" s="7" t="s">
        <v>2174</v>
      </c>
      <c r="C3382" s="7">
        <v>3.0</v>
      </c>
      <c r="D3382" s="7">
        <v>2.0</v>
      </c>
      <c r="E3382" s="7"/>
      <c r="F3382" s="7" t="s">
        <v>36</v>
      </c>
      <c r="G3382" s="7"/>
      <c r="I3382" s="7" t="s">
        <v>25</v>
      </c>
    </row>
    <row r="3383">
      <c r="A3383" s="56" t="s">
        <v>1235</v>
      </c>
      <c r="B3383" s="7" t="s">
        <v>596</v>
      </c>
      <c r="C3383" s="7">
        <v>5.0</v>
      </c>
      <c r="D3383" s="7">
        <v>3.0</v>
      </c>
      <c r="E3383" s="7"/>
      <c r="F3383" s="7" t="s">
        <v>300</v>
      </c>
      <c r="G3383" s="7" t="s">
        <v>293</v>
      </c>
      <c r="H3383" s="7" t="s">
        <v>2420</v>
      </c>
      <c r="I3383" s="7" t="s">
        <v>27</v>
      </c>
    </row>
    <row r="3384">
      <c r="A3384" s="56" t="s">
        <v>365</v>
      </c>
      <c r="B3384" s="7" t="s">
        <v>1192</v>
      </c>
      <c r="C3384" s="7">
        <v>4.0</v>
      </c>
      <c r="D3384" s="7">
        <v>3.0</v>
      </c>
      <c r="E3384" s="7">
        <v>1.0</v>
      </c>
      <c r="F3384" s="7" t="s">
        <v>321</v>
      </c>
      <c r="G3384" s="7" t="s">
        <v>293</v>
      </c>
      <c r="H3384" s="7" t="s">
        <v>1076</v>
      </c>
      <c r="I3384" s="7" t="s">
        <v>27</v>
      </c>
    </row>
    <row r="3385">
      <c r="A3385" s="56" t="s">
        <v>365</v>
      </c>
      <c r="B3385" s="7" t="s">
        <v>1148</v>
      </c>
      <c r="C3385" s="7">
        <v>4.0</v>
      </c>
      <c r="D3385" s="7">
        <v>3.0</v>
      </c>
      <c r="E3385" s="7">
        <v>1.0</v>
      </c>
      <c r="F3385" s="7" t="s">
        <v>1687</v>
      </c>
      <c r="G3385" s="7" t="s">
        <v>293</v>
      </c>
      <c r="H3385" s="7" t="s">
        <v>1030</v>
      </c>
      <c r="I3385" s="7" t="s">
        <v>27</v>
      </c>
    </row>
    <row r="3386">
      <c r="A3386" s="56" t="s">
        <v>298</v>
      </c>
      <c r="B3386" s="7" t="s">
        <v>2421</v>
      </c>
      <c r="C3386" s="7">
        <v>2.0</v>
      </c>
      <c r="D3386" s="7">
        <v>2.0</v>
      </c>
      <c r="E3386" s="7"/>
      <c r="F3386" s="7" t="s">
        <v>36</v>
      </c>
      <c r="G3386" s="7" t="s">
        <v>293</v>
      </c>
      <c r="H3386" s="7" t="s">
        <v>1163</v>
      </c>
      <c r="I3386" s="7" t="s">
        <v>25</v>
      </c>
    </row>
    <row r="3387">
      <c r="A3387" s="56" t="s">
        <v>298</v>
      </c>
      <c r="B3387" s="7" t="s">
        <v>2422</v>
      </c>
      <c r="C3387" s="7">
        <v>1.0</v>
      </c>
      <c r="D3387" s="7">
        <v>1.0</v>
      </c>
      <c r="E3387" s="7">
        <v>2.0</v>
      </c>
      <c r="F3387" s="7" t="s">
        <v>36</v>
      </c>
      <c r="G3387" s="7" t="s">
        <v>293</v>
      </c>
      <c r="H3387" s="7" t="s">
        <v>1345</v>
      </c>
      <c r="I3387" s="7" t="s">
        <v>25</v>
      </c>
    </row>
    <row r="3388">
      <c r="A3388" s="56" t="s">
        <v>295</v>
      </c>
      <c r="B3388" s="7" t="s">
        <v>2423</v>
      </c>
      <c r="C3388" s="7">
        <v>6.0</v>
      </c>
      <c r="D3388" s="7">
        <v>6.0</v>
      </c>
      <c r="E3388" s="7">
        <v>2.0</v>
      </c>
      <c r="F3388" s="7" t="s">
        <v>192</v>
      </c>
      <c r="G3388" s="7" t="s">
        <v>179</v>
      </c>
      <c r="H3388" s="7" t="s">
        <v>833</v>
      </c>
      <c r="I3388" s="7" t="s">
        <v>27</v>
      </c>
    </row>
    <row r="3389">
      <c r="A3389" s="56" t="s">
        <v>302</v>
      </c>
      <c r="B3389" s="7" t="s">
        <v>2424</v>
      </c>
      <c r="C3389" s="7">
        <v>2.0</v>
      </c>
      <c r="D3389" s="7">
        <v>2.0</v>
      </c>
      <c r="E3389" s="7">
        <v>2.0</v>
      </c>
      <c r="F3389" s="7" t="s">
        <v>405</v>
      </c>
      <c r="G3389" s="7" t="s">
        <v>293</v>
      </c>
      <c r="H3389" s="7" t="s">
        <v>2425</v>
      </c>
      <c r="I3389" s="7" t="s">
        <v>27</v>
      </c>
    </row>
    <row r="3390">
      <c r="A3390" s="56" t="s">
        <v>302</v>
      </c>
      <c r="B3390" s="7" t="s">
        <v>2426</v>
      </c>
      <c r="C3390" s="7">
        <v>2.0</v>
      </c>
      <c r="D3390" s="7">
        <v>2.0</v>
      </c>
      <c r="E3390" s="7">
        <v>1.0</v>
      </c>
      <c r="F3390" s="7" t="s">
        <v>36</v>
      </c>
      <c r="G3390" s="7" t="s">
        <v>293</v>
      </c>
      <c r="H3390" s="7" t="s">
        <v>1992</v>
      </c>
      <c r="I3390" s="7" t="s">
        <v>27</v>
      </c>
    </row>
    <row r="3391">
      <c r="A3391" s="56" t="s">
        <v>302</v>
      </c>
      <c r="B3391" s="7" t="s">
        <v>2427</v>
      </c>
      <c r="C3391" s="7">
        <v>2.0</v>
      </c>
      <c r="D3391" s="7">
        <v>1.0</v>
      </c>
      <c r="E3391" s="7">
        <v>1.0</v>
      </c>
      <c r="F3391" s="7" t="s">
        <v>36</v>
      </c>
      <c r="G3391" s="7" t="s">
        <v>293</v>
      </c>
      <c r="H3391" s="7" t="s">
        <v>2428</v>
      </c>
      <c r="I3391" s="7" t="s">
        <v>27</v>
      </c>
    </row>
    <row r="3392">
      <c r="A3392" s="56" t="s">
        <v>302</v>
      </c>
      <c r="B3392" s="7" t="s">
        <v>2429</v>
      </c>
      <c r="C3392" s="7">
        <v>4.0</v>
      </c>
      <c r="D3392" s="7">
        <v>2.0</v>
      </c>
      <c r="E3392" s="7">
        <v>1.0</v>
      </c>
      <c r="F3392" s="7" t="s">
        <v>405</v>
      </c>
      <c r="G3392" s="7" t="s">
        <v>293</v>
      </c>
      <c r="H3392" s="7" t="s">
        <v>2430</v>
      </c>
      <c r="I3392" s="7" t="s">
        <v>27</v>
      </c>
    </row>
    <row r="3393">
      <c r="A3393" s="56" t="s">
        <v>302</v>
      </c>
      <c r="B3393" s="7" t="s">
        <v>1535</v>
      </c>
      <c r="C3393" s="7">
        <v>1.0</v>
      </c>
      <c r="D3393" s="7">
        <v>2.0</v>
      </c>
      <c r="E3393" s="7">
        <v>1.0</v>
      </c>
      <c r="F3393" s="7" t="s">
        <v>405</v>
      </c>
      <c r="G3393" s="7" t="s">
        <v>293</v>
      </c>
      <c r="H3393" s="7" t="s">
        <v>914</v>
      </c>
      <c r="I3393" s="7" t="s">
        <v>27</v>
      </c>
    </row>
    <row r="3394">
      <c r="A3394" s="56" t="s">
        <v>302</v>
      </c>
      <c r="B3394" s="7" t="s">
        <v>2431</v>
      </c>
      <c r="C3394" s="7">
        <v>1.0</v>
      </c>
      <c r="D3394" s="7">
        <v>1.0</v>
      </c>
      <c r="E3394" s="7">
        <v>2.0</v>
      </c>
      <c r="F3394" s="7" t="s">
        <v>36</v>
      </c>
      <c r="G3394" s="7" t="s">
        <v>293</v>
      </c>
      <c r="H3394" s="7" t="s">
        <v>2432</v>
      </c>
      <c r="I3394" s="7" t="s">
        <v>27</v>
      </c>
    </row>
    <row r="3395">
      <c r="A3395" s="56" t="s">
        <v>370</v>
      </c>
      <c r="B3395" s="7" t="s">
        <v>1838</v>
      </c>
      <c r="C3395" s="7">
        <v>4.0</v>
      </c>
      <c r="D3395" s="7">
        <v>2.0</v>
      </c>
      <c r="E3395" s="7">
        <v>2.0</v>
      </c>
      <c r="F3395" s="7" t="s">
        <v>300</v>
      </c>
      <c r="G3395" s="7" t="s">
        <v>293</v>
      </c>
      <c r="H3395" s="7" t="s">
        <v>396</v>
      </c>
      <c r="I3395" s="7" t="s">
        <v>27</v>
      </c>
    </row>
    <row r="3396">
      <c r="A3396" s="56" t="s">
        <v>430</v>
      </c>
      <c r="B3396" s="7" t="s">
        <v>804</v>
      </c>
      <c r="C3396" s="7">
        <v>3.0</v>
      </c>
      <c r="D3396" s="7">
        <v>2.0</v>
      </c>
      <c r="E3396" s="7">
        <v>2.0</v>
      </c>
      <c r="F3396" s="7" t="s">
        <v>24</v>
      </c>
      <c r="G3396" s="7" t="s">
        <v>293</v>
      </c>
      <c r="H3396" s="7" t="s">
        <v>969</v>
      </c>
      <c r="I3396" s="7" t="s">
        <v>175</v>
      </c>
    </row>
    <row r="3397">
      <c r="A3397" s="56" t="s">
        <v>290</v>
      </c>
      <c r="B3397" s="7" t="s">
        <v>1435</v>
      </c>
      <c r="C3397" s="7">
        <v>3.0</v>
      </c>
      <c r="D3397" s="7">
        <v>2.0</v>
      </c>
      <c r="E3397" s="7">
        <v>2.0</v>
      </c>
      <c r="F3397" s="7" t="s">
        <v>300</v>
      </c>
      <c r="G3397" s="7" t="s">
        <v>293</v>
      </c>
      <c r="H3397" s="7" t="s">
        <v>588</v>
      </c>
      <c r="I3397" s="7" t="s">
        <v>27</v>
      </c>
    </row>
    <row r="3398">
      <c r="A3398" s="56" t="s">
        <v>351</v>
      </c>
      <c r="B3398" s="7" t="s">
        <v>1619</v>
      </c>
      <c r="C3398" s="7">
        <v>2.0</v>
      </c>
      <c r="D3398" s="7">
        <v>2.0</v>
      </c>
      <c r="E3398" s="7">
        <v>3.0</v>
      </c>
      <c r="F3398" s="7" t="s">
        <v>382</v>
      </c>
      <c r="G3398" s="7" t="s">
        <v>293</v>
      </c>
      <c r="H3398" s="7" t="s">
        <v>2363</v>
      </c>
      <c r="I3398" s="7" t="s">
        <v>175</v>
      </c>
    </row>
    <row r="3399">
      <c r="A3399" s="56" t="s">
        <v>362</v>
      </c>
      <c r="B3399" s="7" t="s">
        <v>580</v>
      </c>
      <c r="C3399" s="7">
        <v>3.0</v>
      </c>
      <c r="D3399" s="7">
        <v>4.0</v>
      </c>
      <c r="E3399" s="7"/>
      <c r="F3399" s="7" t="s">
        <v>355</v>
      </c>
      <c r="G3399" s="7" t="s">
        <v>179</v>
      </c>
      <c r="H3399" s="7" t="s">
        <v>314</v>
      </c>
      <c r="I3399" s="7" t="s">
        <v>27</v>
      </c>
    </row>
    <row r="3400">
      <c r="A3400" s="56" t="s">
        <v>2433</v>
      </c>
      <c r="B3400" s="7" t="s">
        <v>1550</v>
      </c>
      <c r="C3400" s="7" t="s">
        <v>576</v>
      </c>
      <c r="D3400" s="7">
        <v>1.0</v>
      </c>
      <c r="E3400" s="7"/>
      <c r="F3400" s="7" t="s">
        <v>1993</v>
      </c>
      <c r="G3400" s="7" t="s">
        <v>293</v>
      </c>
      <c r="H3400" s="7" t="s">
        <v>500</v>
      </c>
    </row>
    <row r="3401">
      <c r="A3401" s="56" t="s">
        <v>2433</v>
      </c>
      <c r="B3401" s="7" t="s">
        <v>1530</v>
      </c>
      <c r="C3401" s="7">
        <v>2.0</v>
      </c>
      <c r="D3401" s="7">
        <v>2.0</v>
      </c>
      <c r="E3401" s="7">
        <v>1.0</v>
      </c>
      <c r="F3401" s="7" t="s">
        <v>36</v>
      </c>
      <c r="G3401" s="7" t="s">
        <v>293</v>
      </c>
      <c r="H3401" s="7" t="s">
        <v>2434</v>
      </c>
    </row>
    <row r="3402">
      <c r="A3402" s="56" t="s">
        <v>336</v>
      </c>
      <c r="B3402" s="7" t="s">
        <v>896</v>
      </c>
      <c r="C3402" s="7">
        <v>5.0</v>
      </c>
      <c r="D3402" s="7">
        <v>5.0</v>
      </c>
      <c r="E3402" s="7"/>
      <c r="F3402" s="7" t="s">
        <v>300</v>
      </c>
      <c r="G3402" s="7" t="s">
        <v>179</v>
      </c>
      <c r="H3402" s="7" t="s">
        <v>964</v>
      </c>
      <c r="I3402" s="7" t="s">
        <v>27</v>
      </c>
    </row>
    <row r="3403">
      <c r="A3403" s="56" t="s">
        <v>348</v>
      </c>
      <c r="B3403" s="7" t="s">
        <v>1085</v>
      </c>
      <c r="C3403" s="7">
        <v>2.0</v>
      </c>
      <c r="D3403" s="7">
        <v>2.0</v>
      </c>
      <c r="E3403" s="7">
        <v>1.0</v>
      </c>
      <c r="F3403" s="7" t="s">
        <v>345</v>
      </c>
      <c r="G3403" s="7" t="s">
        <v>179</v>
      </c>
      <c r="H3403" s="7" t="s">
        <v>1052</v>
      </c>
      <c r="I3403" s="7" t="s">
        <v>25</v>
      </c>
    </row>
    <row r="3404">
      <c r="A3404" s="56" t="s">
        <v>1450</v>
      </c>
      <c r="B3404" s="7" t="s">
        <v>393</v>
      </c>
      <c r="C3404" s="7">
        <v>2.0</v>
      </c>
      <c r="D3404" s="7">
        <v>2.0</v>
      </c>
      <c r="E3404" s="7">
        <v>2.0</v>
      </c>
      <c r="F3404" s="7" t="s">
        <v>36</v>
      </c>
      <c r="G3404" s="7" t="s">
        <v>293</v>
      </c>
      <c r="H3404" s="7" t="s">
        <v>1452</v>
      </c>
    </row>
    <row r="3405">
      <c r="A3405" s="56" t="s">
        <v>1450</v>
      </c>
      <c r="B3405" s="7" t="s">
        <v>428</v>
      </c>
      <c r="C3405" s="7">
        <v>2.0</v>
      </c>
      <c r="D3405" s="7">
        <v>2.0</v>
      </c>
      <c r="E3405" s="7">
        <v>2.0</v>
      </c>
      <c r="F3405" s="7" t="s">
        <v>36</v>
      </c>
      <c r="G3405" s="7"/>
    </row>
    <row r="3406">
      <c r="A3406" s="56" t="s">
        <v>370</v>
      </c>
      <c r="B3406" s="7" t="s">
        <v>452</v>
      </c>
      <c r="C3406" s="7">
        <v>6.0</v>
      </c>
      <c r="D3406" s="7">
        <v>5.0</v>
      </c>
      <c r="E3406" s="7">
        <v>1.0</v>
      </c>
      <c r="F3406" s="7" t="s">
        <v>329</v>
      </c>
      <c r="G3406" s="7" t="s">
        <v>293</v>
      </c>
      <c r="H3406" s="7" t="s">
        <v>2435</v>
      </c>
      <c r="I3406" s="7" t="s">
        <v>25</v>
      </c>
    </row>
    <row r="3407">
      <c r="A3407" s="56" t="s">
        <v>436</v>
      </c>
      <c r="B3407" s="7" t="s">
        <v>452</v>
      </c>
      <c r="C3407" s="7">
        <v>4.0</v>
      </c>
      <c r="D3407" s="7">
        <v>3.0</v>
      </c>
      <c r="E3407" s="7">
        <v>2.0</v>
      </c>
      <c r="F3407" s="7" t="s">
        <v>321</v>
      </c>
      <c r="G3407" s="7" t="s">
        <v>179</v>
      </c>
      <c r="H3407" s="7" t="s">
        <v>537</v>
      </c>
      <c r="I3407" s="7" t="s">
        <v>175</v>
      </c>
    </row>
    <row r="3408">
      <c r="A3408" s="56" t="s">
        <v>336</v>
      </c>
      <c r="B3408" s="7" t="s">
        <v>344</v>
      </c>
      <c r="C3408" s="7">
        <v>4.0</v>
      </c>
      <c r="D3408" s="7">
        <v>3.0</v>
      </c>
      <c r="E3408" s="7">
        <v>2.0</v>
      </c>
      <c r="F3408" s="7" t="s">
        <v>24</v>
      </c>
      <c r="G3408" s="7" t="s">
        <v>179</v>
      </c>
      <c r="H3408" s="7" t="s">
        <v>2436</v>
      </c>
      <c r="I3408" s="7" t="s">
        <v>25</v>
      </c>
    </row>
    <row r="3409">
      <c r="A3409" s="56" t="s">
        <v>302</v>
      </c>
      <c r="B3409" s="7" t="s">
        <v>1166</v>
      </c>
      <c r="C3409" s="7">
        <v>7.0</v>
      </c>
      <c r="D3409" s="7">
        <v>9.0</v>
      </c>
      <c r="E3409" s="7">
        <v>3.0</v>
      </c>
      <c r="F3409" s="7" t="s">
        <v>326</v>
      </c>
      <c r="G3409" s="7" t="s">
        <v>179</v>
      </c>
      <c r="H3409" s="7" t="s">
        <v>869</v>
      </c>
      <c r="I3409" s="7" t="s">
        <v>25</v>
      </c>
    </row>
    <row r="3410">
      <c r="A3410" s="56" t="s">
        <v>290</v>
      </c>
      <c r="B3410" s="7" t="s">
        <v>2437</v>
      </c>
      <c r="C3410" s="7">
        <v>2.0</v>
      </c>
      <c r="D3410" s="7">
        <v>2.0</v>
      </c>
      <c r="E3410" s="7">
        <v>1.0</v>
      </c>
      <c r="F3410" s="7" t="s">
        <v>382</v>
      </c>
      <c r="G3410" s="7" t="s">
        <v>293</v>
      </c>
      <c r="H3410" s="7" t="s">
        <v>2393</v>
      </c>
      <c r="I3410" s="7" t="s">
        <v>27</v>
      </c>
    </row>
    <row r="3411">
      <c r="A3411" s="56" t="s">
        <v>479</v>
      </c>
      <c r="B3411" s="7" t="s">
        <v>1193</v>
      </c>
      <c r="C3411" s="7" t="s">
        <v>576</v>
      </c>
      <c r="D3411" s="7">
        <v>1.0</v>
      </c>
      <c r="E3411" s="7">
        <v>3.0</v>
      </c>
      <c r="F3411" s="7" t="s">
        <v>36</v>
      </c>
      <c r="G3411" s="7" t="s">
        <v>293</v>
      </c>
      <c r="H3411" s="7" t="s">
        <v>500</v>
      </c>
      <c r="I3411" s="7" t="s">
        <v>25</v>
      </c>
    </row>
    <row r="3412">
      <c r="A3412" s="56" t="s">
        <v>302</v>
      </c>
      <c r="B3412" s="7" t="s">
        <v>621</v>
      </c>
      <c r="C3412" s="7">
        <v>4.0</v>
      </c>
      <c r="D3412" s="7">
        <v>3.0</v>
      </c>
      <c r="E3412" s="7">
        <v>1.0</v>
      </c>
      <c r="F3412" s="7" t="s">
        <v>345</v>
      </c>
      <c r="G3412" s="7" t="s">
        <v>293</v>
      </c>
      <c r="H3412" s="7" t="s">
        <v>2438</v>
      </c>
      <c r="I3412" s="7" t="s">
        <v>25</v>
      </c>
    </row>
    <row r="3413">
      <c r="A3413" s="56" t="s">
        <v>302</v>
      </c>
      <c r="B3413" s="7" t="s">
        <v>1412</v>
      </c>
      <c r="C3413" s="7">
        <v>4.0</v>
      </c>
      <c r="D3413" s="7">
        <v>3.0</v>
      </c>
      <c r="E3413" s="7">
        <v>2.0</v>
      </c>
      <c r="F3413" s="7" t="s">
        <v>321</v>
      </c>
      <c r="G3413" s="7" t="s">
        <v>179</v>
      </c>
      <c r="H3413" s="7" t="s">
        <v>1337</v>
      </c>
      <c r="I3413" s="7" t="s">
        <v>27</v>
      </c>
    </row>
    <row r="3414">
      <c r="A3414" s="56" t="s">
        <v>522</v>
      </c>
      <c r="B3414" s="7" t="s">
        <v>1040</v>
      </c>
      <c r="C3414" s="7">
        <v>4.0</v>
      </c>
      <c r="D3414" s="7">
        <v>4.0</v>
      </c>
      <c r="E3414" s="7">
        <v>2.0</v>
      </c>
      <c r="F3414" s="7" t="s">
        <v>24</v>
      </c>
      <c r="G3414" s="7" t="s">
        <v>293</v>
      </c>
      <c r="H3414" s="7" t="s">
        <v>1410</v>
      </c>
      <c r="I3414" s="7" t="s">
        <v>27</v>
      </c>
    </row>
    <row r="3415">
      <c r="A3415" s="56" t="s">
        <v>365</v>
      </c>
      <c r="B3415" s="7" t="s">
        <v>1293</v>
      </c>
      <c r="C3415" s="7">
        <v>4.0</v>
      </c>
      <c r="D3415" s="7">
        <v>2.0</v>
      </c>
      <c r="E3415" s="7"/>
      <c r="F3415" s="7" t="s">
        <v>345</v>
      </c>
      <c r="G3415" s="7" t="s">
        <v>293</v>
      </c>
      <c r="H3415" s="7" t="s">
        <v>572</v>
      </c>
      <c r="I3415" s="7" t="s">
        <v>27</v>
      </c>
    </row>
    <row r="3416">
      <c r="A3416" s="56" t="s">
        <v>303</v>
      </c>
      <c r="B3416" s="7" t="s">
        <v>291</v>
      </c>
      <c r="C3416" s="7">
        <v>6.0</v>
      </c>
      <c r="D3416" s="7">
        <v>4.0</v>
      </c>
      <c r="E3416" s="7">
        <v>1.0</v>
      </c>
      <c r="F3416" s="7" t="s">
        <v>352</v>
      </c>
      <c r="G3416" s="7" t="s">
        <v>179</v>
      </c>
      <c r="H3416" s="7" t="s">
        <v>2439</v>
      </c>
      <c r="I3416" s="7" t="s">
        <v>27</v>
      </c>
    </row>
    <row r="3417">
      <c r="A3417" s="56" t="s">
        <v>447</v>
      </c>
      <c r="B3417" s="7" t="s">
        <v>2440</v>
      </c>
      <c r="C3417" s="7">
        <v>4.0</v>
      </c>
      <c r="D3417" s="7">
        <v>4.0</v>
      </c>
      <c r="E3417" s="7">
        <v>1.0</v>
      </c>
      <c r="F3417" s="7" t="s">
        <v>36</v>
      </c>
      <c r="G3417" s="7" t="s">
        <v>293</v>
      </c>
      <c r="H3417" s="7" t="s">
        <v>2441</v>
      </c>
      <c r="I3417" s="7" t="s">
        <v>25</v>
      </c>
    </row>
    <row r="3418">
      <c r="A3418" s="56" t="s">
        <v>447</v>
      </c>
      <c r="B3418" s="7" t="s">
        <v>391</v>
      </c>
      <c r="C3418" s="7">
        <v>2.0</v>
      </c>
      <c r="D3418" s="7">
        <v>3.0</v>
      </c>
      <c r="E3418" s="7"/>
      <c r="F3418" s="7" t="s">
        <v>36</v>
      </c>
      <c r="G3418" s="7" t="s">
        <v>293</v>
      </c>
      <c r="H3418" s="7" t="s">
        <v>1054</v>
      </c>
      <c r="I3418" s="7" t="s">
        <v>25</v>
      </c>
    </row>
    <row r="3419">
      <c r="A3419" s="56" t="s">
        <v>362</v>
      </c>
      <c r="B3419" s="7" t="s">
        <v>2330</v>
      </c>
      <c r="C3419" s="7">
        <v>3.0</v>
      </c>
      <c r="D3419" s="7">
        <v>2.0</v>
      </c>
      <c r="E3419" s="7"/>
      <c r="F3419" s="7" t="s">
        <v>382</v>
      </c>
      <c r="G3419" s="7" t="s">
        <v>293</v>
      </c>
      <c r="H3419" s="7" t="s">
        <v>736</v>
      </c>
      <c r="I3419" s="7" t="s">
        <v>27</v>
      </c>
    </row>
    <row r="3420">
      <c r="A3420" s="56" t="s">
        <v>365</v>
      </c>
      <c r="B3420" s="7" t="s">
        <v>950</v>
      </c>
      <c r="C3420" s="7">
        <v>3.0</v>
      </c>
      <c r="D3420" s="7">
        <v>2.0</v>
      </c>
      <c r="E3420" s="7">
        <v>3.0</v>
      </c>
      <c r="F3420" s="7" t="s">
        <v>593</v>
      </c>
      <c r="G3420" s="7"/>
    </row>
    <row r="3421">
      <c r="A3421" s="56" t="s">
        <v>303</v>
      </c>
      <c r="B3421" s="7" t="s">
        <v>1042</v>
      </c>
      <c r="C3421" s="7">
        <v>4.0</v>
      </c>
      <c r="D3421" s="7">
        <v>3.0</v>
      </c>
      <c r="E3421" s="7">
        <v>3.0</v>
      </c>
      <c r="F3421" s="7" t="s">
        <v>300</v>
      </c>
      <c r="G3421" s="7" t="s">
        <v>293</v>
      </c>
      <c r="H3421" s="7" t="s">
        <v>1076</v>
      </c>
      <c r="I3421" s="7" t="s">
        <v>25</v>
      </c>
    </row>
    <row r="3422">
      <c r="A3422" s="56" t="s">
        <v>295</v>
      </c>
      <c r="B3422" s="7" t="s">
        <v>719</v>
      </c>
      <c r="C3422" s="7">
        <v>2.0</v>
      </c>
      <c r="D3422" s="7">
        <v>2.0</v>
      </c>
      <c r="E3422" s="7">
        <v>2.0</v>
      </c>
      <c r="F3422" s="7" t="s">
        <v>36</v>
      </c>
      <c r="G3422" s="7" t="s">
        <v>293</v>
      </c>
      <c r="H3422" s="7" t="s">
        <v>622</v>
      </c>
      <c r="I3422" s="7" t="s">
        <v>27</v>
      </c>
    </row>
    <row r="3423">
      <c r="A3423" s="56" t="s">
        <v>436</v>
      </c>
      <c r="B3423" s="7" t="s">
        <v>1088</v>
      </c>
      <c r="C3423" s="7">
        <v>6.0</v>
      </c>
      <c r="D3423" s="7">
        <v>7.0</v>
      </c>
      <c r="E3423" s="7">
        <v>1.0</v>
      </c>
      <c r="F3423" s="7" t="s">
        <v>24</v>
      </c>
      <c r="G3423" s="7" t="s">
        <v>293</v>
      </c>
      <c r="H3423" s="7" t="s">
        <v>791</v>
      </c>
      <c r="I3423" s="7" t="s">
        <v>175</v>
      </c>
    </row>
    <row r="3424">
      <c r="A3424" s="56" t="s">
        <v>290</v>
      </c>
      <c r="B3424" s="7" t="s">
        <v>671</v>
      </c>
      <c r="C3424" s="7">
        <v>2.0</v>
      </c>
      <c r="D3424" s="7">
        <v>2.0</v>
      </c>
      <c r="E3424" s="7">
        <v>2.0</v>
      </c>
      <c r="F3424" s="7" t="s">
        <v>382</v>
      </c>
      <c r="G3424" s="7" t="s">
        <v>293</v>
      </c>
      <c r="H3424" s="7" t="s">
        <v>694</v>
      </c>
      <c r="I3424" s="7" t="s">
        <v>27</v>
      </c>
    </row>
    <row r="3425">
      <c r="A3425" s="56" t="s">
        <v>336</v>
      </c>
      <c r="B3425" s="7" t="s">
        <v>384</v>
      </c>
      <c r="C3425" s="7">
        <v>6.0</v>
      </c>
      <c r="D3425" s="7">
        <v>5.0</v>
      </c>
      <c r="E3425" s="7">
        <v>1.0</v>
      </c>
      <c r="F3425" s="7" t="s">
        <v>971</v>
      </c>
      <c r="G3425" s="7" t="s">
        <v>179</v>
      </c>
      <c r="H3425" s="7" t="s">
        <v>1090</v>
      </c>
      <c r="I3425" s="7" t="s">
        <v>27</v>
      </c>
    </row>
    <row r="3426">
      <c r="A3426" s="56" t="s">
        <v>348</v>
      </c>
      <c r="B3426" s="7" t="s">
        <v>1383</v>
      </c>
      <c r="C3426" s="7">
        <v>2.0</v>
      </c>
      <c r="D3426" s="7">
        <v>1.0</v>
      </c>
      <c r="E3426" s="7"/>
      <c r="F3426" s="7" t="s">
        <v>36</v>
      </c>
      <c r="G3426" s="7" t="s">
        <v>293</v>
      </c>
      <c r="H3426" s="7" t="s">
        <v>1751</v>
      </c>
    </row>
    <row r="3427">
      <c r="A3427" s="56" t="s">
        <v>436</v>
      </c>
      <c r="B3427" s="7" t="s">
        <v>499</v>
      </c>
      <c r="C3427" s="7">
        <v>3.0</v>
      </c>
      <c r="D3427" s="7">
        <v>2.0</v>
      </c>
      <c r="E3427" s="7">
        <v>2.0</v>
      </c>
      <c r="F3427" s="7" t="s">
        <v>24</v>
      </c>
      <c r="G3427" s="7" t="s">
        <v>293</v>
      </c>
      <c r="H3427" s="7" t="s">
        <v>2442</v>
      </c>
    </row>
    <row r="3428">
      <c r="A3428" s="56" t="s">
        <v>341</v>
      </c>
      <c r="B3428" s="7" t="s">
        <v>1495</v>
      </c>
      <c r="C3428" s="7">
        <v>4.0</v>
      </c>
      <c r="D3428" s="7">
        <v>5.0</v>
      </c>
      <c r="E3428" s="7">
        <v>1.0</v>
      </c>
      <c r="F3428" s="7" t="s">
        <v>443</v>
      </c>
      <c r="G3428" s="7" t="s">
        <v>293</v>
      </c>
      <c r="H3428" s="7" t="s">
        <v>435</v>
      </c>
      <c r="I3428" s="7" t="s">
        <v>27</v>
      </c>
    </row>
    <row r="3429">
      <c r="A3429" s="56" t="s">
        <v>302</v>
      </c>
      <c r="B3429" s="7" t="s">
        <v>1683</v>
      </c>
      <c r="C3429" s="7">
        <v>4.0</v>
      </c>
      <c r="D3429" s="7">
        <v>3.0</v>
      </c>
      <c r="E3429" s="7">
        <v>2.0</v>
      </c>
      <c r="F3429" s="7" t="s">
        <v>24</v>
      </c>
      <c r="G3429" s="7" t="s">
        <v>293</v>
      </c>
      <c r="H3429" s="7" t="s">
        <v>421</v>
      </c>
    </row>
    <row r="3430">
      <c r="A3430" s="56" t="s">
        <v>2374</v>
      </c>
      <c r="B3430" s="7" t="s">
        <v>2443</v>
      </c>
      <c r="C3430" s="7">
        <v>2.0</v>
      </c>
      <c r="D3430" s="7">
        <v>2.0</v>
      </c>
      <c r="E3430" s="7"/>
      <c r="F3430" s="7" t="s">
        <v>345</v>
      </c>
      <c r="G3430" s="7" t="s">
        <v>293</v>
      </c>
      <c r="H3430" s="7" t="s">
        <v>641</v>
      </c>
      <c r="I3430" s="7" t="s">
        <v>25</v>
      </c>
    </row>
    <row r="3431">
      <c r="A3431" s="56" t="s">
        <v>430</v>
      </c>
      <c r="B3431" s="7" t="s">
        <v>2174</v>
      </c>
      <c r="C3431" s="7">
        <v>3.0</v>
      </c>
      <c r="D3431" s="7">
        <v>2.0</v>
      </c>
      <c r="E3431" s="7">
        <v>2.0</v>
      </c>
      <c r="F3431" s="7" t="s">
        <v>345</v>
      </c>
      <c r="G3431" s="7" t="s">
        <v>293</v>
      </c>
      <c r="H3431" s="7" t="s">
        <v>2444</v>
      </c>
      <c r="I3431" s="7" t="s">
        <v>27</v>
      </c>
    </row>
    <row r="3432">
      <c r="A3432" s="56" t="s">
        <v>336</v>
      </c>
      <c r="B3432" s="7" t="s">
        <v>947</v>
      </c>
      <c r="C3432" s="7">
        <v>4.0</v>
      </c>
      <c r="D3432" s="7">
        <v>4.0</v>
      </c>
      <c r="E3432" s="7">
        <v>2.0</v>
      </c>
      <c r="F3432" s="7" t="s">
        <v>355</v>
      </c>
      <c r="G3432" s="7" t="s">
        <v>293</v>
      </c>
      <c r="H3432" s="7" t="s">
        <v>533</v>
      </c>
      <c r="I3432" s="7" t="s">
        <v>25</v>
      </c>
    </row>
    <row r="3433">
      <c r="A3433" s="56" t="s">
        <v>303</v>
      </c>
      <c r="B3433" s="7" t="s">
        <v>779</v>
      </c>
      <c r="C3433" s="7">
        <v>7.0</v>
      </c>
      <c r="D3433" s="7">
        <v>7.0</v>
      </c>
      <c r="E3433" s="7"/>
      <c r="F3433" s="7" t="s">
        <v>329</v>
      </c>
      <c r="G3433" s="7" t="s">
        <v>179</v>
      </c>
      <c r="H3433" s="7" t="s">
        <v>1171</v>
      </c>
      <c r="I3433" s="7" t="s">
        <v>27</v>
      </c>
    </row>
    <row r="3434">
      <c r="A3434" s="56" t="s">
        <v>303</v>
      </c>
      <c r="B3434" s="7" t="s">
        <v>1117</v>
      </c>
      <c r="C3434" s="7">
        <v>3.0</v>
      </c>
      <c r="D3434" s="7">
        <v>2.0</v>
      </c>
      <c r="E3434" s="7">
        <v>2.0</v>
      </c>
      <c r="F3434" s="7" t="s">
        <v>355</v>
      </c>
      <c r="G3434" s="7" t="s">
        <v>293</v>
      </c>
      <c r="H3434" s="7" t="s">
        <v>2445</v>
      </c>
      <c r="I3434" s="7" t="s">
        <v>25</v>
      </c>
    </row>
    <row r="3435">
      <c r="A3435" s="56" t="s">
        <v>336</v>
      </c>
      <c r="B3435" s="7" t="s">
        <v>1258</v>
      </c>
      <c r="C3435" s="7">
        <v>8.0</v>
      </c>
      <c r="D3435" s="7">
        <v>8.0</v>
      </c>
      <c r="E3435" s="7">
        <v>3.0</v>
      </c>
      <c r="F3435" s="7" t="s">
        <v>192</v>
      </c>
      <c r="G3435" s="7" t="s">
        <v>179</v>
      </c>
      <c r="H3435" s="7" t="s">
        <v>2446</v>
      </c>
      <c r="I3435" s="7" t="s">
        <v>27</v>
      </c>
    </row>
    <row r="3436">
      <c r="A3436" s="56" t="s">
        <v>620</v>
      </c>
      <c r="B3436" s="7" t="s">
        <v>1112</v>
      </c>
      <c r="C3436" s="7">
        <v>3.0</v>
      </c>
      <c r="D3436" s="7">
        <v>2.0</v>
      </c>
      <c r="E3436" s="7">
        <v>2.0</v>
      </c>
      <c r="F3436" s="7" t="s">
        <v>24</v>
      </c>
      <c r="G3436" s="7" t="s">
        <v>293</v>
      </c>
      <c r="H3436" s="7" t="s">
        <v>2411</v>
      </c>
      <c r="I3436" s="7" t="s">
        <v>27</v>
      </c>
    </row>
    <row r="3437">
      <c r="A3437" s="56" t="s">
        <v>760</v>
      </c>
      <c r="B3437" s="7" t="s">
        <v>635</v>
      </c>
      <c r="C3437" s="7">
        <v>6.0</v>
      </c>
      <c r="D3437" s="7">
        <v>4.0</v>
      </c>
      <c r="E3437" s="7">
        <v>2.0</v>
      </c>
      <c r="F3437" s="7" t="s">
        <v>192</v>
      </c>
      <c r="G3437" s="7" t="s">
        <v>179</v>
      </c>
      <c r="H3437" s="7" t="s">
        <v>2447</v>
      </c>
      <c r="I3437" s="7" t="s">
        <v>27</v>
      </c>
    </row>
    <row r="3438">
      <c r="A3438" s="56" t="s">
        <v>620</v>
      </c>
      <c r="B3438" s="7" t="s">
        <v>316</v>
      </c>
      <c r="C3438" s="7">
        <v>2.0</v>
      </c>
      <c r="D3438" s="7">
        <v>2.0</v>
      </c>
      <c r="E3438" s="7">
        <v>2.0</v>
      </c>
      <c r="F3438" s="7" t="s">
        <v>345</v>
      </c>
      <c r="G3438" s="7" t="s">
        <v>179</v>
      </c>
      <c r="H3438" s="7" t="s">
        <v>507</v>
      </c>
      <c r="I3438" s="7" t="s">
        <v>27</v>
      </c>
    </row>
    <row r="3439">
      <c r="A3439" s="56" t="s">
        <v>302</v>
      </c>
      <c r="B3439" s="7" t="s">
        <v>993</v>
      </c>
      <c r="C3439" s="7">
        <v>3.0</v>
      </c>
      <c r="D3439" s="7">
        <v>2.0</v>
      </c>
      <c r="E3439" s="7">
        <v>3.0</v>
      </c>
      <c r="F3439" s="7" t="s">
        <v>36</v>
      </c>
      <c r="G3439" s="7" t="s">
        <v>293</v>
      </c>
      <c r="H3439" s="7" t="s">
        <v>2448</v>
      </c>
      <c r="I3439" s="7" t="s">
        <v>175</v>
      </c>
    </row>
    <row r="3440">
      <c r="A3440" s="56" t="s">
        <v>336</v>
      </c>
      <c r="B3440" s="7" t="s">
        <v>1737</v>
      </c>
      <c r="C3440" s="7">
        <v>6.0</v>
      </c>
      <c r="D3440" s="7">
        <v>8.0</v>
      </c>
      <c r="E3440" s="7"/>
      <c r="F3440" s="7" t="s">
        <v>332</v>
      </c>
      <c r="G3440" s="7" t="s">
        <v>179</v>
      </c>
      <c r="H3440" s="7" t="s">
        <v>2449</v>
      </c>
      <c r="I3440" s="7" t="s">
        <v>27</v>
      </c>
    </row>
    <row r="3441">
      <c r="A3441" s="56" t="s">
        <v>362</v>
      </c>
      <c r="B3441" s="7" t="s">
        <v>870</v>
      </c>
      <c r="C3441" s="7">
        <v>4.0</v>
      </c>
      <c r="D3441" s="7">
        <v>3.0</v>
      </c>
      <c r="E3441" s="7"/>
      <c r="F3441" s="7" t="s">
        <v>24</v>
      </c>
      <c r="G3441" s="7" t="s">
        <v>293</v>
      </c>
      <c r="H3441" s="7" t="s">
        <v>2450</v>
      </c>
      <c r="I3441" s="7" t="s">
        <v>27</v>
      </c>
    </row>
    <row r="3442">
      <c r="A3442" s="56" t="s">
        <v>362</v>
      </c>
      <c r="B3442" s="7" t="s">
        <v>1102</v>
      </c>
      <c r="C3442" s="7">
        <v>4.0</v>
      </c>
      <c r="D3442" s="7">
        <v>3.0</v>
      </c>
      <c r="E3442" s="7"/>
      <c r="F3442" s="7" t="s">
        <v>300</v>
      </c>
      <c r="G3442" s="7" t="s">
        <v>293</v>
      </c>
      <c r="H3442" s="7" t="s">
        <v>1292</v>
      </c>
      <c r="I3442" s="7" t="s">
        <v>25</v>
      </c>
    </row>
    <row r="3443">
      <c r="A3443" s="56" t="s">
        <v>362</v>
      </c>
      <c r="B3443" s="7" t="s">
        <v>870</v>
      </c>
      <c r="C3443" s="7">
        <v>4.0</v>
      </c>
      <c r="D3443" s="7">
        <v>3.0</v>
      </c>
      <c r="E3443" s="7"/>
      <c r="F3443" s="7" t="s">
        <v>24</v>
      </c>
      <c r="G3443" s="7" t="s">
        <v>293</v>
      </c>
      <c r="H3443" s="7" t="s">
        <v>1349</v>
      </c>
      <c r="I3443" s="7" t="s">
        <v>27</v>
      </c>
    </row>
    <row r="3444">
      <c r="A3444" s="56" t="s">
        <v>1235</v>
      </c>
      <c r="B3444" s="7" t="s">
        <v>1192</v>
      </c>
      <c r="C3444" s="7">
        <v>5.0</v>
      </c>
      <c r="D3444" s="7">
        <v>3.0</v>
      </c>
      <c r="E3444" s="7"/>
      <c r="F3444" s="7" t="s">
        <v>24</v>
      </c>
      <c r="G3444" s="7" t="s">
        <v>293</v>
      </c>
      <c r="H3444" s="7" t="s">
        <v>1076</v>
      </c>
      <c r="I3444" s="7" t="s">
        <v>27</v>
      </c>
    </row>
    <row r="3445">
      <c r="A3445" s="56" t="s">
        <v>370</v>
      </c>
      <c r="B3445" s="7" t="s">
        <v>950</v>
      </c>
      <c r="C3445" s="7">
        <v>2.0</v>
      </c>
      <c r="D3445" s="7">
        <v>2.0</v>
      </c>
      <c r="E3445" s="7"/>
      <c r="F3445" s="7" t="s">
        <v>24</v>
      </c>
      <c r="G3445" s="7" t="s">
        <v>293</v>
      </c>
      <c r="H3445" s="7" t="s">
        <v>2333</v>
      </c>
      <c r="I3445" s="7" t="s">
        <v>27</v>
      </c>
    </row>
    <row r="3446">
      <c r="A3446" s="56" t="s">
        <v>351</v>
      </c>
      <c r="B3446" s="7" t="s">
        <v>1582</v>
      </c>
      <c r="C3446" s="7">
        <v>3.0</v>
      </c>
      <c r="D3446" s="7">
        <v>2.0</v>
      </c>
      <c r="E3446" s="7">
        <v>2.0</v>
      </c>
      <c r="F3446" s="7" t="s">
        <v>24</v>
      </c>
      <c r="G3446" s="7" t="s">
        <v>293</v>
      </c>
      <c r="H3446" s="7" t="s">
        <v>1324</v>
      </c>
      <c r="I3446" s="7" t="s">
        <v>27</v>
      </c>
    </row>
    <row r="3447">
      <c r="A3447" s="56" t="s">
        <v>362</v>
      </c>
      <c r="B3447" s="7" t="s">
        <v>578</v>
      </c>
      <c r="C3447" s="7">
        <v>5.0</v>
      </c>
      <c r="D3447" s="7">
        <v>4.0</v>
      </c>
      <c r="E3447" s="7">
        <v>2.0</v>
      </c>
      <c r="F3447" s="7" t="s">
        <v>300</v>
      </c>
      <c r="G3447" s="7" t="s">
        <v>293</v>
      </c>
      <c r="H3447" s="7" t="s">
        <v>976</v>
      </c>
      <c r="I3447" s="7" t="s">
        <v>25</v>
      </c>
    </row>
    <row r="3448">
      <c r="A3448" s="56" t="s">
        <v>620</v>
      </c>
      <c r="B3448" s="7" t="s">
        <v>993</v>
      </c>
      <c r="C3448" s="7">
        <v>3.0</v>
      </c>
      <c r="D3448" s="7">
        <v>2.0</v>
      </c>
      <c r="E3448" s="7">
        <v>3.0</v>
      </c>
      <c r="F3448" s="7" t="s">
        <v>321</v>
      </c>
      <c r="G3448" s="7" t="s">
        <v>179</v>
      </c>
      <c r="H3448" s="7" t="s">
        <v>367</v>
      </c>
      <c r="I3448" s="7" t="s">
        <v>27</v>
      </c>
    </row>
    <row r="3449">
      <c r="A3449" s="56" t="s">
        <v>439</v>
      </c>
      <c r="B3449" s="7" t="s">
        <v>768</v>
      </c>
      <c r="C3449" s="7">
        <v>4.0</v>
      </c>
      <c r="D3449" s="7">
        <v>4.0</v>
      </c>
      <c r="E3449" s="7">
        <v>2.0</v>
      </c>
      <c r="F3449" s="7" t="s">
        <v>627</v>
      </c>
      <c r="G3449" s="7" t="s">
        <v>293</v>
      </c>
      <c r="H3449" s="7" t="s">
        <v>1248</v>
      </c>
      <c r="I3449" s="7" t="s">
        <v>25</v>
      </c>
    </row>
    <row r="3450">
      <c r="A3450" s="56" t="s">
        <v>303</v>
      </c>
      <c r="B3450" s="7" t="s">
        <v>2330</v>
      </c>
      <c r="C3450" s="7">
        <v>3.0</v>
      </c>
      <c r="D3450" s="7">
        <v>2.0</v>
      </c>
      <c r="E3450" s="7">
        <v>2.0</v>
      </c>
      <c r="F3450" s="7" t="s">
        <v>171</v>
      </c>
      <c r="G3450" s="7" t="s">
        <v>293</v>
      </c>
      <c r="H3450" s="7" t="s">
        <v>2451</v>
      </c>
    </row>
    <row r="3451">
      <c r="A3451" s="56" t="s">
        <v>306</v>
      </c>
      <c r="B3451" s="7" t="s">
        <v>499</v>
      </c>
      <c r="C3451" s="7">
        <v>3.0</v>
      </c>
      <c r="D3451" s="7">
        <v>3.0</v>
      </c>
      <c r="E3451" s="7">
        <v>2.0</v>
      </c>
      <c r="F3451" s="7" t="s">
        <v>345</v>
      </c>
      <c r="G3451" s="7" t="s">
        <v>293</v>
      </c>
      <c r="H3451" s="7" t="s">
        <v>720</v>
      </c>
      <c r="I3451" s="7" t="s">
        <v>27</v>
      </c>
    </row>
    <row r="3452">
      <c r="A3452" s="56" t="s">
        <v>415</v>
      </c>
      <c r="B3452" s="7" t="s">
        <v>859</v>
      </c>
      <c r="C3452" s="7">
        <v>3.0</v>
      </c>
      <c r="D3452" s="7">
        <v>3.0</v>
      </c>
      <c r="E3452" s="7">
        <v>2.0</v>
      </c>
      <c r="F3452" s="7" t="s">
        <v>355</v>
      </c>
      <c r="G3452" s="7" t="s">
        <v>293</v>
      </c>
      <c r="H3452" s="7" t="s">
        <v>2452</v>
      </c>
      <c r="I3452" s="7" t="s">
        <v>27</v>
      </c>
    </row>
    <row r="3453">
      <c r="A3453" s="56" t="s">
        <v>1669</v>
      </c>
      <c r="B3453" s="7" t="s">
        <v>2207</v>
      </c>
      <c r="C3453" s="7">
        <v>5.0</v>
      </c>
      <c r="D3453" s="7">
        <v>5.0</v>
      </c>
      <c r="E3453" s="7">
        <v>3.0</v>
      </c>
      <c r="F3453" s="7" t="s">
        <v>188</v>
      </c>
      <c r="G3453" s="7" t="s">
        <v>179</v>
      </c>
      <c r="H3453" s="7" t="s">
        <v>1336</v>
      </c>
      <c r="I3453" s="7" t="s">
        <v>184</v>
      </c>
    </row>
    <row r="3454">
      <c r="A3454" s="56" t="s">
        <v>298</v>
      </c>
      <c r="B3454" s="7" t="s">
        <v>505</v>
      </c>
      <c r="C3454" s="7">
        <v>4.0</v>
      </c>
      <c r="D3454" s="7">
        <v>5.0</v>
      </c>
      <c r="E3454" s="7">
        <v>3.0</v>
      </c>
      <c r="F3454" s="7" t="s">
        <v>300</v>
      </c>
      <c r="G3454" s="7" t="s">
        <v>293</v>
      </c>
      <c r="H3454" s="7" t="s">
        <v>359</v>
      </c>
      <c r="I3454" s="7" t="s">
        <v>27</v>
      </c>
    </row>
    <row r="3455">
      <c r="A3455" s="56" t="s">
        <v>302</v>
      </c>
      <c r="B3455" s="7" t="s">
        <v>485</v>
      </c>
      <c r="C3455" s="7">
        <v>2.0</v>
      </c>
      <c r="D3455" s="7">
        <v>2.0</v>
      </c>
      <c r="E3455" s="7">
        <v>3.0</v>
      </c>
      <c r="F3455" s="7" t="s">
        <v>317</v>
      </c>
      <c r="G3455" s="7" t="s">
        <v>293</v>
      </c>
      <c r="H3455" s="7" t="s">
        <v>2170</v>
      </c>
      <c r="I3455" s="7" t="s">
        <v>184</v>
      </c>
    </row>
    <row r="3456">
      <c r="A3456" s="56" t="s">
        <v>319</v>
      </c>
      <c r="B3456" s="7" t="s">
        <v>310</v>
      </c>
      <c r="C3456" s="7">
        <v>4.0</v>
      </c>
      <c r="D3456" s="7">
        <v>5.0</v>
      </c>
      <c r="E3456" s="7">
        <v>3.0</v>
      </c>
      <c r="F3456" s="7" t="s">
        <v>181</v>
      </c>
      <c r="G3456" s="7" t="s">
        <v>179</v>
      </c>
      <c r="H3456" s="7" t="s">
        <v>1776</v>
      </c>
      <c r="I3456" s="7" t="s">
        <v>27</v>
      </c>
    </row>
    <row r="3457">
      <c r="A3457" s="56" t="s">
        <v>302</v>
      </c>
      <c r="B3457" s="7" t="s">
        <v>734</v>
      </c>
      <c r="C3457" s="7">
        <v>5.0</v>
      </c>
      <c r="D3457" s="7">
        <v>4.0</v>
      </c>
      <c r="E3457" s="7"/>
      <c r="F3457" s="7" t="s">
        <v>24</v>
      </c>
      <c r="G3457" s="7" t="s">
        <v>293</v>
      </c>
      <c r="H3457" s="7" t="s">
        <v>2453</v>
      </c>
    </row>
    <row r="3458">
      <c r="A3458" s="56" t="s">
        <v>302</v>
      </c>
      <c r="B3458" s="7" t="s">
        <v>583</v>
      </c>
      <c r="C3458" s="7">
        <v>6.0</v>
      </c>
      <c r="D3458" s="7">
        <v>3.0</v>
      </c>
      <c r="E3458" s="7">
        <v>2.0</v>
      </c>
      <c r="F3458" s="7" t="s">
        <v>2454</v>
      </c>
      <c r="G3458" s="7" t="s">
        <v>179</v>
      </c>
      <c r="H3458" s="7" t="s">
        <v>972</v>
      </c>
    </row>
    <row r="3459">
      <c r="A3459" s="56" t="s">
        <v>365</v>
      </c>
      <c r="B3459" s="7" t="s">
        <v>879</v>
      </c>
      <c r="C3459" s="7">
        <v>4.0</v>
      </c>
      <c r="D3459" s="7">
        <v>3.0</v>
      </c>
      <c r="E3459" s="7"/>
      <c r="F3459" s="7" t="s">
        <v>321</v>
      </c>
      <c r="G3459" s="7" t="s">
        <v>179</v>
      </c>
      <c r="H3459" s="7" t="s">
        <v>322</v>
      </c>
      <c r="I3459" s="7" t="s">
        <v>27</v>
      </c>
    </row>
    <row r="3460">
      <c r="A3460" s="56" t="s">
        <v>306</v>
      </c>
      <c r="B3460" s="7" t="s">
        <v>404</v>
      </c>
      <c r="C3460" s="7">
        <v>3.0</v>
      </c>
      <c r="D3460" s="7">
        <v>4.0</v>
      </c>
      <c r="E3460" s="7">
        <v>2.0</v>
      </c>
      <c r="F3460" s="7" t="s">
        <v>345</v>
      </c>
      <c r="G3460" s="7" t="s">
        <v>293</v>
      </c>
      <c r="H3460" s="7" t="s">
        <v>2455</v>
      </c>
      <c r="I3460" s="7" t="s">
        <v>27</v>
      </c>
    </row>
    <row r="3461">
      <c r="A3461" s="56" t="s">
        <v>290</v>
      </c>
      <c r="B3461" s="7" t="s">
        <v>652</v>
      </c>
      <c r="C3461" s="7">
        <v>3.0</v>
      </c>
      <c r="D3461" s="7">
        <v>2.0</v>
      </c>
      <c r="E3461" s="7">
        <v>4.0</v>
      </c>
      <c r="F3461" s="7" t="s">
        <v>24</v>
      </c>
      <c r="G3461" s="7" t="s">
        <v>293</v>
      </c>
      <c r="H3461" s="7" t="s">
        <v>338</v>
      </c>
      <c r="I3461" s="7" t="s">
        <v>27</v>
      </c>
    </row>
    <row r="3462">
      <c r="A3462" s="56" t="s">
        <v>298</v>
      </c>
      <c r="B3462" s="7" t="s">
        <v>393</v>
      </c>
      <c r="C3462" s="7">
        <v>5.0</v>
      </c>
      <c r="D3462" s="7">
        <v>3.0</v>
      </c>
      <c r="E3462" s="7">
        <v>3.0</v>
      </c>
      <c r="F3462" s="7" t="s">
        <v>24</v>
      </c>
      <c r="G3462" s="7" t="s">
        <v>293</v>
      </c>
      <c r="H3462" s="7" t="s">
        <v>2456</v>
      </c>
      <c r="I3462" s="7" t="s">
        <v>27</v>
      </c>
    </row>
    <row r="3463">
      <c r="A3463" s="56" t="s">
        <v>362</v>
      </c>
      <c r="B3463" s="7" t="s">
        <v>1126</v>
      </c>
      <c r="C3463" s="7">
        <v>3.0</v>
      </c>
      <c r="D3463" s="7">
        <v>3.0</v>
      </c>
      <c r="E3463" s="7">
        <v>3.0</v>
      </c>
      <c r="F3463" s="7" t="s">
        <v>355</v>
      </c>
      <c r="G3463" s="7" t="s">
        <v>293</v>
      </c>
      <c r="H3463" s="7" t="s">
        <v>1461</v>
      </c>
      <c r="I3463" s="7" t="s">
        <v>27</v>
      </c>
    </row>
    <row r="3464">
      <c r="A3464" s="56" t="s">
        <v>348</v>
      </c>
      <c r="B3464" s="7" t="s">
        <v>672</v>
      </c>
      <c r="C3464" s="7">
        <v>3.0</v>
      </c>
      <c r="D3464" s="7">
        <v>2.0</v>
      </c>
      <c r="E3464" s="7"/>
      <c r="F3464" s="7" t="s">
        <v>36</v>
      </c>
      <c r="G3464" s="7" t="s">
        <v>293</v>
      </c>
      <c r="H3464" s="7" t="s">
        <v>396</v>
      </c>
      <c r="I3464" s="7" t="s">
        <v>27</v>
      </c>
    </row>
    <row r="3465">
      <c r="A3465" s="56" t="s">
        <v>290</v>
      </c>
      <c r="B3465" s="7" t="s">
        <v>401</v>
      </c>
      <c r="C3465" s="7">
        <v>4.0</v>
      </c>
      <c r="D3465" s="7">
        <v>4.0</v>
      </c>
      <c r="E3465" s="7"/>
      <c r="F3465" s="7" t="s">
        <v>382</v>
      </c>
      <c r="G3465" s="7" t="s">
        <v>293</v>
      </c>
      <c r="H3465" s="7" t="s">
        <v>2453</v>
      </c>
      <c r="I3465" s="7" t="s">
        <v>25</v>
      </c>
    </row>
    <row r="3466">
      <c r="A3466" s="56" t="s">
        <v>439</v>
      </c>
      <c r="B3466" s="7" t="s">
        <v>1024</v>
      </c>
      <c r="C3466" s="7">
        <v>4.0</v>
      </c>
      <c r="D3466" s="7">
        <v>4.0</v>
      </c>
      <c r="E3466" s="7">
        <v>1.0</v>
      </c>
      <c r="F3466" s="7" t="s">
        <v>36</v>
      </c>
      <c r="G3466" s="7" t="s">
        <v>293</v>
      </c>
      <c r="H3466" s="7" t="s">
        <v>2457</v>
      </c>
    </row>
    <row r="3467">
      <c r="A3467" s="56" t="s">
        <v>681</v>
      </c>
      <c r="B3467" s="7" t="s">
        <v>790</v>
      </c>
      <c r="C3467" s="7">
        <v>7.0</v>
      </c>
      <c r="D3467" s="7">
        <v>9.0</v>
      </c>
      <c r="E3467" s="7">
        <v>1.0</v>
      </c>
      <c r="F3467" s="7" t="s">
        <v>192</v>
      </c>
      <c r="G3467" s="7" t="s">
        <v>179</v>
      </c>
      <c r="H3467" s="7" t="s">
        <v>683</v>
      </c>
      <c r="I3467" s="7" t="s">
        <v>27</v>
      </c>
    </row>
    <row r="3468">
      <c r="A3468" s="56" t="s">
        <v>302</v>
      </c>
      <c r="B3468" s="7" t="s">
        <v>1543</v>
      </c>
      <c r="C3468" s="7">
        <v>2.0</v>
      </c>
      <c r="D3468" s="7">
        <v>2.0</v>
      </c>
      <c r="E3468" s="7"/>
      <c r="F3468" s="7" t="s">
        <v>36</v>
      </c>
      <c r="G3468" s="7" t="s">
        <v>293</v>
      </c>
      <c r="H3468" s="7" t="s">
        <v>498</v>
      </c>
      <c r="I3468" s="7" t="s">
        <v>27</v>
      </c>
    </row>
    <row r="3469">
      <c r="A3469" s="56" t="s">
        <v>336</v>
      </c>
      <c r="B3469" s="7" t="s">
        <v>2458</v>
      </c>
      <c r="C3469" s="7">
        <v>5.0</v>
      </c>
      <c r="D3469" s="7">
        <v>5.0</v>
      </c>
      <c r="E3469" s="7">
        <v>2.0</v>
      </c>
      <c r="F3469" s="7" t="s">
        <v>24</v>
      </c>
      <c r="G3469" s="7" t="s">
        <v>293</v>
      </c>
      <c r="H3469" s="7" t="s">
        <v>346</v>
      </c>
      <c r="I3469" s="7" t="s">
        <v>27</v>
      </c>
    </row>
    <row r="3470">
      <c r="A3470" s="56" t="s">
        <v>336</v>
      </c>
      <c r="B3470" s="7" t="s">
        <v>635</v>
      </c>
      <c r="C3470" s="7">
        <v>5.0</v>
      </c>
      <c r="D3470" s="7">
        <v>5.0</v>
      </c>
      <c r="E3470" s="7">
        <v>2.0</v>
      </c>
      <c r="F3470" s="7" t="s">
        <v>300</v>
      </c>
      <c r="G3470" s="7" t="s">
        <v>293</v>
      </c>
      <c r="H3470" s="7" t="s">
        <v>680</v>
      </c>
    </row>
    <row r="3471">
      <c r="A3471" s="56" t="s">
        <v>362</v>
      </c>
      <c r="B3471" s="7" t="s">
        <v>647</v>
      </c>
      <c r="C3471" s="7">
        <v>4.0</v>
      </c>
      <c r="D3471" s="7">
        <v>3.0</v>
      </c>
      <c r="E3471" s="7">
        <v>1.0</v>
      </c>
      <c r="F3471" s="7" t="s">
        <v>192</v>
      </c>
      <c r="G3471" s="7" t="s">
        <v>179</v>
      </c>
      <c r="H3471" s="7" t="s">
        <v>2459</v>
      </c>
      <c r="I3471" s="7" t="s">
        <v>27</v>
      </c>
    </row>
    <row r="3472">
      <c r="A3472" s="56" t="s">
        <v>290</v>
      </c>
      <c r="B3472" s="7" t="s">
        <v>304</v>
      </c>
      <c r="C3472" s="7">
        <v>2.0</v>
      </c>
      <c r="D3472" s="27"/>
      <c r="E3472" s="7">
        <v>1.0</v>
      </c>
      <c r="F3472" s="7" t="s">
        <v>36</v>
      </c>
      <c r="G3472" s="7" t="s">
        <v>293</v>
      </c>
      <c r="H3472" s="7" t="s">
        <v>2460</v>
      </c>
      <c r="I3472" s="7" t="s">
        <v>25</v>
      </c>
    </row>
    <row r="3473">
      <c r="A3473" s="56" t="s">
        <v>681</v>
      </c>
      <c r="B3473" s="7" t="s">
        <v>744</v>
      </c>
      <c r="C3473" s="7">
        <v>4.0</v>
      </c>
      <c r="D3473" s="7">
        <v>4.0</v>
      </c>
      <c r="E3473" s="7"/>
      <c r="F3473" s="7" t="s">
        <v>24</v>
      </c>
      <c r="G3473" s="7" t="s">
        <v>293</v>
      </c>
      <c r="H3473" s="7" t="s">
        <v>2461</v>
      </c>
      <c r="I3473" s="7" t="s">
        <v>25</v>
      </c>
    </row>
    <row r="3474">
      <c r="A3474" s="56" t="s">
        <v>290</v>
      </c>
      <c r="B3474" s="7" t="s">
        <v>2462</v>
      </c>
      <c r="C3474" s="7">
        <v>3.0</v>
      </c>
      <c r="D3474" s="7">
        <v>3.0</v>
      </c>
      <c r="E3474" s="7">
        <v>1.0</v>
      </c>
      <c r="F3474" s="7" t="s">
        <v>355</v>
      </c>
      <c r="G3474" s="7" t="s">
        <v>293</v>
      </c>
      <c r="H3474" s="7" t="s">
        <v>2463</v>
      </c>
      <c r="I3474" s="7" t="s">
        <v>25</v>
      </c>
    </row>
    <row r="3475">
      <c r="A3475" s="56" t="s">
        <v>336</v>
      </c>
      <c r="B3475" s="7" t="s">
        <v>450</v>
      </c>
      <c r="C3475" s="7">
        <v>3.0</v>
      </c>
      <c r="D3475" s="7">
        <v>2.0</v>
      </c>
      <c r="E3475" s="7">
        <v>1.0</v>
      </c>
      <c r="F3475" s="7" t="s">
        <v>24</v>
      </c>
      <c r="G3475" s="7" t="s">
        <v>293</v>
      </c>
      <c r="H3475" s="7" t="s">
        <v>2464</v>
      </c>
    </row>
    <row r="3476">
      <c r="A3476" s="56" t="s">
        <v>336</v>
      </c>
      <c r="B3476" s="7" t="s">
        <v>337</v>
      </c>
      <c r="C3476" s="7">
        <v>4.0</v>
      </c>
      <c r="D3476" s="7">
        <v>4.0</v>
      </c>
      <c r="E3476" s="7">
        <v>6.0</v>
      </c>
      <c r="F3476" s="7" t="s">
        <v>300</v>
      </c>
      <c r="G3476" s="7" t="s">
        <v>293</v>
      </c>
      <c r="H3476" s="7" t="s">
        <v>1096</v>
      </c>
      <c r="I3476" s="7" t="s">
        <v>27</v>
      </c>
    </row>
    <row r="3477">
      <c r="A3477" s="56" t="s">
        <v>341</v>
      </c>
      <c r="B3477" s="7" t="s">
        <v>599</v>
      </c>
      <c r="C3477" s="7">
        <v>2.0</v>
      </c>
      <c r="D3477" s="7">
        <v>2.0</v>
      </c>
      <c r="E3477" s="7"/>
      <c r="F3477" s="7" t="s">
        <v>24</v>
      </c>
      <c r="G3477" s="7" t="s">
        <v>293</v>
      </c>
      <c r="H3477" s="7" t="s">
        <v>572</v>
      </c>
      <c r="I3477" s="7" t="s">
        <v>25</v>
      </c>
    </row>
    <row r="3478">
      <c r="A3478" s="56" t="s">
        <v>341</v>
      </c>
      <c r="B3478" s="7" t="s">
        <v>1295</v>
      </c>
      <c r="C3478" s="7">
        <v>2.0</v>
      </c>
      <c r="D3478" s="7">
        <v>1.0</v>
      </c>
      <c r="E3478" s="7">
        <v>3.0</v>
      </c>
      <c r="F3478" s="7" t="s">
        <v>24</v>
      </c>
      <c r="G3478" s="7" t="s">
        <v>293</v>
      </c>
      <c r="H3478" s="7" t="s">
        <v>849</v>
      </c>
      <c r="I3478" s="7" t="s">
        <v>27</v>
      </c>
    </row>
    <row r="3479">
      <c r="A3479" s="56" t="s">
        <v>341</v>
      </c>
      <c r="B3479" s="7" t="s">
        <v>304</v>
      </c>
      <c r="C3479" s="7">
        <v>2.0</v>
      </c>
      <c r="D3479" s="7">
        <v>1.0</v>
      </c>
      <c r="E3479" s="7">
        <v>2.0</v>
      </c>
      <c r="F3479" s="7" t="s">
        <v>355</v>
      </c>
      <c r="G3479" s="7" t="s">
        <v>293</v>
      </c>
      <c r="H3479" s="7" t="s">
        <v>849</v>
      </c>
      <c r="I3479" s="7" t="s">
        <v>25</v>
      </c>
    </row>
    <row r="3480">
      <c r="A3480" s="56" t="s">
        <v>365</v>
      </c>
      <c r="B3480" s="7" t="s">
        <v>2465</v>
      </c>
      <c r="C3480" s="7">
        <v>3.0</v>
      </c>
      <c r="D3480" s="7">
        <v>2.0</v>
      </c>
      <c r="E3480" s="7">
        <v>2.0</v>
      </c>
      <c r="F3480" s="7" t="s">
        <v>321</v>
      </c>
      <c r="G3480" s="7" t="s">
        <v>179</v>
      </c>
      <c r="H3480" s="7" t="s">
        <v>367</v>
      </c>
    </row>
    <row r="3481">
      <c r="A3481" s="56" t="s">
        <v>330</v>
      </c>
      <c r="B3481" s="7" t="s">
        <v>713</v>
      </c>
      <c r="C3481" s="7">
        <v>7.0</v>
      </c>
      <c r="D3481" s="7">
        <v>7.0</v>
      </c>
      <c r="E3481" s="7">
        <v>1.0</v>
      </c>
      <c r="F3481" s="7" t="s">
        <v>332</v>
      </c>
      <c r="G3481" s="7" t="s">
        <v>179</v>
      </c>
      <c r="H3481" s="7" t="s">
        <v>2466</v>
      </c>
      <c r="I3481" s="7" t="s">
        <v>27</v>
      </c>
    </row>
    <row r="3482">
      <c r="A3482" s="56" t="s">
        <v>522</v>
      </c>
      <c r="B3482" s="7" t="s">
        <v>2467</v>
      </c>
      <c r="C3482" s="7">
        <v>6.0</v>
      </c>
      <c r="D3482" s="7">
        <v>6.0</v>
      </c>
      <c r="E3482" s="7">
        <v>3.0</v>
      </c>
      <c r="F3482" s="7" t="s">
        <v>192</v>
      </c>
      <c r="G3482" s="7" t="s">
        <v>179</v>
      </c>
      <c r="H3482" s="7" t="s">
        <v>2468</v>
      </c>
      <c r="I3482" s="7" t="s">
        <v>27</v>
      </c>
    </row>
    <row r="3483">
      <c r="A3483" s="56" t="s">
        <v>309</v>
      </c>
      <c r="B3483" s="7" t="s">
        <v>726</v>
      </c>
      <c r="C3483" s="7">
        <v>6.0</v>
      </c>
      <c r="D3483" s="7">
        <v>5.0</v>
      </c>
      <c r="E3483" s="7">
        <v>1.0</v>
      </c>
      <c r="F3483" s="7" t="s">
        <v>326</v>
      </c>
      <c r="G3483" s="7" t="s">
        <v>179</v>
      </c>
      <c r="H3483" s="7" t="s">
        <v>1828</v>
      </c>
      <c r="I3483" s="7" t="s">
        <v>27</v>
      </c>
    </row>
    <row r="3484">
      <c r="A3484" s="56" t="s">
        <v>330</v>
      </c>
      <c r="B3484" s="7" t="s">
        <v>2423</v>
      </c>
      <c r="C3484" s="7">
        <v>8.0</v>
      </c>
      <c r="D3484" s="7">
        <v>8.0</v>
      </c>
      <c r="E3484" s="7">
        <v>1.0</v>
      </c>
      <c r="F3484" s="7" t="s">
        <v>332</v>
      </c>
      <c r="G3484" s="7" t="s">
        <v>179</v>
      </c>
      <c r="H3484" s="7" t="s">
        <v>833</v>
      </c>
      <c r="I3484" s="7" t="s">
        <v>27</v>
      </c>
    </row>
    <row r="3485">
      <c r="A3485" s="56" t="s">
        <v>370</v>
      </c>
      <c r="B3485" s="7" t="s">
        <v>1881</v>
      </c>
      <c r="C3485" s="7">
        <v>1.0</v>
      </c>
      <c r="D3485" s="7">
        <v>1.0</v>
      </c>
      <c r="E3485" s="7">
        <v>4.0</v>
      </c>
      <c r="F3485" s="7" t="s">
        <v>345</v>
      </c>
      <c r="G3485" s="7"/>
      <c r="I3485" s="7" t="s">
        <v>27</v>
      </c>
    </row>
    <row r="3486">
      <c r="A3486" s="56" t="s">
        <v>290</v>
      </c>
      <c r="B3486" s="7" t="s">
        <v>1299</v>
      </c>
      <c r="C3486" s="7">
        <v>4.0</v>
      </c>
      <c r="D3486" s="7">
        <v>4.0</v>
      </c>
      <c r="E3486" s="7"/>
      <c r="F3486" s="7" t="s">
        <v>36</v>
      </c>
      <c r="G3486" s="7" t="s">
        <v>293</v>
      </c>
      <c r="H3486" s="7" t="s">
        <v>2049</v>
      </c>
      <c r="I3486" s="7" t="s">
        <v>27</v>
      </c>
    </row>
    <row r="3487">
      <c r="A3487" s="56" t="s">
        <v>336</v>
      </c>
      <c r="B3487" s="7" t="s">
        <v>391</v>
      </c>
      <c r="C3487" s="7">
        <v>5.0</v>
      </c>
      <c r="D3487" s="7">
        <v>6.0</v>
      </c>
      <c r="E3487" s="7">
        <v>2.0</v>
      </c>
      <c r="F3487" s="7" t="s">
        <v>24</v>
      </c>
      <c r="G3487" s="7" t="s">
        <v>293</v>
      </c>
      <c r="H3487" s="7" t="s">
        <v>1036</v>
      </c>
      <c r="I3487" s="7" t="s">
        <v>27</v>
      </c>
    </row>
    <row r="3488">
      <c r="A3488" s="56" t="s">
        <v>290</v>
      </c>
      <c r="B3488" s="7" t="s">
        <v>879</v>
      </c>
      <c r="C3488" s="7" t="s">
        <v>576</v>
      </c>
      <c r="D3488" s="7">
        <v>1.0</v>
      </c>
      <c r="E3488" s="7">
        <v>5.0</v>
      </c>
      <c r="F3488" s="7" t="s">
        <v>36</v>
      </c>
      <c r="G3488" s="7" t="s">
        <v>293</v>
      </c>
      <c r="H3488" s="7" t="s">
        <v>1204</v>
      </c>
    </row>
    <row r="3489">
      <c r="A3489" s="56" t="s">
        <v>290</v>
      </c>
      <c r="B3489" s="7" t="s">
        <v>839</v>
      </c>
      <c r="C3489" s="7">
        <v>1.0</v>
      </c>
      <c r="D3489" s="7">
        <v>1.0</v>
      </c>
      <c r="E3489" s="7">
        <v>2.0</v>
      </c>
      <c r="F3489" s="7" t="s">
        <v>24</v>
      </c>
      <c r="G3489" s="7" t="s">
        <v>293</v>
      </c>
      <c r="H3489" s="7" t="s">
        <v>884</v>
      </c>
    </row>
    <row r="3490">
      <c r="A3490" s="56" t="s">
        <v>362</v>
      </c>
      <c r="B3490" s="7" t="s">
        <v>2469</v>
      </c>
      <c r="C3490" s="7">
        <v>3.0</v>
      </c>
      <c r="D3490" s="7">
        <v>2.0</v>
      </c>
      <c r="E3490" s="7">
        <v>2.0</v>
      </c>
      <c r="F3490" s="7" t="s">
        <v>36</v>
      </c>
      <c r="G3490" s="7" t="s">
        <v>293</v>
      </c>
      <c r="H3490" s="7" t="s">
        <v>2470</v>
      </c>
      <c r="I3490" s="7" t="s">
        <v>27</v>
      </c>
    </row>
    <row r="3491">
      <c r="A3491" s="56" t="s">
        <v>336</v>
      </c>
      <c r="B3491" s="7" t="s">
        <v>532</v>
      </c>
      <c r="C3491" s="7">
        <v>5.0</v>
      </c>
      <c r="D3491" s="7">
        <v>5.0</v>
      </c>
      <c r="E3491" s="7">
        <v>6.0</v>
      </c>
      <c r="F3491" s="7" t="s">
        <v>24</v>
      </c>
      <c r="G3491" s="7" t="s">
        <v>293</v>
      </c>
      <c r="H3491" s="7" t="s">
        <v>704</v>
      </c>
    </row>
    <row r="3492">
      <c r="A3492" s="56" t="s">
        <v>315</v>
      </c>
      <c r="B3492" s="7" t="s">
        <v>450</v>
      </c>
      <c r="C3492" s="7">
        <v>5.0</v>
      </c>
      <c r="D3492" s="7">
        <v>5.0</v>
      </c>
      <c r="E3492" s="7"/>
      <c r="F3492" s="7" t="s">
        <v>352</v>
      </c>
      <c r="G3492" s="7" t="s">
        <v>179</v>
      </c>
      <c r="H3492" s="7" t="s">
        <v>1639</v>
      </c>
      <c r="I3492" s="7" t="s">
        <v>184</v>
      </c>
    </row>
    <row r="3493">
      <c r="A3493" s="56" t="s">
        <v>302</v>
      </c>
      <c r="B3493" s="7" t="s">
        <v>1731</v>
      </c>
      <c r="C3493" s="7">
        <v>2.0</v>
      </c>
      <c r="D3493" s="7">
        <v>2.0</v>
      </c>
      <c r="E3493" s="7">
        <v>4.0</v>
      </c>
      <c r="F3493" s="7" t="s">
        <v>355</v>
      </c>
      <c r="G3493" s="7" t="s">
        <v>293</v>
      </c>
      <c r="H3493" s="7" t="s">
        <v>502</v>
      </c>
      <c r="I3493" s="7" t="s">
        <v>25</v>
      </c>
    </row>
    <row r="3494">
      <c r="A3494" s="56" t="s">
        <v>351</v>
      </c>
      <c r="B3494" s="7" t="s">
        <v>368</v>
      </c>
      <c r="C3494" s="7" t="s">
        <v>576</v>
      </c>
      <c r="D3494" s="7">
        <v>1.0</v>
      </c>
      <c r="E3494" s="7">
        <v>2.0</v>
      </c>
      <c r="F3494" s="7" t="s">
        <v>345</v>
      </c>
      <c r="G3494" s="7" t="s">
        <v>293</v>
      </c>
      <c r="H3494" s="7" t="s">
        <v>1149</v>
      </c>
      <c r="I3494" s="7" t="s">
        <v>27</v>
      </c>
    </row>
    <row r="3495">
      <c r="A3495" s="56" t="s">
        <v>351</v>
      </c>
      <c r="B3495" s="7" t="s">
        <v>804</v>
      </c>
      <c r="C3495" s="7">
        <v>3.0</v>
      </c>
      <c r="D3495" s="7">
        <v>2.0</v>
      </c>
      <c r="E3495" s="7"/>
      <c r="F3495" s="7" t="s">
        <v>345</v>
      </c>
      <c r="G3495" s="7" t="s">
        <v>293</v>
      </c>
      <c r="H3495" s="7" t="s">
        <v>998</v>
      </c>
      <c r="I3495" s="7" t="s">
        <v>25</v>
      </c>
    </row>
    <row r="3496">
      <c r="A3496" s="56" t="s">
        <v>1519</v>
      </c>
      <c r="B3496" s="7" t="s">
        <v>1129</v>
      </c>
      <c r="C3496" s="7">
        <v>4.0</v>
      </c>
      <c r="D3496" s="7">
        <v>4.0</v>
      </c>
      <c r="E3496" s="7">
        <v>2.0</v>
      </c>
      <c r="F3496" s="7" t="s">
        <v>321</v>
      </c>
      <c r="G3496" s="7" t="s">
        <v>179</v>
      </c>
      <c r="H3496" s="7" t="s">
        <v>537</v>
      </c>
      <c r="I3496" s="7" t="s">
        <v>27</v>
      </c>
    </row>
    <row r="3497">
      <c r="A3497" s="56" t="s">
        <v>620</v>
      </c>
      <c r="B3497" s="7" t="s">
        <v>1192</v>
      </c>
      <c r="C3497" s="7">
        <v>4.0</v>
      </c>
      <c r="D3497" s="7">
        <v>2.0</v>
      </c>
      <c r="E3497" s="7">
        <v>1.0</v>
      </c>
      <c r="F3497" s="7" t="s">
        <v>321</v>
      </c>
      <c r="G3497" s="7" t="s">
        <v>179</v>
      </c>
      <c r="H3497" s="7" t="s">
        <v>946</v>
      </c>
      <c r="I3497" s="7" t="s">
        <v>25</v>
      </c>
    </row>
    <row r="3498">
      <c r="A3498" s="56" t="s">
        <v>330</v>
      </c>
      <c r="B3498" s="7" t="s">
        <v>404</v>
      </c>
      <c r="C3498" s="7">
        <v>4.0</v>
      </c>
      <c r="D3498" s="7">
        <v>4.0</v>
      </c>
      <c r="E3498" s="7">
        <v>2.0</v>
      </c>
      <c r="F3498" s="7" t="s">
        <v>300</v>
      </c>
      <c r="G3498" s="7" t="s">
        <v>293</v>
      </c>
      <c r="H3498" s="7" t="s">
        <v>728</v>
      </c>
      <c r="I3498" s="7" t="s">
        <v>25</v>
      </c>
    </row>
    <row r="3499">
      <c r="A3499" s="56" t="s">
        <v>336</v>
      </c>
      <c r="B3499" s="7" t="s">
        <v>428</v>
      </c>
      <c r="C3499" s="7">
        <v>2.0</v>
      </c>
      <c r="D3499" s="7">
        <v>2.0</v>
      </c>
      <c r="E3499" s="7">
        <v>2.0</v>
      </c>
      <c r="F3499" s="7" t="s">
        <v>24</v>
      </c>
      <c r="G3499" s="7" t="s">
        <v>293</v>
      </c>
      <c r="H3499" s="7" t="s">
        <v>1395</v>
      </c>
      <c r="I3499" s="7" t="s">
        <v>25</v>
      </c>
    </row>
    <row r="3500">
      <c r="A3500" s="56" t="s">
        <v>303</v>
      </c>
      <c r="B3500" s="7" t="s">
        <v>1117</v>
      </c>
      <c r="C3500" s="7">
        <v>3.0</v>
      </c>
      <c r="D3500" s="7">
        <v>2.0</v>
      </c>
      <c r="E3500" s="7">
        <v>2.0</v>
      </c>
      <c r="F3500" s="7" t="s">
        <v>24</v>
      </c>
      <c r="G3500" s="7" t="s">
        <v>293</v>
      </c>
      <c r="H3500" s="7" t="s">
        <v>1588</v>
      </c>
      <c r="I3500" s="7" t="s">
        <v>27</v>
      </c>
    </row>
    <row r="3501">
      <c r="A3501" s="56" t="s">
        <v>302</v>
      </c>
      <c r="B3501" s="7" t="s">
        <v>2471</v>
      </c>
      <c r="C3501" s="7">
        <v>5.0</v>
      </c>
      <c r="D3501" s="7">
        <v>5.0</v>
      </c>
      <c r="E3501" s="7">
        <v>2.0</v>
      </c>
      <c r="F3501" s="7" t="s">
        <v>352</v>
      </c>
      <c r="G3501" s="7" t="s">
        <v>179</v>
      </c>
      <c r="H3501" s="7" t="s">
        <v>429</v>
      </c>
    </row>
    <row r="3502">
      <c r="A3502" s="56" t="s">
        <v>415</v>
      </c>
      <c r="B3502" s="7" t="s">
        <v>580</v>
      </c>
      <c r="C3502" s="7">
        <v>4.0</v>
      </c>
      <c r="D3502" s="7">
        <v>3.0</v>
      </c>
      <c r="E3502" s="7">
        <v>1.0</v>
      </c>
      <c r="F3502" s="7" t="s">
        <v>24</v>
      </c>
      <c r="G3502" s="7" t="s">
        <v>179</v>
      </c>
      <c r="H3502" s="7" t="s">
        <v>2472</v>
      </c>
      <c r="I3502" s="7" t="s">
        <v>27</v>
      </c>
    </row>
    <row r="3503">
      <c r="A3503" s="56" t="s">
        <v>944</v>
      </c>
      <c r="B3503" s="7" t="s">
        <v>1113</v>
      </c>
      <c r="C3503" s="7">
        <v>3.0</v>
      </c>
      <c r="D3503" s="7">
        <v>2.0</v>
      </c>
      <c r="E3503" s="7"/>
      <c r="F3503" s="7" t="s">
        <v>300</v>
      </c>
      <c r="G3503" s="7" t="s">
        <v>293</v>
      </c>
      <c r="H3503" s="7" t="s">
        <v>2473</v>
      </c>
      <c r="I3503" s="7" t="s">
        <v>25</v>
      </c>
    </row>
    <row r="3504">
      <c r="A3504" s="56" t="s">
        <v>430</v>
      </c>
      <c r="B3504" s="7" t="s">
        <v>1125</v>
      </c>
      <c r="C3504" s="7">
        <v>4.0</v>
      </c>
      <c r="D3504" s="7">
        <v>2.0</v>
      </c>
      <c r="E3504" s="7">
        <v>5.0</v>
      </c>
      <c r="F3504" s="7" t="s">
        <v>355</v>
      </c>
      <c r="G3504" s="7" t="s">
        <v>293</v>
      </c>
      <c r="H3504" s="7" t="s">
        <v>1288</v>
      </c>
      <c r="I3504" s="7" t="s">
        <v>27</v>
      </c>
    </row>
    <row r="3505">
      <c r="A3505" s="56" t="s">
        <v>1669</v>
      </c>
      <c r="B3505" s="7" t="s">
        <v>1672</v>
      </c>
      <c r="C3505" s="7">
        <v>2.0</v>
      </c>
      <c r="D3505" s="7">
        <v>1.0</v>
      </c>
      <c r="E3505" s="7">
        <v>1.0</v>
      </c>
      <c r="F3505" s="7" t="s">
        <v>2474</v>
      </c>
      <c r="G3505" s="7" t="s">
        <v>293</v>
      </c>
      <c r="H3505" s="7" t="s">
        <v>1984</v>
      </c>
      <c r="I3505" s="7" t="s">
        <v>27</v>
      </c>
    </row>
    <row r="3506">
      <c r="A3506" s="56" t="s">
        <v>415</v>
      </c>
      <c r="B3506" s="7" t="s">
        <v>843</v>
      </c>
      <c r="C3506" s="7">
        <v>3.0</v>
      </c>
      <c r="D3506" s="7">
        <v>2.0</v>
      </c>
      <c r="E3506" s="7">
        <v>2.0</v>
      </c>
      <c r="F3506" s="7" t="s">
        <v>24</v>
      </c>
      <c r="G3506" s="7" t="s">
        <v>293</v>
      </c>
      <c r="H3506" s="7" t="s">
        <v>2475</v>
      </c>
      <c r="I3506" s="7" t="s">
        <v>27</v>
      </c>
    </row>
    <row r="3507">
      <c r="A3507" s="56" t="s">
        <v>336</v>
      </c>
      <c r="B3507" s="7" t="s">
        <v>1530</v>
      </c>
      <c r="C3507" s="7">
        <v>1.0</v>
      </c>
      <c r="D3507" s="7">
        <v>1.0</v>
      </c>
      <c r="E3507" s="7">
        <v>1.0</v>
      </c>
      <c r="F3507" s="7" t="s">
        <v>36</v>
      </c>
      <c r="G3507" s="7" t="s">
        <v>293</v>
      </c>
      <c r="H3507" s="7" t="s">
        <v>498</v>
      </c>
      <c r="I3507" s="7" t="s">
        <v>25</v>
      </c>
    </row>
    <row r="3508">
      <c r="A3508" s="56" t="s">
        <v>1669</v>
      </c>
      <c r="B3508" s="7" t="s">
        <v>2078</v>
      </c>
      <c r="C3508" s="7">
        <v>3.0</v>
      </c>
      <c r="D3508" s="7">
        <v>2.0</v>
      </c>
      <c r="E3508" s="7">
        <v>2.0</v>
      </c>
      <c r="F3508" s="7" t="s">
        <v>317</v>
      </c>
      <c r="G3508" s="7" t="s">
        <v>293</v>
      </c>
      <c r="H3508" s="7" t="s">
        <v>2476</v>
      </c>
      <c r="I3508" s="7" t="s">
        <v>27</v>
      </c>
    </row>
    <row r="3509">
      <c r="A3509" s="56" t="s">
        <v>298</v>
      </c>
      <c r="B3509" s="7" t="s">
        <v>873</v>
      </c>
      <c r="C3509" s="7">
        <v>4.0</v>
      </c>
      <c r="D3509" s="7">
        <v>3.0</v>
      </c>
      <c r="E3509" s="7">
        <v>3.0</v>
      </c>
      <c r="F3509" s="7" t="s">
        <v>355</v>
      </c>
      <c r="G3509" s="7" t="s">
        <v>293</v>
      </c>
      <c r="H3509" s="7" t="s">
        <v>735</v>
      </c>
      <c r="I3509" s="7" t="s">
        <v>25</v>
      </c>
    </row>
    <row r="3510">
      <c r="A3510" s="56" t="s">
        <v>365</v>
      </c>
      <c r="B3510" s="7" t="s">
        <v>349</v>
      </c>
      <c r="C3510" s="7">
        <v>3.0</v>
      </c>
      <c r="D3510" s="7">
        <v>2.0</v>
      </c>
      <c r="E3510" s="7">
        <v>1.0</v>
      </c>
      <c r="F3510" s="7" t="s">
        <v>593</v>
      </c>
      <c r="G3510" s="7" t="s">
        <v>179</v>
      </c>
      <c r="H3510" s="7" t="s">
        <v>537</v>
      </c>
      <c r="I3510" s="7" t="s">
        <v>175</v>
      </c>
    </row>
    <row r="3511">
      <c r="A3511" s="56" t="s">
        <v>336</v>
      </c>
      <c r="B3511" s="7" t="s">
        <v>418</v>
      </c>
      <c r="C3511" s="7">
        <v>4.0</v>
      </c>
      <c r="D3511" s="7">
        <v>4.0</v>
      </c>
      <c r="E3511" s="7">
        <v>2.0</v>
      </c>
      <c r="F3511" s="7" t="s">
        <v>24</v>
      </c>
      <c r="G3511" s="7" t="s">
        <v>293</v>
      </c>
      <c r="H3511" s="7" t="s">
        <v>949</v>
      </c>
      <c r="I3511" s="7" t="s">
        <v>27</v>
      </c>
    </row>
    <row r="3512">
      <c r="A3512" s="56" t="s">
        <v>336</v>
      </c>
      <c r="B3512" s="7" t="s">
        <v>304</v>
      </c>
      <c r="C3512" s="7">
        <v>3.0</v>
      </c>
      <c r="D3512" s="7">
        <v>3.0</v>
      </c>
      <c r="E3512" s="7">
        <v>2.0</v>
      </c>
      <c r="F3512" s="7" t="s">
        <v>24</v>
      </c>
      <c r="G3512" s="7" t="s">
        <v>293</v>
      </c>
      <c r="H3512" s="7" t="s">
        <v>2094</v>
      </c>
      <c r="I3512" s="7" t="s">
        <v>27</v>
      </c>
    </row>
    <row r="3513">
      <c r="A3513" s="56" t="s">
        <v>336</v>
      </c>
      <c r="B3513" s="7" t="s">
        <v>391</v>
      </c>
      <c r="C3513" s="7">
        <v>4.0</v>
      </c>
      <c r="D3513" s="7">
        <v>4.0</v>
      </c>
      <c r="E3513" s="7">
        <v>2.0</v>
      </c>
      <c r="F3513" s="7" t="s">
        <v>627</v>
      </c>
      <c r="G3513" s="7" t="s">
        <v>293</v>
      </c>
      <c r="H3513" s="7" t="s">
        <v>2477</v>
      </c>
      <c r="I3513" s="7" t="s">
        <v>25</v>
      </c>
    </row>
    <row r="3514">
      <c r="A3514" s="56" t="s">
        <v>302</v>
      </c>
      <c r="B3514" s="7" t="s">
        <v>2129</v>
      </c>
      <c r="C3514" s="7">
        <v>2.0</v>
      </c>
      <c r="D3514" s="7">
        <v>2.0</v>
      </c>
      <c r="E3514" s="7"/>
      <c r="F3514" s="7" t="s">
        <v>36</v>
      </c>
      <c r="G3514" s="7" t="s">
        <v>293</v>
      </c>
      <c r="H3514" s="7" t="s">
        <v>2040</v>
      </c>
      <c r="I3514" s="7" t="s">
        <v>175</v>
      </c>
    </row>
    <row r="3515">
      <c r="A3515" s="56" t="s">
        <v>341</v>
      </c>
      <c r="B3515" s="7" t="s">
        <v>1703</v>
      </c>
      <c r="C3515" s="7">
        <v>1.0</v>
      </c>
      <c r="D3515" s="7">
        <v>1.0</v>
      </c>
      <c r="E3515" s="7"/>
      <c r="F3515" s="7" t="s">
        <v>36</v>
      </c>
      <c r="G3515" s="7" t="s">
        <v>293</v>
      </c>
      <c r="H3515" s="7" t="s">
        <v>367</v>
      </c>
      <c r="I3515" s="7" t="s">
        <v>27</v>
      </c>
    </row>
    <row r="3516">
      <c r="A3516" s="56" t="s">
        <v>303</v>
      </c>
      <c r="B3516" s="7" t="s">
        <v>1117</v>
      </c>
      <c r="C3516" s="7">
        <v>3.0</v>
      </c>
      <c r="D3516" s="7">
        <v>2.0</v>
      </c>
      <c r="E3516" s="7">
        <v>1.0</v>
      </c>
      <c r="F3516" s="7" t="s">
        <v>358</v>
      </c>
      <c r="G3516" s="7" t="s">
        <v>179</v>
      </c>
      <c r="H3516" s="7" t="s">
        <v>2478</v>
      </c>
      <c r="I3516" s="7" t="s">
        <v>25</v>
      </c>
    </row>
    <row r="3517">
      <c r="A3517" s="56" t="s">
        <v>298</v>
      </c>
      <c r="B3517" s="7" t="s">
        <v>2479</v>
      </c>
      <c r="C3517" s="7">
        <v>2.0</v>
      </c>
      <c r="D3517" s="7">
        <v>2.0</v>
      </c>
      <c r="E3517" s="7">
        <v>6.0</v>
      </c>
      <c r="F3517" s="7" t="s">
        <v>36</v>
      </c>
      <c r="G3517" s="7" t="s">
        <v>293</v>
      </c>
      <c r="H3517" s="7" t="s">
        <v>2236</v>
      </c>
      <c r="I3517" s="7" t="s">
        <v>175</v>
      </c>
    </row>
    <row r="3518">
      <c r="A3518" s="56" t="s">
        <v>298</v>
      </c>
      <c r="B3518" s="7" t="s">
        <v>2480</v>
      </c>
      <c r="C3518" s="7">
        <v>1.0</v>
      </c>
      <c r="D3518" s="7">
        <v>1.0</v>
      </c>
      <c r="E3518" s="7"/>
      <c r="F3518" s="7" t="s">
        <v>36</v>
      </c>
      <c r="G3518" s="7" t="s">
        <v>293</v>
      </c>
      <c r="H3518" s="7" t="s">
        <v>1345</v>
      </c>
      <c r="I3518" s="7" t="s">
        <v>25</v>
      </c>
    </row>
    <row r="3519">
      <c r="A3519" s="56" t="s">
        <v>336</v>
      </c>
      <c r="B3519" s="7" t="s">
        <v>291</v>
      </c>
      <c r="C3519" s="7">
        <v>4.0</v>
      </c>
      <c r="D3519" s="7">
        <v>3.0</v>
      </c>
      <c r="E3519" s="7">
        <v>3.0</v>
      </c>
      <c r="F3519" s="7" t="s">
        <v>24</v>
      </c>
      <c r="G3519" s="7" t="s">
        <v>293</v>
      </c>
      <c r="H3519" s="7" t="s">
        <v>1869</v>
      </c>
      <c r="I3519" s="7" t="s">
        <v>25</v>
      </c>
    </row>
    <row r="3520">
      <c r="A3520" s="56" t="s">
        <v>336</v>
      </c>
      <c r="B3520" s="7" t="s">
        <v>652</v>
      </c>
      <c r="C3520" s="7">
        <v>4.0</v>
      </c>
      <c r="D3520" s="7">
        <v>4.0</v>
      </c>
      <c r="E3520" s="7">
        <v>2.0</v>
      </c>
      <c r="F3520" s="7" t="s">
        <v>24</v>
      </c>
      <c r="G3520" s="7" t="s">
        <v>293</v>
      </c>
      <c r="H3520" s="7" t="s">
        <v>1870</v>
      </c>
      <c r="I3520" s="7" t="s">
        <v>27</v>
      </c>
    </row>
    <row r="3521">
      <c r="A3521" s="56" t="s">
        <v>336</v>
      </c>
      <c r="B3521" s="7" t="s">
        <v>1181</v>
      </c>
      <c r="C3521" s="7">
        <v>3.0</v>
      </c>
      <c r="D3521" s="7">
        <v>2.0</v>
      </c>
      <c r="E3521" s="7">
        <v>2.0</v>
      </c>
      <c r="F3521" s="7" t="s">
        <v>24</v>
      </c>
      <c r="G3521" s="7" t="s">
        <v>293</v>
      </c>
      <c r="H3521" s="7" t="s">
        <v>2220</v>
      </c>
      <c r="I3521" s="7" t="s">
        <v>25</v>
      </c>
    </row>
    <row r="3522">
      <c r="A3522" s="56" t="s">
        <v>336</v>
      </c>
      <c r="B3522" s="7" t="s">
        <v>578</v>
      </c>
      <c r="C3522" s="7">
        <v>4.0</v>
      </c>
      <c r="D3522" s="7">
        <v>3.0</v>
      </c>
      <c r="E3522" s="7">
        <v>1.0</v>
      </c>
      <c r="F3522" s="7" t="s">
        <v>24</v>
      </c>
      <c r="G3522" s="7" t="s">
        <v>293</v>
      </c>
      <c r="H3522" s="7" t="s">
        <v>1255</v>
      </c>
      <c r="I3522" s="7" t="s">
        <v>25</v>
      </c>
    </row>
    <row r="3523">
      <c r="A3523" s="56" t="s">
        <v>336</v>
      </c>
      <c r="B3523" s="7" t="s">
        <v>404</v>
      </c>
      <c r="C3523" s="7">
        <v>4.0</v>
      </c>
      <c r="D3523" s="7">
        <v>5.0</v>
      </c>
      <c r="E3523" s="7">
        <v>2.0</v>
      </c>
      <c r="F3523" s="7" t="s">
        <v>24</v>
      </c>
      <c r="G3523" s="7" t="s">
        <v>293</v>
      </c>
      <c r="H3523" s="7" t="s">
        <v>2338</v>
      </c>
      <c r="I3523" s="7" t="s">
        <v>25</v>
      </c>
    </row>
    <row r="3524">
      <c r="A3524" s="56" t="s">
        <v>336</v>
      </c>
      <c r="B3524" s="7" t="s">
        <v>896</v>
      </c>
      <c r="C3524" s="7">
        <v>5.0</v>
      </c>
      <c r="D3524" s="7">
        <v>4.0</v>
      </c>
      <c r="E3524" s="7">
        <v>2.0</v>
      </c>
      <c r="F3524" s="7" t="s">
        <v>24</v>
      </c>
      <c r="G3524" s="7" t="s">
        <v>293</v>
      </c>
      <c r="H3524" s="7" t="s">
        <v>435</v>
      </c>
      <c r="I3524" s="7" t="s">
        <v>27</v>
      </c>
    </row>
    <row r="3525">
      <c r="A3525" s="56" t="s">
        <v>365</v>
      </c>
      <c r="B3525" s="7" t="s">
        <v>1357</v>
      </c>
      <c r="C3525" s="7">
        <v>3.0</v>
      </c>
      <c r="D3525" s="7">
        <v>2.0</v>
      </c>
      <c r="E3525" s="7">
        <v>3.0</v>
      </c>
      <c r="F3525" s="7" t="s">
        <v>171</v>
      </c>
      <c r="G3525" s="7" t="s">
        <v>293</v>
      </c>
      <c r="H3525" s="7" t="s">
        <v>1815</v>
      </c>
    </row>
    <row r="3526">
      <c r="A3526" s="56" t="s">
        <v>351</v>
      </c>
      <c r="B3526" s="7" t="s">
        <v>580</v>
      </c>
      <c r="C3526" s="7">
        <v>5.0</v>
      </c>
      <c r="D3526" s="7">
        <v>4.0</v>
      </c>
      <c r="E3526" s="7">
        <v>2.0</v>
      </c>
      <c r="F3526" s="7" t="s">
        <v>352</v>
      </c>
      <c r="G3526" s="7" t="s">
        <v>179</v>
      </c>
      <c r="H3526" s="7" t="s">
        <v>390</v>
      </c>
      <c r="I3526" s="7" t="s">
        <v>25</v>
      </c>
    </row>
    <row r="3527">
      <c r="A3527" s="56" t="s">
        <v>336</v>
      </c>
      <c r="B3527" s="7" t="s">
        <v>2481</v>
      </c>
      <c r="C3527" s="7">
        <v>1.0</v>
      </c>
      <c r="D3527" s="7">
        <v>1.0</v>
      </c>
      <c r="E3527" s="7"/>
      <c r="F3527" s="7" t="s">
        <v>36</v>
      </c>
      <c r="G3527" s="7" t="s">
        <v>293</v>
      </c>
      <c r="H3527" s="7" t="s">
        <v>2482</v>
      </c>
      <c r="I3527" s="7" t="s">
        <v>27</v>
      </c>
    </row>
    <row r="3528">
      <c r="A3528" s="56" t="s">
        <v>430</v>
      </c>
      <c r="B3528" s="7" t="s">
        <v>1530</v>
      </c>
      <c r="C3528" s="7">
        <v>4.0</v>
      </c>
      <c r="D3528" s="7">
        <v>3.0</v>
      </c>
      <c r="E3528" s="7">
        <v>1.0</v>
      </c>
      <c r="F3528" s="7" t="s">
        <v>443</v>
      </c>
      <c r="G3528" s="7" t="s">
        <v>179</v>
      </c>
      <c r="H3528" s="7" t="s">
        <v>2483</v>
      </c>
      <c r="I3528" s="7" t="s">
        <v>27</v>
      </c>
    </row>
    <row r="3529">
      <c r="A3529" s="56" t="s">
        <v>497</v>
      </c>
      <c r="B3529" s="7" t="s">
        <v>501</v>
      </c>
      <c r="C3529" s="7">
        <v>6.0</v>
      </c>
      <c r="D3529" s="7">
        <v>5.0</v>
      </c>
      <c r="E3529" s="7"/>
      <c r="F3529" s="7" t="s">
        <v>24</v>
      </c>
      <c r="G3529" s="7" t="s">
        <v>293</v>
      </c>
      <c r="H3529" s="7" t="s">
        <v>378</v>
      </c>
      <c r="I3529" s="7" t="s">
        <v>175</v>
      </c>
    </row>
    <row r="3530">
      <c r="A3530" s="56" t="s">
        <v>436</v>
      </c>
      <c r="B3530" s="7" t="s">
        <v>312</v>
      </c>
      <c r="C3530" s="7">
        <v>5.0</v>
      </c>
      <c r="D3530" s="7">
        <v>4.0</v>
      </c>
      <c r="E3530" s="7">
        <v>2.0</v>
      </c>
      <c r="F3530" s="7" t="s">
        <v>24</v>
      </c>
      <c r="G3530" s="7" t="s">
        <v>293</v>
      </c>
      <c r="H3530" s="7" t="s">
        <v>2484</v>
      </c>
    </row>
    <row r="3531">
      <c r="A3531" s="56" t="s">
        <v>303</v>
      </c>
      <c r="B3531" s="7" t="s">
        <v>2485</v>
      </c>
      <c r="C3531" s="7">
        <v>3.0</v>
      </c>
      <c r="D3531" s="7">
        <v>2.0</v>
      </c>
      <c r="E3531" s="7">
        <v>4.0</v>
      </c>
      <c r="F3531" s="7" t="s">
        <v>2486</v>
      </c>
      <c r="G3531" s="7" t="s">
        <v>293</v>
      </c>
      <c r="H3531" s="7" t="s">
        <v>1732</v>
      </c>
      <c r="I3531" s="7" t="s">
        <v>25</v>
      </c>
    </row>
    <row r="3532">
      <c r="A3532" s="56" t="s">
        <v>302</v>
      </c>
      <c r="B3532" s="7" t="s">
        <v>450</v>
      </c>
      <c r="C3532" s="7">
        <v>2.0</v>
      </c>
      <c r="D3532" s="7">
        <v>2.0</v>
      </c>
      <c r="E3532" s="7">
        <v>2.0</v>
      </c>
      <c r="F3532" s="7" t="s">
        <v>36</v>
      </c>
      <c r="G3532" s="7" t="s">
        <v>293</v>
      </c>
      <c r="H3532" s="7" t="s">
        <v>1873</v>
      </c>
    </row>
    <row r="3533">
      <c r="A3533" s="56" t="s">
        <v>315</v>
      </c>
      <c r="B3533" s="7" t="s">
        <v>580</v>
      </c>
      <c r="C3533" s="7">
        <v>5.0</v>
      </c>
      <c r="D3533" s="7">
        <v>4.0</v>
      </c>
      <c r="E3533" s="7">
        <v>2.0</v>
      </c>
      <c r="F3533" s="7" t="s">
        <v>182</v>
      </c>
      <c r="G3533" s="7" t="s">
        <v>179</v>
      </c>
      <c r="H3533" s="7" t="s">
        <v>322</v>
      </c>
      <c r="I3533" s="7" t="s">
        <v>27</v>
      </c>
    </row>
    <row r="3534">
      <c r="A3534" s="56" t="s">
        <v>315</v>
      </c>
      <c r="B3534" s="7" t="s">
        <v>839</v>
      </c>
      <c r="C3534" s="7">
        <v>4.0</v>
      </c>
      <c r="D3534" s="7">
        <v>3.0</v>
      </c>
      <c r="E3534" s="7">
        <v>3.0</v>
      </c>
      <c r="F3534" s="7" t="s">
        <v>181</v>
      </c>
      <c r="G3534" s="7" t="s">
        <v>179</v>
      </c>
      <c r="H3534" s="7" t="s">
        <v>956</v>
      </c>
      <c r="I3534" s="7" t="s">
        <v>25</v>
      </c>
    </row>
    <row r="3535">
      <c r="A3535" s="56" t="s">
        <v>365</v>
      </c>
      <c r="B3535" s="7" t="s">
        <v>428</v>
      </c>
      <c r="C3535" s="7">
        <v>4.0</v>
      </c>
      <c r="D3535" s="7">
        <v>3.0</v>
      </c>
      <c r="E3535" s="7">
        <v>2.0</v>
      </c>
      <c r="F3535" s="7" t="s">
        <v>181</v>
      </c>
      <c r="G3535" s="7" t="s">
        <v>179</v>
      </c>
      <c r="H3535" s="7" t="s">
        <v>1339</v>
      </c>
      <c r="I3535" s="7" t="s">
        <v>175</v>
      </c>
    </row>
    <row r="3536">
      <c r="A3536" s="56" t="s">
        <v>336</v>
      </c>
      <c r="B3536" s="7" t="s">
        <v>1457</v>
      </c>
      <c r="C3536" s="7">
        <v>6.0</v>
      </c>
      <c r="D3536" s="7">
        <v>5.0</v>
      </c>
      <c r="E3536" s="7">
        <v>4.0</v>
      </c>
      <c r="F3536" s="7" t="s">
        <v>24</v>
      </c>
      <c r="G3536" s="7" t="s">
        <v>293</v>
      </c>
      <c r="H3536" s="7" t="s">
        <v>655</v>
      </c>
      <c r="I3536" s="7" t="s">
        <v>27</v>
      </c>
    </row>
    <row r="3537">
      <c r="A3537" s="56" t="s">
        <v>336</v>
      </c>
      <c r="B3537" s="7" t="s">
        <v>580</v>
      </c>
      <c r="C3537" s="7">
        <v>4.0</v>
      </c>
      <c r="D3537" s="7">
        <v>4.0</v>
      </c>
      <c r="E3537" s="7">
        <v>2.0</v>
      </c>
      <c r="F3537" s="7" t="s">
        <v>24</v>
      </c>
      <c r="G3537" s="7" t="s">
        <v>293</v>
      </c>
      <c r="H3537" s="7" t="s">
        <v>1637</v>
      </c>
    </row>
    <row r="3538">
      <c r="A3538" s="56" t="s">
        <v>430</v>
      </c>
      <c r="B3538" s="7" t="s">
        <v>1622</v>
      </c>
      <c r="C3538" s="7">
        <v>3.0</v>
      </c>
      <c r="D3538" s="7">
        <v>2.0</v>
      </c>
      <c r="E3538" s="7">
        <v>2.0</v>
      </c>
      <c r="F3538" s="7" t="s">
        <v>24</v>
      </c>
      <c r="G3538" s="7" t="s">
        <v>293</v>
      </c>
      <c r="H3538" s="7" t="s">
        <v>1644</v>
      </c>
      <c r="I3538" s="7" t="s">
        <v>175</v>
      </c>
    </row>
    <row r="3539">
      <c r="A3539" s="56" t="s">
        <v>430</v>
      </c>
      <c r="B3539" s="7" t="s">
        <v>523</v>
      </c>
      <c r="C3539" s="7">
        <v>4.0</v>
      </c>
      <c r="D3539" s="7">
        <v>2.0</v>
      </c>
      <c r="E3539" s="7">
        <v>2.0</v>
      </c>
      <c r="F3539" s="7" t="s">
        <v>355</v>
      </c>
      <c r="G3539" s="7" t="s">
        <v>293</v>
      </c>
      <c r="H3539" s="7" t="s">
        <v>451</v>
      </c>
      <c r="I3539" s="7" t="s">
        <v>27</v>
      </c>
    </row>
    <row r="3540">
      <c r="A3540" s="56" t="s">
        <v>430</v>
      </c>
      <c r="B3540" s="7" t="s">
        <v>1643</v>
      </c>
      <c r="C3540" s="7">
        <v>3.0</v>
      </c>
      <c r="D3540" s="7">
        <v>2.0</v>
      </c>
      <c r="E3540" s="7">
        <v>2.0</v>
      </c>
      <c r="F3540" s="7" t="s">
        <v>24</v>
      </c>
      <c r="G3540" s="7" t="s">
        <v>293</v>
      </c>
      <c r="H3540" s="7" t="s">
        <v>2444</v>
      </c>
      <c r="I3540" s="7" t="s">
        <v>27</v>
      </c>
    </row>
    <row r="3541">
      <c r="A3541" s="56" t="s">
        <v>430</v>
      </c>
      <c r="B3541" s="7" t="s">
        <v>2487</v>
      </c>
      <c r="C3541" s="7">
        <v>3.0</v>
      </c>
      <c r="D3541" s="7">
        <v>1.0</v>
      </c>
      <c r="E3541" s="7">
        <v>4.0</v>
      </c>
      <c r="F3541" s="7" t="s">
        <v>171</v>
      </c>
      <c r="G3541" s="7" t="s">
        <v>293</v>
      </c>
      <c r="H3541" s="7" t="s">
        <v>1642</v>
      </c>
      <c r="I3541" s="7" t="s">
        <v>27</v>
      </c>
    </row>
    <row r="3542">
      <c r="A3542" s="56" t="s">
        <v>430</v>
      </c>
      <c r="B3542" s="7" t="s">
        <v>501</v>
      </c>
      <c r="C3542" s="7">
        <v>4.0</v>
      </c>
      <c r="D3542" s="7">
        <v>4.0</v>
      </c>
      <c r="E3542" s="7"/>
      <c r="F3542" s="7" t="s">
        <v>182</v>
      </c>
      <c r="G3542" s="7" t="s">
        <v>179</v>
      </c>
      <c r="H3542" s="7" t="s">
        <v>2488</v>
      </c>
      <c r="I3542" s="7" t="s">
        <v>27</v>
      </c>
    </row>
    <row r="3543">
      <c r="A3543" s="56" t="s">
        <v>430</v>
      </c>
      <c r="B3543" s="7" t="s">
        <v>752</v>
      </c>
      <c r="C3543" s="7">
        <v>3.0</v>
      </c>
      <c r="D3543" s="7">
        <v>2.0</v>
      </c>
      <c r="E3543" s="7"/>
      <c r="F3543" s="7" t="s">
        <v>321</v>
      </c>
      <c r="G3543" s="7" t="s">
        <v>179</v>
      </c>
      <c r="H3543" s="7" t="s">
        <v>367</v>
      </c>
      <c r="I3543" s="7" t="s">
        <v>27</v>
      </c>
    </row>
    <row r="3544">
      <c r="A3544" s="56" t="s">
        <v>430</v>
      </c>
      <c r="B3544" s="7" t="s">
        <v>950</v>
      </c>
      <c r="C3544" s="7">
        <v>4.0</v>
      </c>
      <c r="D3544" s="7">
        <v>2.0</v>
      </c>
      <c r="E3544" s="7"/>
      <c r="F3544" s="7" t="s">
        <v>24</v>
      </c>
      <c r="G3544" s="7" t="s">
        <v>293</v>
      </c>
      <c r="H3544" s="7" t="s">
        <v>1076</v>
      </c>
      <c r="I3544" s="7" t="s">
        <v>27</v>
      </c>
    </row>
    <row r="3545">
      <c r="A3545" s="56" t="s">
        <v>302</v>
      </c>
      <c r="B3545" s="7" t="s">
        <v>1838</v>
      </c>
      <c r="C3545" s="7">
        <v>4.0</v>
      </c>
      <c r="D3545" s="7">
        <v>3.0</v>
      </c>
      <c r="E3545" s="7">
        <v>2.0</v>
      </c>
      <c r="F3545" s="7" t="s">
        <v>181</v>
      </c>
      <c r="G3545" s="7" t="s">
        <v>179</v>
      </c>
      <c r="H3545" s="7" t="s">
        <v>2011</v>
      </c>
      <c r="I3545" s="7" t="s">
        <v>27</v>
      </c>
    </row>
    <row r="3546">
      <c r="A3546" s="56" t="s">
        <v>1450</v>
      </c>
      <c r="B3546" s="7" t="s">
        <v>1295</v>
      </c>
      <c r="C3546" s="7">
        <v>2.0</v>
      </c>
      <c r="D3546" s="7">
        <v>2.0</v>
      </c>
      <c r="E3546" s="7"/>
      <c r="F3546" s="7" t="s">
        <v>345</v>
      </c>
      <c r="G3546" s="7" t="s">
        <v>293</v>
      </c>
      <c r="H3546" s="7" t="s">
        <v>592</v>
      </c>
      <c r="I3546" s="7" t="s">
        <v>25</v>
      </c>
    </row>
    <row r="3547">
      <c r="A3547" s="56" t="s">
        <v>497</v>
      </c>
      <c r="B3547" s="7" t="s">
        <v>1117</v>
      </c>
      <c r="C3547" s="7">
        <v>3.0</v>
      </c>
      <c r="D3547" s="7">
        <v>2.0</v>
      </c>
      <c r="E3547" s="7"/>
      <c r="F3547" s="7" t="s">
        <v>300</v>
      </c>
      <c r="G3547" s="7" t="s">
        <v>293</v>
      </c>
      <c r="H3547" s="7" t="s">
        <v>2489</v>
      </c>
    </row>
    <row r="3548">
      <c r="A3548" s="56" t="s">
        <v>302</v>
      </c>
      <c r="B3548" s="7" t="s">
        <v>1180</v>
      </c>
      <c r="C3548" s="7">
        <v>4.0</v>
      </c>
      <c r="D3548" s="7">
        <v>3.0</v>
      </c>
      <c r="E3548" s="7"/>
      <c r="F3548" s="7" t="s">
        <v>181</v>
      </c>
      <c r="G3548" s="7" t="s">
        <v>179</v>
      </c>
      <c r="H3548" s="7" t="s">
        <v>1639</v>
      </c>
      <c r="I3548" s="7" t="s">
        <v>175</v>
      </c>
    </row>
    <row r="3549">
      <c r="A3549" s="56" t="s">
        <v>370</v>
      </c>
      <c r="B3549" s="7" t="s">
        <v>485</v>
      </c>
      <c r="C3549" s="7">
        <v>5.0</v>
      </c>
      <c r="D3549" s="7">
        <v>4.0</v>
      </c>
      <c r="E3549" s="7">
        <v>1.0</v>
      </c>
      <c r="F3549" s="7" t="s">
        <v>300</v>
      </c>
      <c r="G3549" s="7" t="s">
        <v>293</v>
      </c>
      <c r="H3549" s="7" t="s">
        <v>1795</v>
      </c>
      <c r="I3549" s="7" t="s">
        <v>25</v>
      </c>
    </row>
    <row r="3550">
      <c r="A3550" s="56" t="s">
        <v>336</v>
      </c>
      <c r="B3550" s="7" t="s">
        <v>1495</v>
      </c>
      <c r="C3550" s="7">
        <v>5.0</v>
      </c>
      <c r="D3550" s="7">
        <v>5.0</v>
      </c>
      <c r="E3550" s="7">
        <v>3.0</v>
      </c>
      <c r="F3550" s="7" t="s">
        <v>300</v>
      </c>
      <c r="G3550" s="7" t="s">
        <v>293</v>
      </c>
      <c r="H3550" s="7" t="s">
        <v>1001</v>
      </c>
      <c r="I3550" s="7" t="s">
        <v>27</v>
      </c>
    </row>
    <row r="3551">
      <c r="A3551" s="56" t="s">
        <v>290</v>
      </c>
      <c r="B3551" s="7" t="s">
        <v>2490</v>
      </c>
      <c r="C3551" s="7">
        <v>4.0</v>
      </c>
      <c r="D3551" s="7">
        <v>3.0</v>
      </c>
      <c r="E3551" s="7">
        <v>4.0</v>
      </c>
      <c r="F3551" s="7" t="s">
        <v>382</v>
      </c>
      <c r="G3551" s="7" t="s">
        <v>293</v>
      </c>
      <c r="H3551" s="7" t="s">
        <v>1721</v>
      </c>
      <c r="I3551" s="7" t="s">
        <v>27</v>
      </c>
    </row>
    <row r="3552">
      <c r="A3552" s="56" t="s">
        <v>362</v>
      </c>
      <c r="B3552" s="7" t="s">
        <v>1472</v>
      </c>
      <c r="C3552" s="7">
        <v>3.0</v>
      </c>
      <c r="D3552" s="7">
        <v>2.0</v>
      </c>
      <c r="E3552" s="7"/>
      <c r="F3552" s="7" t="s">
        <v>345</v>
      </c>
      <c r="G3552" s="7" t="s">
        <v>293</v>
      </c>
      <c r="H3552" s="7" t="s">
        <v>736</v>
      </c>
      <c r="I3552" s="7" t="s">
        <v>27</v>
      </c>
    </row>
    <row r="3553">
      <c r="A3553" s="56" t="s">
        <v>370</v>
      </c>
      <c r="B3553" s="7" t="s">
        <v>316</v>
      </c>
      <c r="C3553" s="7">
        <v>3.0</v>
      </c>
      <c r="D3553" s="7">
        <v>2.0</v>
      </c>
      <c r="E3553" s="7">
        <v>2.0</v>
      </c>
      <c r="F3553" s="7" t="s">
        <v>171</v>
      </c>
      <c r="G3553" s="7" t="s">
        <v>179</v>
      </c>
      <c r="H3553" s="7" t="s">
        <v>2491</v>
      </c>
      <c r="I3553" s="7" t="s">
        <v>27</v>
      </c>
    </row>
    <row r="3554">
      <c r="A3554" s="56" t="s">
        <v>365</v>
      </c>
      <c r="B3554" s="7" t="s">
        <v>945</v>
      </c>
      <c r="C3554" s="7">
        <v>4.0</v>
      </c>
      <c r="D3554" s="7">
        <v>3.0</v>
      </c>
      <c r="E3554" s="7"/>
      <c r="F3554" s="7" t="s">
        <v>321</v>
      </c>
      <c r="G3554" s="7" t="s">
        <v>179</v>
      </c>
      <c r="H3554" s="7" t="s">
        <v>2011</v>
      </c>
      <c r="I3554" s="7" t="s">
        <v>27</v>
      </c>
    </row>
    <row r="3555">
      <c r="A3555" s="56" t="s">
        <v>319</v>
      </c>
      <c r="B3555" s="7" t="s">
        <v>310</v>
      </c>
      <c r="C3555" s="7">
        <v>5.0</v>
      </c>
      <c r="D3555" s="7">
        <v>5.0</v>
      </c>
      <c r="E3555" s="7">
        <v>1.0</v>
      </c>
      <c r="F3555" s="7" t="s">
        <v>300</v>
      </c>
      <c r="G3555" s="7" t="s">
        <v>293</v>
      </c>
      <c r="H3555" s="7" t="s">
        <v>1972</v>
      </c>
      <c r="I3555" s="7" t="s">
        <v>27</v>
      </c>
    </row>
    <row r="3556">
      <c r="A3556" s="56" t="s">
        <v>319</v>
      </c>
      <c r="B3556" s="7" t="s">
        <v>599</v>
      </c>
      <c r="C3556" s="7">
        <v>4.0</v>
      </c>
      <c r="D3556" s="7">
        <v>4.0</v>
      </c>
      <c r="E3556" s="7"/>
      <c r="F3556" s="7" t="s">
        <v>24</v>
      </c>
      <c r="G3556" s="7" t="s">
        <v>293</v>
      </c>
      <c r="H3556" s="7" t="s">
        <v>2492</v>
      </c>
      <c r="I3556" s="7" t="s">
        <v>27</v>
      </c>
    </row>
    <row r="3557">
      <c r="A3557" s="56" t="s">
        <v>290</v>
      </c>
      <c r="B3557" s="7" t="s">
        <v>464</v>
      </c>
      <c r="C3557" s="7">
        <v>1.0</v>
      </c>
      <c r="D3557" s="7">
        <v>1.0</v>
      </c>
      <c r="E3557" s="7">
        <v>4.0</v>
      </c>
      <c r="F3557" s="7" t="s">
        <v>36</v>
      </c>
      <c r="G3557" s="7" t="s">
        <v>293</v>
      </c>
      <c r="H3557" s="7" t="s">
        <v>757</v>
      </c>
      <c r="I3557" s="7" t="s">
        <v>184</v>
      </c>
    </row>
    <row r="3558">
      <c r="A3558" s="56" t="s">
        <v>336</v>
      </c>
      <c r="B3558" s="7" t="s">
        <v>535</v>
      </c>
      <c r="C3558" s="7">
        <v>6.0</v>
      </c>
      <c r="D3558" s="7">
        <v>6.0</v>
      </c>
      <c r="E3558" s="7"/>
      <c r="F3558" s="7" t="s">
        <v>188</v>
      </c>
      <c r="G3558" s="7" t="s">
        <v>179</v>
      </c>
      <c r="H3558" s="7" t="s">
        <v>311</v>
      </c>
      <c r="I3558" s="7" t="s">
        <v>27</v>
      </c>
    </row>
    <row r="3559">
      <c r="A3559" s="56" t="s">
        <v>336</v>
      </c>
      <c r="B3559" s="7" t="s">
        <v>2493</v>
      </c>
      <c r="C3559" s="7">
        <v>4.0</v>
      </c>
      <c r="D3559" s="7">
        <v>4.0</v>
      </c>
      <c r="E3559" s="7"/>
      <c r="F3559" s="7" t="s">
        <v>300</v>
      </c>
      <c r="G3559" s="7" t="s">
        <v>293</v>
      </c>
      <c r="H3559" s="7" t="s">
        <v>1069</v>
      </c>
      <c r="I3559" s="7" t="s">
        <v>175</v>
      </c>
    </row>
    <row r="3560">
      <c r="A3560" s="56" t="s">
        <v>681</v>
      </c>
      <c r="C3560" s="7">
        <v>4.0</v>
      </c>
      <c r="D3560" s="7">
        <v>5.0</v>
      </c>
      <c r="E3560" s="7"/>
      <c r="F3560" s="7" t="s">
        <v>358</v>
      </c>
      <c r="G3560" s="7" t="s">
        <v>293</v>
      </c>
      <c r="H3560" s="7" t="s">
        <v>1808</v>
      </c>
      <c r="I3560" s="7" t="s">
        <v>184</v>
      </c>
    </row>
    <row r="3561">
      <c r="A3561" s="56" t="s">
        <v>681</v>
      </c>
      <c r="B3561" s="7" t="s">
        <v>310</v>
      </c>
      <c r="C3561" s="7">
        <v>5.0</v>
      </c>
      <c r="D3561" s="7">
        <v>6.0</v>
      </c>
      <c r="E3561" s="7">
        <v>2.0</v>
      </c>
      <c r="F3561" s="7" t="s">
        <v>24</v>
      </c>
      <c r="G3561" s="7" t="s">
        <v>293</v>
      </c>
      <c r="H3561" s="7" t="s">
        <v>1809</v>
      </c>
      <c r="I3561" s="7" t="s">
        <v>175</v>
      </c>
    </row>
    <row r="3562">
      <c r="A3562" s="56" t="s">
        <v>336</v>
      </c>
      <c r="B3562" s="7" t="s">
        <v>1585</v>
      </c>
      <c r="C3562" s="7">
        <v>4.0</v>
      </c>
      <c r="D3562" s="7">
        <v>4.0</v>
      </c>
      <c r="E3562" s="7">
        <v>1.0</v>
      </c>
      <c r="F3562" s="7" t="s">
        <v>300</v>
      </c>
      <c r="G3562" s="7" t="s">
        <v>293</v>
      </c>
      <c r="H3562" s="7" t="s">
        <v>584</v>
      </c>
      <c r="I3562" s="7" t="s">
        <v>27</v>
      </c>
    </row>
    <row r="3563">
      <c r="A3563" s="56" t="s">
        <v>302</v>
      </c>
      <c r="B3563" s="7" t="s">
        <v>1085</v>
      </c>
      <c r="C3563" s="7">
        <v>4.0</v>
      </c>
      <c r="D3563" s="7">
        <v>2.0</v>
      </c>
      <c r="E3563" s="7">
        <v>1.0</v>
      </c>
      <c r="F3563" s="7" t="s">
        <v>300</v>
      </c>
      <c r="G3563" s="7" t="s">
        <v>293</v>
      </c>
      <c r="H3563" s="7" t="s">
        <v>697</v>
      </c>
    </row>
    <row r="3564">
      <c r="A3564" s="56" t="s">
        <v>336</v>
      </c>
      <c r="B3564" s="7" t="s">
        <v>955</v>
      </c>
      <c r="C3564" s="7">
        <v>5.0</v>
      </c>
      <c r="D3564" s="7">
        <v>5.0</v>
      </c>
      <c r="E3564" s="7">
        <v>1.0</v>
      </c>
      <c r="F3564" s="7" t="s">
        <v>24</v>
      </c>
      <c r="G3564" s="7" t="s">
        <v>293</v>
      </c>
      <c r="H3564" s="7" t="s">
        <v>374</v>
      </c>
      <c r="I3564" s="7" t="s">
        <v>27</v>
      </c>
    </row>
    <row r="3565">
      <c r="A3565" s="56" t="s">
        <v>447</v>
      </c>
      <c r="B3565" s="7" t="s">
        <v>2494</v>
      </c>
      <c r="C3565" s="7">
        <v>6.0</v>
      </c>
      <c r="D3565" s="7">
        <v>5.0</v>
      </c>
      <c r="E3565" s="7">
        <v>2.0</v>
      </c>
      <c r="F3565" s="7" t="s">
        <v>382</v>
      </c>
      <c r="G3565" s="7" t="s">
        <v>293</v>
      </c>
      <c r="H3565" s="7" t="s">
        <v>2495</v>
      </c>
      <c r="I3565" s="7" t="s">
        <v>27</v>
      </c>
    </row>
    <row r="3566">
      <c r="A3566" s="56" t="s">
        <v>336</v>
      </c>
      <c r="B3566" s="7" t="s">
        <v>386</v>
      </c>
      <c r="C3566" s="7">
        <v>4.0</v>
      </c>
      <c r="D3566" s="7">
        <v>4.0</v>
      </c>
      <c r="E3566" s="7">
        <v>2.0</v>
      </c>
      <c r="F3566" s="7" t="s">
        <v>182</v>
      </c>
      <c r="G3566" s="7" t="s">
        <v>293</v>
      </c>
      <c r="H3566" s="7" t="s">
        <v>2496</v>
      </c>
    </row>
    <row r="3567">
      <c r="A3567" s="56" t="s">
        <v>336</v>
      </c>
      <c r="B3567" s="7" t="s">
        <v>2497</v>
      </c>
      <c r="C3567" s="7">
        <v>3.0</v>
      </c>
      <c r="D3567" s="7">
        <v>3.0</v>
      </c>
      <c r="E3567" s="7">
        <v>3.0</v>
      </c>
      <c r="F3567" s="7" t="s">
        <v>24</v>
      </c>
      <c r="G3567" s="7" t="s">
        <v>293</v>
      </c>
      <c r="H3567" s="7" t="s">
        <v>1722</v>
      </c>
      <c r="I3567" s="7" t="s">
        <v>27</v>
      </c>
    </row>
    <row r="3568">
      <c r="A3568" s="56" t="s">
        <v>336</v>
      </c>
      <c r="B3568" s="7" t="s">
        <v>2498</v>
      </c>
      <c r="C3568" s="7">
        <v>5.0</v>
      </c>
      <c r="D3568" s="7">
        <v>4.0</v>
      </c>
      <c r="E3568" s="7">
        <v>2.0</v>
      </c>
      <c r="F3568" s="7" t="s">
        <v>24</v>
      </c>
      <c r="G3568" s="7" t="s">
        <v>293</v>
      </c>
      <c r="H3568" s="7" t="s">
        <v>494</v>
      </c>
      <c r="I3568" s="7" t="s">
        <v>27</v>
      </c>
    </row>
    <row r="3569">
      <c r="A3569" s="56" t="s">
        <v>336</v>
      </c>
      <c r="B3569" s="7" t="s">
        <v>2499</v>
      </c>
      <c r="C3569" s="7">
        <v>5.0</v>
      </c>
      <c r="D3569" s="7">
        <v>5.0</v>
      </c>
      <c r="E3569" s="7"/>
      <c r="F3569" s="7" t="s">
        <v>24</v>
      </c>
      <c r="G3569" s="7" t="s">
        <v>293</v>
      </c>
      <c r="H3569" s="7" t="s">
        <v>2246</v>
      </c>
      <c r="I3569" s="7" t="s">
        <v>27</v>
      </c>
    </row>
    <row r="3570">
      <c r="A3570" s="56" t="s">
        <v>336</v>
      </c>
      <c r="B3570" s="7" t="s">
        <v>2500</v>
      </c>
      <c r="C3570" s="7">
        <v>5.0</v>
      </c>
      <c r="D3570" s="7">
        <v>4.0</v>
      </c>
      <c r="E3570" s="7"/>
      <c r="F3570" s="7" t="s">
        <v>24</v>
      </c>
      <c r="G3570" s="7" t="s">
        <v>293</v>
      </c>
      <c r="H3570" s="7" t="s">
        <v>346</v>
      </c>
      <c r="I3570" s="7" t="s">
        <v>27</v>
      </c>
    </row>
    <row r="3571">
      <c r="A3571" s="56" t="s">
        <v>336</v>
      </c>
      <c r="B3571" s="7" t="s">
        <v>2501</v>
      </c>
      <c r="C3571" s="7">
        <v>5.0</v>
      </c>
      <c r="D3571" s="7">
        <v>4.0</v>
      </c>
      <c r="E3571" s="7"/>
      <c r="F3571" s="7" t="s">
        <v>24</v>
      </c>
      <c r="G3571" s="7" t="s">
        <v>293</v>
      </c>
      <c r="H3571" s="7" t="s">
        <v>346</v>
      </c>
      <c r="I3571" s="7" t="s">
        <v>27</v>
      </c>
    </row>
    <row r="3572">
      <c r="A3572" s="56" t="s">
        <v>336</v>
      </c>
      <c r="B3572" s="7" t="s">
        <v>2502</v>
      </c>
      <c r="C3572" s="7">
        <v>4.0</v>
      </c>
      <c r="D3572" s="7">
        <v>4.0</v>
      </c>
      <c r="E3572" s="7"/>
      <c r="F3572" s="7" t="s">
        <v>24</v>
      </c>
      <c r="G3572" s="7" t="s">
        <v>293</v>
      </c>
      <c r="H3572" s="7" t="s">
        <v>2246</v>
      </c>
      <c r="I3572" s="7" t="s">
        <v>27</v>
      </c>
    </row>
    <row r="3573">
      <c r="A3573" s="56" t="s">
        <v>365</v>
      </c>
      <c r="B3573" s="7" t="s">
        <v>950</v>
      </c>
      <c r="C3573" s="7">
        <v>4.0</v>
      </c>
      <c r="D3573" s="7">
        <v>2.0</v>
      </c>
      <c r="E3573" s="7"/>
      <c r="F3573" s="7" t="s">
        <v>593</v>
      </c>
      <c r="G3573" s="7" t="s">
        <v>179</v>
      </c>
      <c r="H3573" s="7" t="s">
        <v>1911</v>
      </c>
      <c r="I3573" s="7" t="s">
        <v>175</v>
      </c>
    </row>
    <row r="3574">
      <c r="A3574" s="56" t="s">
        <v>303</v>
      </c>
      <c r="B3574" s="7" t="s">
        <v>393</v>
      </c>
      <c r="C3574" s="7">
        <v>3.0</v>
      </c>
      <c r="D3574" s="7">
        <v>3.0</v>
      </c>
      <c r="E3574" s="7"/>
      <c r="F3574" s="7" t="s">
        <v>36</v>
      </c>
      <c r="G3574" s="7" t="s">
        <v>293</v>
      </c>
      <c r="H3574" s="7" t="s">
        <v>2052</v>
      </c>
      <c r="I3574" s="7" t="s">
        <v>27</v>
      </c>
    </row>
    <row r="3575">
      <c r="A3575" s="56" t="s">
        <v>2433</v>
      </c>
      <c r="B3575" s="7" t="s">
        <v>724</v>
      </c>
      <c r="C3575" s="7">
        <v>6.0</v>
      </c>
      <c r="D3575" s="7">
        <v>4.0</v>
      </c>
      <c r="E3575" s="7">
        <v>3.0</v>
      </c>
      <c r="F3575" s="7" t="s">
        <v>332</v>
      </c>
      <c r="G3575" s="7" t="s">
        <v>179</v>
      </c>
      <c r="H3575" s="7" t="s">
        <v>327</v>
      </c>
      <c r="I3575" s="7" t="s">
        <v>27</v>
      </c>
    </row>
    <row r="3576">
      <c r="A3576" s="56" t="s">
        <v>424</v>
      </c>
      <c r="B3576" s="7" t="s">
        <v>671</v>
      </c>
      <c r="C3576" s="7">
        <v>6.0</v>
      </c>
      <c r="D3576" s="7">
        <v>4.0</v>
      </c>
      <c r="E3576" s="7">
        <v>3.0</v>
      </c>
      <c r="F3576" s="7" t="s">
        <v>24</v>
      </c>
      <c r="G3576" s="7" t="s">
        <v>293</v>
      </c>
      <c r="H3576" s="7" t="s">
        <v>2503</v>
      </c>
      <c r="I3576" s="7" t="s">
        <v>27</v>
      </c>
    </row>
    <row r="3577">
      <c r="A3577" s="56" t="s">
        <v>306</v>
      </c>
      <c r="B3577" s="7" t="s">
        <v>1280</v>
      </c>
      <c r="C3577" s="7">
        <v>6.0</v>
      </c>
      <c r="D3577" s="7">
        <v>4.0</v>
      </c>
      <c r="E3577" s="7">
        <v>3.0</v>
      </c>
      <c r="F3577" s="7" t="s">
        <v>332</v>
      </c>
      <c r="G3577" s="7" t="s">
        <v>179</v>
      </c>
      <c r="H3577" s="7" t="s">
        <v>2504</v>
      </c>
      <c r="I3577" s="7" t="s">
        <v>27</v>
      </c>
    </row>
    <row r="3578">
      <c r="A3578" s="56" t="s">
        <v>362</v>
      </c>
      <c r="B3578" s="7" t="s">
        <v>1589</v>
      </c>
      <c r="C3578" s="7">
        <v>4.0</v>
      </c>
      <c r="D3578" s="7">
        <v>4.0</v>
      </c>
      <c r="E3578" s="7">
        <v>3.0</v>
      </c>
      <c r="F3578" s="7" t="s">
        <v>355</v>
      </c>
      <c r="G3578" s="7" t="s">
        <v>293</v>
      </c>
      <c r="H3578" s="7" t="s">
        <v>1572</v>
      </c>
      <c r="I3578" s="7" t="s">
        <v>175</v>
      </c>
    </row>
    <row r="3579">
      <c r="A3579" s="56" t="s">
        <v>336</v>
      </c>
      <c r="B3579" s="7" t="s">
        <v>425</v>
      </c>
      <c r="C3579" s="7">
        <v>6.0</v>
      </c>
      <c r="D3579" s="7">
        <v>5.0</v>
      </c>
      <c r="E3579" s="7">
        <v>3.0</v>
      </c>
      <c r="F3579" s="7" t="s">
        <v>300</v>
      </c>
      <c r="G3579" s="7" t="s">
        <v>293</v>
      </c>
      <c r="H3579" s="7" t="s">
        <v>407</v>
      </c>
      <c r="I3579" s="7" t="s">
        <v>27</v>
      </c>
    </row>
    <row r="3580">
      <c r="A3580" s="56" t="s">
        <v>681</v>
      </c>
      <c r="B3580" s="7" t="s">
        <v>695</v>
      </c>
      <c r="C3580" s="7">
        <v>7.0</v>
      </c>
      <c r="D3580" s="7">
        <v>6.0</v>
      </c>
      <c r="E3580" s="7">
        <v>2.0</v>
      </c>
      <c r="F3580" s="7" t="s">
        <v>188</v>
      </c>
      <c r="G3580" s="7" t="s">
        <v>293</v>
      </c>
      <c r="H3580" s="7" t="s">
        <v>2505</v>
      </c>
    </row>
    <row r="3581">
      <c r="A3581" s="56" t="s">
        <v>336</v>
      </c>
      <c r="B3581" s="7" t="s">
        <v>2506</v>
      </c>
      <c r="C3581" s="7">
        <v>4.0</v>
      </c>
      <c r="D3581" s="27"/>
      <c r="E3581" s="7">
        <v>2.0</v>
      </c>
      <c r="F3581" s="7" t="s">
        <v>24</v>
      </c>
      <c r="G3581" s="7" t="s">
        <v>293</v>
      </c>
      <c r="H3581" s="7" t="s">
        <v>803</v>
      </c>
      <c r="I3581" s="7" t="s">
        <v>27</v>
      </c>
    </row>
    <row r="3582">
      <c r="A3582" s="56" t="s">
        <v>290</v>
      </c>
      <c r="B3582" s="7" t="s">
        <v>947</v>
      </c>
      <c r="C3582" s="7">
        <v>3.0</v>
      </c>
      <c r="D3582" s="7">
        <v>2.0</v>
      </c>
      <c r="E3582" s="7">
        <v>2.0</v>
      </c>
      <c r="F3582" s="7" t="s">
        <v>382</v>
      </c>
      <c r="G3582" s="7" t="s">
        <v>293</v>
      </c>
      <c r="H3582" s="7" t="s">
        <v>1985</v>
      </c>
      <c r="I3582" s="7" t="s">
        <v>25</v>
      </c>
    </row>
    <row r="3583">
      <c r="A3583" s="56" t="s">
        <v>290</v>
      </c>
      <c r="B3583" s="7" t="s">
        <v>448</v>
      </c>
      <c r="C3583" s="7">
        <v>3.0</v>
      </c>
      <c r="D3583" s="7">
        <v>2.0</v>
      </c>
      <c r="E3583" s="7">
        <v>2.0</v>
      </c>
      <c r="F3583" s="7" t="s">
        <v>382</v>
      </c>
      <c r="G3583" s="7" t="s">
        <v>293</v>
      </c>
      <c r="H3583" s="7" t="s">
        <v>2507</v>
      </c>
      <c r="I3583" s="7" t="s">
        <v>25</v>
      </c>
    </row>
    <row r="3584">
      <c r="A3584" s="56" t="s">
        <v>362</v>
      </c>
      <c r="B3584" s="7" t="s">
        <v>492</v>
      </c>
      <c r="C3584" s="7">
        <v>6.0</v>
      </c>
      <c r="D3584" s="7">
        <v>5.0</v>
      </c>
      <c r="E3584" s="7">
        <v>2.0</v>
      </c>
      <c r="F3584" s="7" t="s">
        <v>329</v>
      </c>
      <c r="G3584" s="7" t="s">
        <v>179</v>
      </c>
      <c r="H3584" s="7" t="s">
        <v>2508</v>
      </c>
      <c r="I3584" s="7" t="s">
        <v>175</v>
      </c>
    </row>
    <row r="3585">
      <c r="A3585" s="56" t="s">
        <v>302</v>
      </c>
      <c r="B3585" s="7" t="s">
        <v>2509</v>
      </c>
      <c r="C3585" s="7">
        <v>3.0</v>
      </c>
      <c r="D3585" s="7">
        <v>2.0</v>
      </c>
      <c r="E3585" s="7">
        <v>1.0</v>
      </c>
      <c r="F3585" s="7" t="s">
        <v>36</v>
      </c>
      <c r="G3585" s="7" t="s">
        <v>293</v>
      </c>
      <c r="H3585" s="7" t="s">
        <v>498</v>
      </c>
      <c r="I3585" s="7" t="s">
        <v>27</v>
      </c>
    </row>
    <row r="3586">
      <c r="A3586" s="56" t="s">
        <v>430</v>
      </c>
      <c r="B3586" s="7" t="s">
        <v>523</v>
      </c>
      <c r="C3586" s="7">
        <v>3.0</v>
      </c>
      <c r="D3586" s="7">
        <v>2.0</v>
      </c>
      <c r="E3586" s="7"/>
      <c r="F3586" s="7" t="s">
        <v>382</v>
      </c>
      <c r="G3586" s="7" t="s">
        <v>293</v>
      </c>
      <c r="H3586" s="7" t="s">
        <v>2510</v>
      </c>
      <c r="I3586" s="7" t="s">
        <v>27</v>
      </c>
    </row>
    <row r="3587">
      <c r="A3587" s="56" t="s">
        <v>290</v>
      </c>
      <c r="B3587" s="7" t="s">
        <v>580</v>
      </c>
      <c r="C3587" s="7">
        <v>3.0</v>
      </c>
      <c r="D3587" s="7">
        <v>2.0</v>
      </c>
      <c r="E3587" s="7">
        <v>4.0</v>
      </c>
      <c r="F3587" s="7" t="s">
        <v>382</v>
      </c>
      <c r="G3587" s="7" t="s">
        <v>293</v>
      </c>
      <c r="H3587" s="7" t="s">
        <v>750</v>
      </c>
      <c r="I3587" s="7" t="s">
        <v>25</v>
      </c>
    </row>
    <row r="3588">
      <c r="A3588" s="56" t="s">
        <v>290</v>
      </c>
      <c r="B3588" s="7" t="s">
        <v>839</v>
      </c>
      <c r="C3588" s="7">
        <v>3.0</v>
      </c>
      <c r="D3588" s="7">
        <v>1.0</v>
      </c>
      <c r="E3588" s="7">
        <v>1.0</v>
      </c>
      <c r="F3588" s="7" t="s">
        <v>382</v>
      </c>
      <c r="G3588" s="7" t="s">
        <v>293</v>
      </c>
      <c r="H3588" s="7" t="s">
        <v>498</v>
      </c>
      <c r="I3588" s="7" t="s">
        <v>25</v>
      </c>
    </row>
    <row r="3589">
      <c r="A3589" s="56" t="s">
        <v>336</v>
      </c>
      <c r="B3589" s="7" t="s">
        <v>395</v>
      </c>
      <c r="C3589" s="7">
        <v>3.0</v>
      </c>
      <c r="D3589" s="7">
        <v>3.0</v>
      </c>
      <c r="E3589" s="7">
        <v>3.0</v>
      </c>
      <c r="F3589" s="7" t="s">
        <v>24</v>
      </c>
      <c r="G3589" s="7" t="s">
        <v>293</v>
      </c>
      <c r="H3589" s="7" t="s">
        <v>1323</v>
      </c>
      <c r="I3589" s="7" t="s">
        <v>25</v>
      </c>
    </row>
    <row r="3590">
      <c r="A3590" s="56" t="s">
        <v>362</v>
      </c>
      <c r="B3590" s="7" t="s">
        <v>2511</v>
      </c>
      <c r="C3590" s="7">
        <v>1.0</v>
      </c>
      <c r="D3590" s="7">
        <v>2.0</v>
      </c>
      <c r="E3590" s="7">
        <v>5.0</v>
      </c>
      <c r="F3590" s="7" t="s">
        <v>405</v>
      </c>
      <c r="G3590" s="7" t="s">
        <v>293</v>
      </c>
      <c r="H3590" s="7" t="s">
        <v>1020</v>
      </c>
      <c r="I3590" s="7" t="s">
        <v>25</v>
      </c>
    </row>
    <row r="3591">
      <c r="A3591" s="56" t="s">
        <v>306</v>
      </c>
      <c r="B3591" s="7" t="s">
        <v>501</v>
      </c>
      <c r="C3591" s="7">
        <v>3.0</v>
      </c>
      <c r="D3591" s="7">
        <v>2.0</v>
      </c>
      <c r="E3591" s="7"/>
      <c r="F3591" s="7" t="s">
        <v>355</v>
      </c>
      <c r="G3591" s="7" t="s">
        <v>293</v>
      </c>
      <c r="H3591" s="7" t="s">
        <v>718</v>
      </c>
      <c r="I3591" s="7" t="s">
        <v>27</v>
      </c>
    </row>
    <row r="3592">
      <c r="A3592" s="56" t="s">
        <v>677</v>
      </c>
      <c r="B3592" s="7" t="s">
        <v>599</v>
      </c>
      <c r="C3592" s="7">
        <v>5.0</v>
      </c>
      <c r="D3592" s="7">
        <v>4.0</v>
      </c>
      <c r="E3592" s="7">
        <v>4.0</v>
      </c>
      <c r="F3592" s="7" t="s">
        <v>188</v>
      </c>
      <c r="G3592" s="7" t="s">
        <v>179</v>
      </c>
      <c r="H3592" s="7" t="s">
        <v>725</v>
      </c>
      <c r="I3592" s="7" t="s">
        <v>27</v>
      </c>
    </row>
    <row r="3593">
      <c r="A3593" s="56" t="s">
        <v>677</v>
      </c>
      <c r="B3593" s="7" t="s">
        <v>926</v>
      </c>
      <c r="C3593" s="7">
        <v>2.0</v>
      </c>
      <c r="D3593" s="7">
        <v>1.0</v>
      </c>
      <c r="E3593" s="7">
        <v>6.0</v>
      </c>
      <c r="F3593" s="7" t="s">
        <v>181</v>
      </c>
      <c r="G3593" s="7" t="s">
        <v>179</v>
      </c>
      <c r="H3593" s="7" t="s">
        <v>1149</v>
      </c>
    </row>
    <row r="3594">
      <c r="A3594" s="56" t="s">
        <v>336</v>
      </c>
      <c r="B3594" s="7" t="s">
        <v>2512</v>
      </c>
      <c r="C3594" s="7">
        <v>6.0</v>
      </c>
      <c r="D3594" s="7">
        <v>4.0</v>
      </c>
      <c r="E3594" s="7"/>
      <c r="F3594" s="7" t="s">
        <v>24</v>
      </c>
      <c r="G3594" s="7" t="s">
        <v>293</v>
      </c>
      <c r="H3594" s="7" t="s">
        <v>1270</v>
      </c>
      <c r="I3594" s="7" t="s">
        <v>27</v>
      </c>
    </row>
    <row r="3595">
      <c r="A3595" s="56" t="s">
        <v>303</v>
      </c>
      <c r="B3595" s="7" t="s">
        <v>610</v>
      </c>
      <c r="C3595" s="7">
        <v>3.0</v>
      </c>
      <c r="D3595" s="7">
        <v>3.0</v>
      </c>
      <c r="E3595" s="7"/>
      <c r="F3595" s="7" t="s">
        <v>355</v>
      </c>
      <c r="G3595" s="7" t="s">
        <v>293</v>
      </c>
      <c r="H3595" s="7" t="s">
        <v>1373</v>
      </c>
      <c r="I3595" s="7" t="s">
        <v>175</v>
      </c>
    </row>
    <row r="3596">
      <c r="A3596" s="56" t="s">
        <v>303</v>
      </c>
      <c r="B3596" s="7" t="s">
        <v>913</v>
      </c>
      <c r="C3596" s="7">
        <v>3.0</v>
      </c>
      <c r="D3596" s="7">
        <v>3.0</v>
      </c>
      <c r="E3596" s="7"/>
      <c r="F3596" s="7" t="s">
        <v>355</v>
      </c>
      <c r="G3596" s="7" t="s">
        <v>293</v>
      </c>
      <c r="H3596" s="7" t="s">
        <v>1373</v>
      </c>
      <c r="I3596" s="7" t="s">
        <v>175</v>
      </c>
    </row>
    <row r="3597">
      <c r="A3597" s="56" t="s">
        <v>362</v>
      </c>
      <c r="B3597" s="7" t="s">
        <v>886</v>
      </c>
      <c r="C3597" s="7">
        <v>4.0</v>
      </c>
      <c r="D3597" s="7">
        <v>4.0</v>
      </c>
      <c r="E3597" s="7"/>
      <c r="F3597" s="7" t="s">
        <v>24</v>
      </c>
      <c r="G3597" s="7" t="s">
        <v>293</v>
      </c>
      <c r="H3597" s="7" t="s">
        <v>2513</v>
      </c>
      <c r="I3597" s="7" t="s">
        <v>175</v>
      </c>
    </row>
    <row r="3598">
      <c r="A3598" s="56" t="s">
        <v>351</v>
      </c>
      <c r="B3598" s="7" t="s">
        <v>2514</v>
      </c>
      <c r="C3598" s="7">
        <v>3.0</v>
      </c>
      <c r="D3598" s="7">
        <v>2.0</v>
      </c>
      <c r="E3598" s="7">
        <v>6.0</v>
      </c>
      <c r="F3598" s="7" t="s">
        <v>300</v>
      </c>
      <c r="G3598" s="7" t="s">
        <v>293</v>
      </c>
      <c r="H3598" s="7" t="s">
        <v>2380</v>
      </c>
      <c r="I3598" s="7" t="s">
        <v>27</v>
      </c>
    </row>
    <row r="3599">
      <c r="A3599" s="56" t="s">
        <v>336</v>
      </c>
      <c r="B3599" s="7" t="s">
        <v>797</v>
      </c>
      <c r="C3599" s="7">
        <v>2.0</v>
      </c>
      <c r="D3599" s="7">
        <v>2.0</v>
      </c>
      <c r="E3599" s="7">
        <v>1.0</v>
      </c>
      <c r="F3599" s="7" t="s">
        <v>24</v>
      </c>
      <c r="G3599" s="7" t="s">
        <v>293</v>
      </c>
      <c r="H3599" s="7" t="s">
        <v>1644</v>
      </c>
      <c r="I3599" s="7" t="s">
        <v>25</v>
      </c>
    </row>
    <row r="3600">
      <c r="A3600" s="56" t="s">
        <v>424</v>
      </c>
      <c r="B3600" s="7" t="s">
        <v>2515</v>
      </c>
      <c r="C3600" s="7">
        <v>2.0</v>
      </c>
      <c r="D3600" s="7">
        <v>3.0</v>
      </c>
      <c r="E3600" s="7">
        <v>2.0</v>
      </c>
      <c r="F3600" s="7" t="s">
        <v>382</v>
      </c>
      <c r="G3600" s="7" t="s">
        <v>293</v>
      </c>
      <c r="H3600" s="7" t="s">
        <v>2132</v>
      </c>
      <c r="I3600" s="7" t="s">
        <v>25</v>
      </c>
    </row>
    <row r="3601">
      <c r="A3601" s="56" t="s">
        <v>424</v>
      </c>
      <c r="B3601" s="7" t="s">
        <v>510</v>
      </c>
      <c r="C3601" s="7">
        <v>5.0</v>
      </c>
      <c r="D3601" s="7">
        <v>5.0</v>
      </c>
      <c r="E3601" s="7">
        <v>1.0</v>
      </c>
      <c r="F3601" s="7" t="s">
        <v>382</v>
      </c>
      <c r="G3601" s="7" t="s">
        <v>293</v>
      </c>
      <c r="H3601" s="7" t="s">
        <v>435</v>
      </c>
      <c r="I3601" s="7" t="s">
        <v>25</v>
      </c>
    </row>
    <row r="3602">
      <c r="A3602" s="56" t="s">
        <v>295</v>
      </c>
      <c r="B3602" s="7" t="s">
        <v>495</v>
      </c>
      <c r="C3602" s="7">
        <v>4.0</v>
      </c>
      <c r="D3602" s="7">
        <v>4.0</v>
      </c>
      <c r="E3602" s="7">
        <v>1.0</v>
      </c>
      <c r="F3602" s="7" t="s">
        <v>382</v>
      </c>
      <c r="G3602" s="7" t="s">
        <v>293</v>
      </c>
      <c r="H3602" s="7" t="s">
        <v>894</v>
      </c>
      <c r="I3602" s="7" t="s">
        <v>27</v>
      </c>
    </row>
    <row r="3603">
      <c r="A3603" s="56" t="s">
        <v>298</v>
      </c>
      <c r="B3603" s="7" t="s">
        <v>299</v>
      </c>
      <c r="C3603" s="7">
        <v>4.0</v>
      </c>
      <c r="D3603" s="7">
        <v>5.0</v>
      </c>
      <c r="E3603" s="7">
        <v>1.0</v>
      </c>
      <c r="F3603" s="7" t="s">
        <v>24</v>
      </c>
      <c r="G3603" s="7" t="s">
        <v>293</v>
      </c>
      <c r="H3603" s="7" t="s">
        <v>359</v>
      </c>
      <c r="I3603" s="7" t="s">
        <v>25</v>
      </c>
    </row>
    <row r="3604">
      <c r="A3604" s="56" t="s">
        <v>607</v>
      </c>
      <c r="B3604" s="7" t="s">
        <v>573</v>
      </c>
      <c r="C3604" s="7">
        <v>7.0</v>
      </c>
      <c r="D3604" s="7">
        <v>6.0</v>
      </c>
      <c r="E3604" s="7">
        <v>2.0</v>
      </c>
      <c r="F3604" s="7" t="s">
        <v>352</v>
      </c>
      <c r="G3604" s="7" t="s">
        <v>293</v>
      </c>
      <c r="H3604" s="7" t="s">
        <v>2516</v>
      </c>
      <c r="I3604" s="7" t="s">
        <v>175</v>
      </c>
    </row>
    <row r="3605">
      <c r="A3605" s="56" t="s">
        <v>303</v>
      </c>
      <c r="B3605" s="7" t="s">
        <v>1858</v>
      </c>
      <c r="D3605" s="27"/>
      <c r="E3605" s="7">
        <v>1.0</v>
      </c>
      <c r="F3605" s="7" t="s">
        <v>24</v>
      </c>
      <c r="G3605" s="7" t="s">
        <v>293</v>
      </c>
      <c r="H3605" s="7" t="s">
        <v>294</v>
      </c>
      <c r="I3605" s="7" t="s">
        <v>175</v>
      </c>
    </row>
    <row r="3606">
      <c r="A3606" s="56" t="s">
        <v>303</v>
      </c>
      <c r="B3606" s="7" t="s">
        <v>839</v>
      </c>
      <c r="C3606" s="7">
        <v>4.0</v>
      </c>
      <c r="D3606" s="7">
        <v>3.0</v>
      </c>
      <c r="E3606" s="7">
        <v>1.0</v>
      </c>
      <c r="F3606" s="7" t="s">
        <v>300</v>
      </c>
      <c r="G3606" s="7" t="s">
        <v>293</v>
      </c>
      <c r="H3606" s="7" t="s">
        <v>305</v>
      </c>
      <c r="I3606" s="7" t="s">
        <v>27</v>
      </c>
    </row>
    <row r="3607">
      <c r="A3607" s="56" t="s">
        <v>295</v>
      </c>
      <c r="B3607" s="7" t="s">
        <v>2423</v>
      </c>
      <c r="C3607" s="7">
        <v>7.0</v>
      </c>
      <c r="D3607" s="7">
        <v>8.0</v>
      </c>
      <c r="E3607" s="7">
        <v>1.0</v>
      </c>
      <c r="F3607" s="7" t="s">
        <v>332</v>
      </c>
      <c r="G3607" s="7" t="s">
        <v>179</v>
      </c>
      <c r="H3607" s="7" t="s">
        <v>1283</v>
      </c>
      <c r="I3607" s="7" t="s">
        <v>27</v>
      </c>
    </row>
    <row r="3608">
      <c r="A3608" s="56" t="s">
        <v>362</v>
      </c>
      <c r="B3608" s="7" t="s">
        <v>1357</v>
      </c>
      <c r="C3608" s="7">
        <v>3.0</v>
      </c>
      <c r="D3608" s="7">
        <v>2.0</v>
      </c>
      <c r="E3608" s="7"/>
      <c r="F3608" s="7" t="s">
        <v>36</v>
      </c>
      <c r="G3608" s="7" t="s">
        <v>293</v>
      </c>
      <c r="H3608" s="7" t="s">
        <v>736</v>
      </c>
    </row>
    <row r="3609">
      <c r="A3609" s="56" t="s">
        <v>295</v>
      </c>
      <c r="B3609" s="7" t="s">
        <v>855</v>
      </c>
      <c r="C3609" s="7">
        <v>6.0</v>
      </c>
      <c r="D3609" s="7">
        <v>5.0</v>
      </c>
      <c r="E3609" s="7">
        <v>2.0</v>
      </c>
      <c r="F3609" s="7" t="s">
        <v>332</v>
      </c>
      <c r="G3609" s="7" t="s">
        <v>179</v>
      </c>
      <c r="H3609" s="7" t="s">
        <v>2517</v>
      </c>
      <c r="I3609" s="7" t="s">
        <v>27</v>
      </c>
    </row>
    <row r="3610">
      <c r="A3610" s="56" t="s">
        <v>319</v>
      </c>
      <c r="B3610" s="7" t="s">
        <v>2518</v>
      </c>
      <c r="C3610" s="7">
        <v>3.0</v>
      </c>
      <c r="D3610" s="7">
        <v>3.0</v>
      </c>
      <c r="E3610" s="7">
        <v>2.0</v>
      </c>
      <c r="F3610" s="7" t="s">
        <v>321</v>
      </c>
      <c r="G3610" s="7" t="s">
        <v>179</v>
      </c>
      <c r="H3610" s="7" t="s">
        <v>946</v>
      </c>
      <c r="I3610" s="7" t="s">
        <v>27</v>
      </c>
    </row>
    <row r="3611">
      <c r="A3611" s="56" t="s">
        <v>306</v>
      </c>
      <c r="B3611" s="7" t="s">
        <v>567</v>
      </c>
      <c r="C3611" s="7">
        <v>2.0</v>
      </c>
      <c r="D3611" s="7">
        <v>2.0</v>
      </c>
      <c r="E3611" s="7"/>
      <c r="F3611" s="7" t="s">
        <v>36</v>
      </c>
      <c r="G3611" s="7" t="s">
        <v>293</v>
      </c>
      <c r="H3611" s="7" t="s">
        <v>1372</v>
      </c>
    </row>
    <row r="3612">
      <c r="A3612" s="56" t="s">
        <v>336</v>
      </c>
      <c r="B3612" s="7" t="s">
        <v>839</v>
      </c>
      <c r="C3612" s="7">
        <v>3.0</v>
      </c>
      <c r="D3612" s="7">
        <v>3.0</v>
      </c>
      <c r="E3612" s="7">
        <v>2.0</v>
      </c>
      <c r="F3612" s="7" t="s">
        <v>345</v>
      </c>
      <c r="G3612" s="7" t="s">
        <v>293</v>
      </c>
      <c r="H3612" s="7" t="s">
        <v>1691</v>
      </c>
      <c r="I3612" s="7" t="s">
        <v>27</v>
      </c>
    </row>
    <row r="3613">
      <c r="A3613" s="56" t="s">
        <v>290</v>
      </c>
      <c r="B3613" s="7" t="s">
        <v>471</v>
      </c>
      <c r="C3613" s="7">
        <v>2.0</v>
      </c>
      <c r="D3613" s="7">
        <v>2.0</v>
      </c>
      <c r="E3613" s="7">
        <v>2.0</v>
      </c>
      <c r="F3613" s="7" t="s">
        <v>24</v>
      </c>
      <c r="G3613" s="7" t="s">
        <v>293</v>
      </c>
      <c r="H3613" s="7" t="s">
        <v>632</v>
      </c>
      <c r="I3613" s="7" t="s">
        <v>25</v>
      </c>
    </row>
    <row r="3614">
      <c r="A3614" s="56" t="s">
        <v>439</v>
      </c>
      <c r="B3614" s="7" t="s">
        <v>744</v>
      </c>
      <c r="C3614" s="7">
        <v>4.0</v>
      </c>
      <c r="D3614" s="7">
        <v>4.0</v>
      </c>
      <c r="E3614" s="7"/>
      <c r="F3614" s="7" t="s">
        <v>24</v>
      </c>
      <c r="G3614" s="7" t="s">
        <v>293</v>
      </c>
      <c r="H3614" s="7" t="s">
        <v>1486</v>
      </c>
      <c r="I3614" s="7" t="s">
        <v>27</v>
      </c>
    </row>
    <row r="3615">
      <c r="A3615" s="56" t="s">
        <v>439</v>
      </c>
      <c r="B3615" s="7" t="s">
        <v>1703</v>
      </c>
      <c r="C3615" s="7">
        <v>4.0</v>
      </c>
      <c r="D3615" s="7">
        <v>4.0</v>
      </c>
      <c r="E3615" s="7"/>
      <c r="F3615" s="7" t="s">
        <v>24</v>
      </c>
      <c r="G3615" s="7" t="s">
        <v>293</v>
      </c>
      <c r="H3615" s="7" t="s">
        <v>2219</v>
      </c>
      <c r="I3615" s="7" t="s">
        <v>25</v>
      </c>
    </row>
    <row r="3616">
      <c r="A3616" s="56" t="s">
        <v>290</v>
      </c>
      <c r="B3616" s="7" t="s">
        <v>386</v>
      </c>
      <c r="C3616" s="7">
        <v>4.0</v>
      </c>
      <c r="D3616" s="7">
        <v>3.0</v>
      </c>
      <c r="E3616" s="7">
        <v>2.0</v>
      </c>
      <c r="F3616" s="7" t="s">
        <v>36</v>
      </c>
      <c r="G3616" s="7" t="s">
        <v>293</v>
      </c>
      <c r="H3616" s="7" t="s">
        <v>1250</v>
      </c>
      <c r="I3616" s="7" t="s">
        <v>27</v>
      </c>
    </row>
    <row r="3617">
      <c r="A3617" s="56" t="s">
        <v>290</v>
      </c>
      <c r="B3617" s="7" t="s">
        <v>1363</v>
      </c>
      <c r="C3617" s="7">
        <v>2.0</v>
      </c>
      <c r="D3617" s="7">
        <v>2.0</v>
      </c>
      <c r="E3617" s="7"/>
      <c r="F3617" s="7" t="s">
        <v>24</v>
      </c>
      <c r="G3617" s="7" t="s">
        <v>293</v>
      </c>
      <c r="H3617" s="7" t="s">
        <v>1156</v>
      </c>
      <c r="I3617" s="7" t="s">
        <v>25</v>
      </c>
    </row>
    <row r="3618">
      <c r="A3618" s="56" t="s">
        <v>447</v>
      </c>
      <c r="B3618" s="7" t="s">
        <v>1024</v>
      </c>
      <c r="C3618" s="7">
        <v>2.0</v>
      </c>
      <c r="D3618" s="7">
        <v>3.0</v>
      </c>
      <c r="E3618" s="7">
        <v>8.0</v>
      </c>
      <c r="F3618" s="7" t="s">
        <v>382</v>
      </c>
      <c r="G3618" s="7" t="s">
        <v>293</v>
      </c>
      <c r="H3618" s="7" t="s">
        <v>1054</v>
      </c>
      <c r="I3618" s="7" t="s">
        <v>25</v>
      </c>
    </row>
    <row r="3619">
      <c r="A3619" s="56" t="s">
        <v>303</v>
      </c>
      <c r="B3619" s="7" t="s">
        <v>323</v>
      </c>
      <c r="C3619" s="7">
        <v>5.0</v>
      </c>
      <c r="D3619" s="7">
        <v>5.0</v>
      </c>
      <c r="E3619" s="7">
        <v>2.0</v>
      </c>
      <c r="F3619" s="7" t="s">
        <v>329</v>
      </c>
      <c r="G3619" s="7" t="s">
        <v>179</v>
      </c>
      <c r="H3619" s="7" t="s">
        <v>725</v>
      </c>
    </row>
    <row r="3620">
      <c r="A3620" s="56" t="s">
        <v>315</v>
      </c>
      <c r="B3620" s="7" t="s">
        <v>893</v>
      </c>
      <c r="C3620" s="7">
        <v>6.0</v>
      </c>
      <c r="D3620" s="7">
        <v>4.0</v>
      </c>
      <c r="E3620" s="7">
        <v>4.0</v>
      </c>
      <c r="F3620" s="7" t="s">
        <v>188</v>
      </c>
      <c r="G3620" s="7" t="s">
        <v>179</v>
      </c>
      <c r="H3620" s="7" t="s">
        <v>2519</v>
      </c>
      <c r="I3620" s="7" t="s">
        <v>27</v>
      </c>
    </row>
    <row r="3621">
      <c r="A3621" s="56" t="s">
        <v>336</v>
      </c>
      <c r="B3621" s="7" t="s">
        <v>428</v>
      </c>
      <c r="C3621" s="7">
        <v>3.0</v>
      </c>
      <c r="D3621" s="7">
        <v>2.0</v>
      </c>
      <c r="E3621" s="7">
        <v>2.0</v>
      </c>
      <c r="F3621" s="7" t="s">
        <v>300</v>
      </c>
      <c r="G3621" s="7" t="s">
        <v>293</v>
      </c>
      <c r="H3621" s="7" t="s">
        <v>2520</v>
      </c>
      <c r="I3621" s="7" t="s">
        <v>25</v>
      </c>
    </row>
    <row r="3622">
      <c r="A3622" s="56" t="s">
        <v>336</v>
      </c>
      <c r="B3622" s="7" t="s">
        <v>416</v>
      </c>
      <c r="C3622" s="7">
        <v>4.0</v>
      </c>
      <c r="D3622" s="7">
        <v>3.0</v>
      </c>
      <c r="E3622" s="7">
        <v>2.0</v>
      </c>
      <c r="F3622" s="7" t="s">
        <v>300</v>
      </c>
      <c r="G3622" s="7" t="s">
        <v>293</v>
      </c>
      <c r="H3622" s="7" t="s">
        <v>2220</v>
      </c>
      <c r="I3622" s="7" t="s">
        <v>25</v>
      </c>
    </row>
    <row r="3623">
      <c r="A3623" s="56" t="s">
        <v>290</v>
      </c>
      <c r="B3623" s="7" t="s">
        <v>323</v>
      </c>
      <c r="C3623" s="7">
        <v>3.0</v>
      </c>
      <c r="D3623" s="7">
        <v>2.0</v>
      </c>
      <c r="E3623" s="7">
        <v>2.0</v>
      </c>
      <c r="F3623" s="7" t="s">
        <v>24</v>
      </c>
      <c r="G3623" s="7" t="s">
        <v>293</v>
      </c>
      <c r="H3623" s="7" t="s">
        <v>1184</v>
      </c>
      <c r="I3623" s="7" t="s">
        <v>27</v>
      </c>
    </row>
    <row r="3624">
      <c r="A3624" s="56" t="s">
        <v>302</v>
      </c>
      <c r="B3624" s="7" t="s">
        <v>2521</v>
      </c>
      <c r="C3624" s="7">
        <v>3.0</v>
      </c>
      <c r="D3624" s="7">
        <v>2.0</v>
      </c>
      <c r="E3624" s="7">
        <v>2.0</v>
      </c>
      <c r="F3624" s="7" t="s">
        <v>382</v>
      </c>
      <c r="G3624" s="7" t="s">
        <v>293</v>
      </c>
      <c r="H3624" s="7" t="s">
        <v>2522</v>
      </c>
      <c r="I3624" s="7" t="s">
        <v>25</v>
      </c>
    </row>
    <row r="3625">
      <c r="A3625" s="56" t="s">
        <v>436</v>
      </c>
      <c r="B3625" s="7" t="s">
        <v>391</v>
      </c>
      <c r="C3625" s="7">
        <v>5.0</v>
      </c>
      <c r="D3625" s="7">
        <v>5.0</v>
      </c>
      <c r="E3625" s="7">
        <v>4.0</v>
      </c>
      <c r="F3625" s="7" t="s">
        <v>300</v>
      </c>
      <c r="G3625" s="7" t="s">
        <v>293</v>
      </c>
      <c r="H3625" s="7" t="s">
        <v>2523</v>
      </c>
      <c r="I3625" s="7" t="s">
        <v>25</v>
      </c>
    </row>
    <row r="3626">
      <c r="A3626" s="56" t="s">
        <v>362</v>
      </c>
      <c r="B3626" s="7" t="s">
        <v>1293</v>
      </c>
      <c r="C3626" s="7">
        <v>2.0</v>
      </c>
      <c r="D3626" s="7">
        <v>2.0</v>
      </c>
      <c r="E3626" s="7">
        <v>4.0</v>
      </c>
      <c r="F3626" s="7" t="s">
        <v>345</v>
      </c>
      <c r="G3626" s="7" t="s">
        <v>293</v>
      </c>
      <c r="H3626" s="7" t="s">
        <v>2075</v>
      </c>
      <c r="I3626" s="7" t="s">
        <v>27</v>
      </c>
    </row>
    <row r="3627">
      <c r="A3627" s="56" t="s">
        <v>348</v>
      </c>
      <c r="B3627" s="7" t="s">
        <v>1340</v>
      </c>
      <c r="C3627" s="7">
        <v>3.0</v>
      </c>
      <c r="D3627" s="7">
        <v>2.0</v>
      </c>
      <c r="E3627" s="7"/>
      <c r="F3627" s="7" t="s">
        <v>24</v>
      </c>
      <c r="G3627" s="7" t="s">
        <v>293</v>
      </c>
      <c r="H3627" s="7" t="s">
        <v>555</v>
      </c>
    </row>
    <row r="3628">
      <c r="A3628" s="56" t="s">
        <v>290</v>
      </c>
      <c r="B3628" s="7" t="s">
        <v>2524</v>
      </c>
      <c r="C3628" s="7">
        <v>2.0</v>
      </c>
      <c r="D3628" s="7">
        <v>2.0</v>
      </c>
      <c r="E3628" s="7">
        <v>1.0</v>
      </c>
      <c r="F3628" s="7" t="s">
        <v>24</v>
      </c>
      <c r="G3628" s="7" t="s">
        <v>293</v>
      </c>
      <c r="H3628" s="7" t="s">
        <v>629</v>
      </c>
      <c r="I3628" s="7" t="s">
        <v>27</v>
      </c>
    </row>
    <row r="3629">
      <c r="A3629" s="56" t="s">
        <v>290</v>
      </c>
      <c r="B3629" s="7" t="s">
        <v>344</v>
      </c>
      <c r="C3629" s="7">
        <v>3.0</v>
      </c>
      <c r="D3629" s="7">
        <v>3.0</v>
      </c>
      <c r="E3629" s="7"/>
      <c r="F3629" s="7" t="s">
        <v>300</v>
      </c>
      <c r="G3629" s="7" t="s">
        <v>293</v>
      </c>
      <c r="H3629" s="7" t="s">
        <v>385</v>
      </c>
      <c r="I3629" s="7" t="s">
        <v>25</v>
      </c>
    </row>
    <row r="3630">
      <c r="A3630" s="56" t="s">
        <v>351</v>
      </c>
      <c r="B3630" s="7" t="s">
        <v>580</v>
      </c>
      <c r="C3630" s="7">
        <v>5.0</v>
      </c>
      <c r="D3630" s="7">
        <v>4.0</v>
      </c>
      <c r="E3630" s="7"/>
      <c r="F3630" s="7" t="s">
        <v>352</v>
      </c>
      <c r="G3630" s="7" t="s">
        <v>179</v>
      </c>
      <c r="H3630" s="7" t="s">
        <v>353</v>
      </c>
      <c r="I3630" s="7" t="s">
        <v>25</v>
      </c>
    </row>
    <row r="3631">
      <c r="A3631" s="56" t="s">
        <v>677</v>
      </c>
      <c r="B3631" s="7" t="s">
        <v>1073</v>
      </c>
      <c r="C3631" s="7">
        <v>6.0</v>
      </c>
      <c r="D3631" s="7">
        <v>6.0</v>
      </c>
      <c r="E3631" s="7">
        <v>5.0</v>
      </c>
      <c r="F3631" s="7" t="s">
        <v>192</v>
      </c>
      <c r="G3631" s="7" t="s">
        <v>179</v>
      </c>
      <c r="H3631" s="7" t="s">
        <v>333</v>
      </c>
      <c r="I3631" s="7" t="s">
        <v>27</v>
      </c>
    </row>
    <row r="3632">
      <c r="A3632" s="56" t="s">
        <v>2433</v>
      </c>
      <c r="B3632" s="7" t="s">
        <v>354</v>
      </c>
      <c r="C3632" s="7">
        <v>3.0</v>
      </c>
      <c r="D3632" s="7">
        <v>2.0</v>
      </c>
      <c r="E3632" s="7"/>
      <c r="F3632" s="7" t="s">
        <v>36</v>
      </c>
      <c r="G3632" s="7" t="s">
        <v>293</v>
      </c>
      <c r="H3632" s="7" t="s">
        <v>417</v>
      </c>
      <c r="I3632" s="7" t="s">
        <v>27</v>
      </c>
    </row>
    <row r="3633">
      <c r="A3633" s="56" t="s">
        <v>2374</v>
      </c>
      <c r="B3633" s="7" t="s">
        <v>564</v>
      </c>
      <c r="C3633" s="7">
        <v>6.0</v>
      </c>
      <c r="D3633" s="7">
        <v>7.0</v>
      </c>
      <c r="E3633" s="7">
        <v>1.0</v>
      </c>
      <c r="F3633" s="7" t="s">
        <v>332</v>
      </c>
      <c r="G3633" s="7" t="s">
        <v>179</v>
      </c>
      <c r="H3633" s="7" t="s">
        <v>2525</v>
      </c>
      <c r="I3633" s="7" t="s">
        <v>27</v>
      </c>
    </row>
    <row r="3634">
      <c r="A3634" s="56" t="s">
        <v>298</v>
      </c>
      <c r="B3634" s="7" t="s">
        <v>310</v>
      </c>
      <c r="C3634" s="7">
        <v>5.0</v>
      </c>
      <c r="D3634" s="7">
        <v>7.0</v>
      </c>
      <c r="E3634" s="7">
        <v>4.0</v>
      </c>
      <c r="F3634" s="7" t="s">
        <v>188</v>
      </c>
      <c r="G3634" s="7" t="s">
        <v>293</v>
      </c>
      <c r="H3634" s="7" t="s">
        <v>1249</v>
      </c>
    </row>
    <row r="3635">
      <c r="A3635" s="56" t="s">
        <v>298</v>
      </c>
      <c r="B3635" s="7" t="s">
        <v>1157</v>
      </c>
      <c r="C3635" s="7">
        <v>5.0</v>
      </c>
      <c r="D3635" s="7">
        <v>5.0</v>
      </c>
      <c r="E3635" s="7">
        <v>1.0</v>
      </c>
      <c r="F3635" s="7" t="s">
        <v>188</v>
      </c>
      <c r="G3635" s="7" t="s">
        <v>293</v>
      </c>
      <c r="H3635" s="7" t="s">
        <v>2526</v>
      </c>
      <c r="I3635" s="7" t="s">
        <v>25</v>
      </c>
    </row>
    <row r="3636">
      <c r="A3636" s="56" t="s">
        <v>298</v>
      </c>
      <c r="B3636" s="7" t="s">
        <v>535</v>
      </c>
      <c r="C3636" s="7">
        <v>5.0</v>
      </c>
      <c r="D3636" s="7">
        <v>5.0</v>
      </c>
      <c r="E3636" s="7">
        <v>1.0</v>
      </c>
      <c r="F3636" s="7" t="s">
        <v>188</v>
      </c>
      <c r="G3636" s="7" t="s">
        <v>179</v>
      </c>
      <c r="H3636" s="7" t="s">
        <v>1169</v>
      </c>
      <c r="I3636" s="7" t="s">
        <v>25</v>
      </c>
    </row>
    <row r="3637">
      <c r="A3637" s="56" t="s">
        <v>298</v>
      </c>
      <c r="B3637" s="7" t="s">
        <v>621</v>
      </c>
      <c r="C3637" s="7">
        <v>1.0</v>
      </c>
      <c r="D3637" s="7">
        <v>1.0</v>
      </c>
      <c r="E3637" s="7"/>
      <c r="F3637" s="7" t="s">
        <v>36</v>
      </c>
      <c r="G3637" s="7" t="s">
        <v>293</v>
      </c>
      <c r="H3637" s="7" t="s">
        <v>1345</v>
      </c>
      <c r="I3637" s="7" t="s">
        <v>25</v>
      </c>
    </row>
    <row r="3638">
      <c r="A3638" s="56" t="s">
        <v>290</v>
      </c>
      <c r="B3638" s="7" t="s">
        <v>635</v>
      </c>
      <c r="C3638" s="7">
        <v>5.0</v>
      </c>
      <c r="D3638" s="7">
        <v>3.0</v>
      </c>
      <c r="E3638" s="7"/>
      <c r="F3638" s="7" t="s">
        <v>36</v>
      </c>
      <c r="G3638" s="7" t="s">
        <v>293</v>
      </c>
      <c r="H3638" s="7" t="s">
        <v>2219</v>
      </c>
    </row>
    <row r="3639">
      <c r="A3639" s="56" t="s">
        <v>290</v>
      </c>
      <c r="B3639" s="7" t="s">
        <v>2527</v>
      </c>
      <c r="C3639" s="7">
        <v>4.0</v>
      </c>
      <c r="D3639" s="7">
        <v>3.0</v>
      </c>
      <c r="E3639" s="7">
        <v>2.0</v>
      </c>
      <c r="F3639" s="7" t="s">
        <v>36</v>
      </c>
      <c r="G3639" s="7" t="s">
        <v>293</v>
      </c>
      <c r="H3639" s="7" t="s">
        <v>584</v>
      </c>
      <c r="I3639" s="7" t="s">
        <v>27</v>
      </c>
    </row>
    <row r="3640">
      <c r="A3640" s="56" t="s">
        <v>522</v>
      </c>
      <c r="B3640" s="7" t="s">
        <v>1129</v>
      </c>
      <c r="C3640" s="7">
        <v>4.0</v>
      </c>
      <c r="D3640" s="7">
        <v>2.0</v>
      </c>
      <c r="E3640" s="7">
        <v>1.0</v>
      </c>
      <c r="F3640" s="7" t="s">
        <v>355</v>
      </c>
      <c r="G3640" s="7" t="s">
        <v>293</v>
      </c>
      <c r="H3640" s="7" t="s">
        <v>2528</v>
      </c>
      <c r="I3640" s="7" t="s">
        <v>27</v>
      </c>
    </row>
    <row r="3641">
      <c r="A3641" s="56" t="s">
        <v>336</v>
      </c>
      <c r="B3641" s="7" t="s">
        <v>328</v>
      </c>
      <c r="C3641" s="7">
        <v>5.0</v>
      </c>
      <c r="D3641" s="7">
        <v>6.0</v>
      </c>
      <c r="E3641" s="7">
        <v>2.0</v>
      </c>
      <c r="F3641" s="7" t="s">
        <v>24</v>
      </c>
      <c r="G3641" s="7" t="s">
        <v>293</v>
      </c>
      <c r="H3641" s="7" t="s">
        <v>1151</v>
      </c>
    </row>
    <row r="3642">
      <c r="A3642" s="56" t="s">
        <v>336</v>
      </c>
      <c r="B3642" s="7" t="s">
        <v>896</v>
      </c>
      <c r="C3642" s="7">
        <v>5.0</v>
      </c>
      <c r="D3642" s="7">
        <v>6.0</v>
      </c>
      <c r="E3642" s="7"/>
      <c r="F3642" s="7" t="s">
        <v>24</v>
      </c>
      <c r="G3642" s="7" t="s">
        <v>293</v>
      </c>
      <c r="H3642" s="7" t="s">
        <v>1151</v>
      </c>
      <c r="I3642" s="7" t="s">
        <v>27</v>
      </c>
    </row>
    <row r="3643">
      <c r="A3643" s="56" t="s">
        <v>336</v>
      </c>
      <c r="B3643" s="7" t="s">
        <v>433</v>
      </c>
      <c r="C3643" s="7">
        <v>5.0</v>
      </c>
      <c r="D3643" s="7">
        <v>6.0</v>
      </c>
      <c r="E3643" s="7"/>
      <c r="F3643" s="7" t="s">
        <v>24</v>
      </c>
      <c r="G3643" s="7" t="s">
        <v>293</v>
      </c>
      <c r="H3643" s="7" t="s">
        <v>1690</v>
      </c>
    </row>
    <row r="3644">
      <c r="A3644" s="56" t="s">
        <v>430</v>
      </c>
      <c r="B3644" s="7" t="s">
        <v>2529</v>
      </c>
      <c r="C3644" s="7">
        <v>3.0</v>
      </c>
      <c r="D3644" s="7">
        <v>2.0</v>
      </c>
      <c r="E3644" s="7">
        <v>2.0</v>
      </c>
      <c r="F3644" s="7" t="s">
        <v>24</v>
      </c>
      <c r="G3644" s="7" t="s">
        <v>293</v>
      </c>
      <c r="H3644" s="7" t="s">
        <v>2530</v>
      </c>
    </row>
    <row r="3645">
      <c r="A3645" s="56" t="s">
        <v>944</v>
      </c>
      <c r="B3645" s="7" t="s">
        <v>1513</v>
      </c>
      <c r="C3645" s="7">
        <v>3.0</v>
      </c>
      <c r="D3645" s="7">
        <v>2.0</v>
      </c>
      <c r="E3645" s="7"/>
      <c r="F3645" s="7" t="s">
        <v>1750</v>
      </c>
      <c r="G3645" s="7" t="s">
        <v>293</v>
      </c>
      <c r="H3645" s="7" t="s">
        <v>2126</v>
      </c>
    </row>
    <row r="3646">
      <c r="A3646" s="56" t="s">
        <v>430</v>
      </c>
      <c r="B3646" s="7" t="s">
        <v>755</v>
      </c>
      <c r="C3646" s="7">
        <v>4.0</v>
      </c>
      <c r="D3646" s="7">
        <v>2.0</v>
      </c>
      <c r="E3646" s="7">
        <v>2.0</v>
      </c>
      <c r="F3646" s="7" t="s">
        <v>24</v>
      </c>
      <c r="G3646" s="7" t="s">
        <v>293</v>
      </c>
      <c r="H3646" s="7" t="s">
        <v>736</v>
      </c>
      <c r="I3646" s="7" t="s">
        <v>175</v>
      </c>
    </row>
    <row r="3647">
      <c r="A3647" s="56" t="s">
        <v>295</v>
      </c>
      <c r="B3647" s="7" t="s">
        <v>1258</v>
      </c>
      <c r="C3647" s="7">
        <v>7.0</v>
      </c>
      <c r="D3647" s="7">
        <v>8.0</v>
      </c>
      <c r="E3647" s="7">
        <v>2.0</v>
      </c>
      <c r="F3647" s="7" t="s">
        <v>332</v>
      </c>
      <c r="G3647" s="7" t="s">
        <v>293</v>
      </c>
      <c r="H3647" s="7" t="s">
        <v>2531</v>
      </c>
      <c r="I3647" s="7" t="s">
        <v>27</v>
      </c>
    </row>
    <row r="3648">
      <c r="A3648" s="56" t="s">
        <v>306</v>
      </c>
      <c r="B3648" s="7" t="s">
        <v>344</v>
      </c>
      <c r="C3648" s="7">
        <v>3.0</v>
      </c>
      <c r="D3648" s="7">
        <v>3.0</v>
      </c>
      <c r="E3648" s="7"/>
      <c r="F3648" s="7" t="s">
        <v>36</v>
      </c>
      <c r="G3648" s="7" t="s">
        <v>293</v>
      </c>
      <c r="H3648" s="7" t="s">
        <v>473</v>
      </c>
    </row>
    <row r="3649">
      <c r="A3649" s="56" t="s">
        <v>306</v>
      </c>
      <c r="B3649" s="7" t="s">
        <v>2532</v>
      </c>
      <c r="C3649" s="7">
        <v>4.0</v>
      </c>
      <c r="D3649" s="7">
        <v>4.0</v>
      </c>
      <c r="E3649" s="7"/>
      <c r="F3649" s="7" t="s">
        <v>36</v>
      </c>
      <c r="G3649" s="7" t="s">
        <v>293</v>
      </c>
      <c r="H3649" s="7" t="s">
        <v>863</v>
      </c>
      <c r="I3649" s="7" t="s">
        <v>27</v>
      </c>
    </row>
    <row r="3650">
      <c r="A3650" s="56" t="s">
        <v>306</v>
      </c>
      <c r="B3650" s="7" t="s">
        <v>1127</v>
      </c>
      <c r="C3650" s="7">
        <v>4.0</v>
      </c>
      <c r="D3650" s="7">
        <v>5.0</v>
      </c>
      <c r="E3650" s="7"/>
      <c r="F3650" s="7" t="s">
        <v>36</v>
      </c>
      <c r="G3650" s="7" t="s">
        <v>293</v>
      </c>
      <c r="H3650" s="7" t="s">
        <v>2533</v>
      </c>
      <c r="I3650" s="7" t="s">
        <v>27</v>
      </c>
    </row>
    <row r="3651">
      <c r="A3651" s="56" t="s">
        <v>306</v>
      </c>
      <c r="B3651" s="7" t="s">
        <v>328</v>
      </c>
      <c r="C3651" s="7">
        <v>4.0</v>
      </c>
      <c r="D3651" s="7">
        <v>4.0</v>
      </c>
      <c r="E3651" s="7">
        <v>1.0</v>
      </c>
      <c r="F3651" s="7" t="s">
        <v>36</v>
      </c>
      <c r="G3651" s="7" t="s">
        <v>293</v>
      </c>
      <c r="H3651" s="7" t="s">
        <v>863</v>
      </c>
      <c r="I3651" s="7" t="s">
        <v>27</v>
      </c>
    </row>
    <row r="3652">
      <c r="A3652" s="56" t="s">
        <v>365</v>
      </c>
      <c r="B3652" s="7" t="s">
        <v>2534</v>
      </c>
      <c r="C3652" s="7">
        <v>7.0</v>
      </c>
      <c r="D3652" s="7">
        <v>5.0</v>
      </c>
      <c r="E3652" s="7">
        <v>3.0</v>
      </c>
      <c r="F3652" s="7" t="s">
        <v>352</v>
      </c>
      <c r="G3652" s="7" t="s">
        <v>179</v>
      </c>
      <c r="H3652" s="7" t="s">
        <v>537</v>
      </c>
      <c r="I3652" s="7" t="s">
        <v>27</v>
      </c>
    </row>
    <row r="3653">
      <c r="A3653" s="56" t="s">
        <v>336</v>
      </c>
      <c r="B3653" s="7" t="s">
        <v>342</v>
      </c>
      <c r="C3653" s="7">
        <v>6.0</v>
      </c>
      <c r="D3653" s="7">
        <v>4.0</v>
      </c>
      <c r="E3653" s="7">
        <v>3.0</v>
      </c>
      <c r="F3653" s="7" t="s">
        <v>24</v>
      </c>
      <c r="G3653" s="7" t="s">
        <v>293</v>
      </c>
      <c r="H3653" s="7" t="s">
        <v>435</v>
      </c>
      <c r="I3653" s="7" t="s">
        <v>25</v>
      </c>
    </row>
    <row r="3654">
      <c r="A3654" s="56" t="s">
        <v>927</v>
      </c>
      <c r="B3654" s="7" t="s">
        <v>339</v>
      </c>
      <c r="C3654" s="7">
        <v>6.0</v>
      </c>
      <c r="D3654" s="7">
        <v>5.0</v>
      </c>
      <c r="E3654" s="7">
        <v>6.0</v>
      </c>
      <c r="F3654" s="7" t="s">
        <v>329</v>
      </c>
      <c r="G3654" s="7" t="s">
        <v>179</v>
      </c>
      <c r="H3654" s="7" t="s">
        <v>651</v>
      </c>
      <c r="I3654" s="7" t="s">
        <v>27</v>
      </c>
    </row>
    <row r="3655">
      <c r="A3655" s="56" t="s">
        <v>1450</v>
      </c>
      <c r="B3655" s="7" t="s">
        <v>580</v>
      </c>
      <c r="C3655" s="7">
        <v>3.0</v>
      </c>
      <c r="D3655" s="7">
        <v>2.0</v>
      </c>
      <c r="E3655" s="7">
        <v>1.0</v>
      </c>
      <c r="F3655" s="7" t="s">
        <v>36</v>
      </c>
      <c r="G3655" s="7" t="s">
        <v>179</v>
      </c>
      <c r="H3655" s="7" t="s">
        <v>1245</v>
      </c>
      <c r="I3655" s="7" t="s">
        <v>175</v>
      </c>
    </row>
    <row r="3656">
      <c r="A3656" s="56" t="s">
        <v>1450</v>
      </c>
      <c r="B3656" s="7" t="s">
        <v>395</v>
      </c>
      <c r="C3656" s="7">
        <v>4.0</v>
      </c>
      <c r="D3656" s="7">
        <v>2.0</v>
      </c>
      <c r="E3656" s="7">
        <v>2.0</v>
      </c>
      <c r="F3656" s="7" t="s">
        <v>382</v>
      </c>
      <c r="G3656" s="7" t="s">
        <v>293</v>
      </c>
      <c r="H3656" s="7" t="s">
        <v>1761</v>
      </c>
      <c r="I3656" s="7" t="s">
        <v>27</v>
      </c>
    </row>
    <row r="3657">
      <c r="A3657" s="56" t="s">
        <v>341</v>
      </c>
      <c r="B3657" s="7" t="s">
        <v>2173</v>
      </c>
      <c r="C3657" s="7">
        <v>8.0</v>
      </c>
      <c r="D3657" s="7">
        <v>8.0</v>
      </c>
      <c r="E3657" s="7">
        <v>4.0</v>
      </c>
      <c r="F3657" s="7" t="s">
        <v>194</v>
      </c>
      <c r="G3657" s="7" t="s">
        <v>179</v>
      </c>
      <c r="H3657" s="7" t="s">
        <v>2150</v>
      </c>
      <c r="I3657" s="7" t="s">
        <v>27</v>
      </c>
    </row>
    <row r="3658">
      <c r="A3658" s="56" t="s">
        <v>303</v>
      </c>
      <c r="B3658" s="7" t="s">
        <v>312</v>
      </c>
      <c r="C3658" s="7">
        <v>5.0</v>
      </c>
      <c r="D3658" s="7">
        <v>4.0</v>
      </c>
      <c r="E3658" s="7"/>
      <c r="F3658" s="7" t="s">
        <v>38</v>
      </c>
      <c r="G3658" s="7" t="s">
        <v>179</v>
      </c>
      <c r="H3658" s="7" t="s">
        <v>692</v>
      </c>
      <c r="I3658" s="7" t="s">
        <v>27</v>
      </c>
    </row>
    <row r="3659">
      <c r="A3659" s="56" t="s">
        <v>303</v>
      </c>
      <c r="B3659" s="7" t="s">
        <v>648</v>
      </c>
      <c r="C3659" s="7">
        <v>5.0</v>
      </c>
      <c r="D3659" s="7">
        <v>4.0</v>
      </c>
      <c r="E3659" s="7"/>
      <c r="F3659" s="7" t="s">
        <v>38</v>
      </c>
      <c r="G3659" s="7" t="s">
        <v>179</v>
      </c>
      <c r="H3659" s="7" t="s">
        <v>1408</v>
      </c>
      <c r="I3659" s="7" t="s">
        <v>27</v>
      </c>
    </row>
    <row r="3660">
      <c r="A3660" s="56" t="s">
        <v>303</v>
      </c>
      <c r="B3660" s="7" t="s">
        <v>418</v>
      </c>
      <c r="C3660" s="7">
        <v>5.0</v>
      </c>
      <c r="D3660" s="7">
        <v>4.0</v>
      </c>
      <c r="E3660" s="7">
        <v>1.0</v>
      </c>
      <c r="F3660" s="7" t="s">
        <v>38</v>
      </c>
      <c r="G3660" s="7" t="s">
        <v>179</v>
      </c>
      <c r="H3660" s="7" t="s">
        <v>692</v>
      </c>
      <c r="I3660" s="7" t="s">
        <v>27</v>
      </c>
    </row>
    <row r="3661">
      <c r="A3661" s="56" t="s">
        <v>303</v>
      </c>
      <c r="B3661" s="7" t="s">
        <v>605</v>
      </c>
      <c r="C3661" s="7">
        <v>4.0</v>
      </c>
      <c r="D3661" s="7">
        <v>4.0</v>
      </c>
      <c r="E3661" s="7">
        <v>2.0</v>
      </c>
      <c r="F3661" s="7" t="s">
        <v>38</v>
      </c>
      <c r="G3661" s="7" t="s">
        <v>179</v>
      </c>
      <c r="H3661" s="7" t="s">
        <v>1407</v>
      </c>
      <c r="I3661" s="7" t="s">
        <v>27</v>
      </c>
    </row>
    <row r="3662">
      <c r="A3662" s="56" t="s">
        <v>303</v>
      </c>
      <c r="B3662" s="7" t="s">
        <v>386</v>
      </c>
      <c r="C3662" s="7">
        <v>6.0</v>
      </c>
      <c r="D3662" s="7">
        <v>6.0</v>
      </c>
      <c r="E3662" s="7">
        <v>2.0</v>
      </c>
      <c r="F3662" s="7" t="s">
        <v>38</v>
      </c>
      <c r="G3662" s="7" t="s">
        <v>179</v>
      </c>
      <c r="H3662" s="7" t="s">
        <v>1502</v>
      </c>
      <c r="I3662" s="7" t="s">
        <v>27</v>
      </c>
    </row>
    <row r="3663">
      <c r="A3663" s="56" t="s">
        <v>303</v>
      </c>
      <c r="B3663" s="7" t="s">
        <v>404</v>
      </c>
      <c r="C3663" s="7">
        <v>5.0</v>
      </c>
      <c r="D3663" s="7">
        <v>4.0</v>
      </c>
      <c r="E3663" s="7"/>
      <c r="F3663" s="7" t="s">
        <v>38</v>
      </c>
      <c r="G3663" s="7" t="s">
        <v>179</v>
      </c>
      <c r="H3663" s="7" t="s">
        <v>692</v>
      </c>
      <c r="I3663" s="7" t="s">
        <v>27</v>
      </c>
    </row>
    <row r="3664">
      <c r="A3664" s="56" t="s">
        <v>436</v>
      </c>
      <c r="B3664" s="7" t="s">
        <v>535</v>
      </c>
      <c r="C3664" s="7">
        <v>5.0</v>
      </c>
      <c r="D3664" s="7">
        <v>4.0</v>
      </c>
      <c r="E3664" s="7">
        <v>4.0</v>
      </c>
      <c r="F3664" s="7" t="s">
        <v>181</v>
      </c>
      <c r="G3664" s="7" t="s">
        <v>179</v>
      </c>
      <c r="H3664" s="7" t="s">
        <v>2535</v>
      </c>
      <c r="I3664" s="7" t="s">
        <v>27</v>
      </c>
    </row>
    <row r="3665">
      <c r="A3665" s="56" t="s">
        <v>348</v>
      </c>
      <c r="B3665" s="7" t="s">
        <v>2536</v>
      </c>
      <c r="C3665" s="7">
        <v>4.0</v>
      </c>
      <c r="D3665" s="7">
        <v>2.0</v>
      </c>
      <c r="E3665" s="7">
        <v>1.0</v>
      </c>
      <c r="F3665" s="7" t="s">
        <v>36</v>
      </c>
      <c r="G3665" s="7" t="s">
        <v>293</v>
      </c>
      <c r="H3665" s="7" t="s">
        <v>718</v>
      </c>
      <c r="I3665" s="7" t="s">
        <v>27</v>
      </c>
    </row>
    <row r="3666">
      <c r="A3666" s="56" t="s">
        <v>330</v>
      </c>
      <c r="B3666" s="7" t="s">
        <v>535</v>
      </c>
      <c r="C3666" s="7">
        <v>4.0</v>
      </c>
      <c r="D3666" s="7">
        <v>4.0</v>
      </c>
      <c r="E3666" s="7">
        <v>2.0</v>
      </c>
      <c r="F3666" s="7" t="s">
        <v>300</v>
      </c>
      <c r="G3666" s="7" t="s">
        <v>179</v>
      </c>
      <c r="H3666" s="7" t="s">
        <v>2537</v>
      </c>
      <c r="I3666" s="7" t="s">
        <v>27</v>
      </c>
    </row>
    <row r="3667">
      <c r="A3667" s="56" t="s">
        <v>330</v>
      </c>
      <c r="B3667" s="7" t="s">
        <v>1737</v>
      </c>
      <c r="C3667" s="7">
        <v>7.0</v>
      </c>
      <c r="D3667" s="7">
        <v>6.0</v>
      </c>
      <c r="E3667" s="7"/>
      <c r="F3667" s="7" t="s">
        <v>332</v>
      </c>
      <c r="G3667" s="7" t="s">
        <v>179</v>
      </c>
      <c r="H3667" s="7" t="s">
        <v>2538</v>
      </c>
      <c r="I3667" s="7" t="s">
        <v>175</v>
      </c>
    </row>
    <row r="3668">
      <c r="A3668" s="56" t="s">
        <v>290</v>
      </c>
      <c r="B3668" s="7" t="s">
        <v>781</v>
      </c>
      <c r="C3668" s="7">
        <v>1.0</v>
      </c>
      <c r="D3668" s="7">
        <v>1.0</v>
      </c>
      <c r="E3668" s="7">
        <v>5.0</v>
      </c>
      <c r="F3668" s="7" t="s">
        <v>382</v>
      </c>
      <c r="G3668" s="7" t="s">
        <v>293</v>
      </c>
      <c r="H3668" s="7" t="s">
        <v>2382</v>
      </c>
      <c r="I3668" s="7" t="s">
        <v>27</v>
      </c>
    </row>
    <row r="3669">
      <c r="A3669" s="56" t="s">
        <v>447</v>
      </c>
      <c r="B3669" s="7" t="s">
        <v>814</v>
      </c>
      <c r="C3669" s="7">
        <v>5.0</v>
      </c>
      <c r="D3669" s="7">
        <v>6.0</v>
      </c>
      <c r="E3669" s="7"/>
      <c r="F3669" s="7" t="s">
        <v>382</v>
      </c>
      <c r="G3669" s="7" t="s">
        <v>293</v>
      </c>
      <c r="H3669" s="7" t="s">
        <v>2495</v>
      </c>
      <c r="I3669" s="7" t="s">
        <v>25</v>
      </c>
    </row>
    <row r="3670">
      <c r="A3670" s="56" t="s">
        <v>290</v>
      </c>
      <c r="B3670" s="7" t="s">
        <v>2539</v>
      </c>
      <c r="C3670" s="7">
        <v>4.0</v>
      </c>
      <c r="D3670" s="7">
        <v>2.0</v>
      </c>
      <c r="E3670" s="7">
        <v>1.0</v>
      </c>
      <c r="F3670" s="7" t="s">
        <v>382</v>
      </c>
      <c r="G3670" s="7" t="s">
        <v>293</v>
      </c>
      <c r="H3670" s="7" t="s">
        <v>2540</v>
      </c>
      <c r="I3670" s="7" t="s">
        <v>27</v>
      </c>
    </row>
    <row r="3671">
      <c r="A3671" s="56" t="s">
        <v>303</v>
      </c>
      <c r="B3671" s="7" t="s">
        <v>1785</v>
      </c>
      <c r="C3671" s="7">
        <v>2.0</v>
      </c>
      <c r="D3671" s="7">
        <v>1.0</v>
      </c>
      <c r="E3671" s="7">
        <v>2.0</v>
      </c>
      <c r="F3671" s="7" t="s">
        <v>171</v>
      </c>
      <c r="G3671" s="7" t="s">
        <v>293</v>
      </c>
      <c r="H3671" s="7" t="s">
        <v>1421</v>
      </c>
      <c r="I3671" s="7" t="s">
        <v>27</v>
      </c>
    </row>
    <row r="3672">
      <c r="A3672" s="56" t="s">
        <v>436</v>
      </c>
      <c r="B3672" s="7" t="s">
        <v>1915</v>
      </c>
      <c r="C3672" s="7">
        <v>7.0</v>
      </c>
      <c r="D3672" s="7">
        <v>8.0</v>
      </c>
      <c r="E3672" s="7"/>
      <c r="F3672" s="7" t="s">
        <v>192</v>
      </c>
      <c r="G3672" s="7" t="s">
        <v>179</v>
      </c>
      <c r="H3672" s="7" t="s">
        <v>759</v>
      </c>
      <c r="I3672" s="7" t="s">
        <v>27</v>
      </c>
    </row>
    <row r="3673">
      <c r="A3673" s="56" t="s">
        <v>336</v>
      </c>
      <c r="B3673" s="7" t="s">
        <v>682</v>
      </c>
      <c r="C3673" s="7">
        <v>6.0</v>
      </c>
      <c r="D3673" s="7">
        <v>6.0</v>
      </c>
      <c r="E3673" s="7">
        <v>2.0</v>
      </c>
      <c r="F3673" s="7" t="s">
        <v>192</v>
      </c>
      <c r="G3673" s="7" t="s">
        <v>179</v>
      </c>
      <c r="H3673" s="7" t="s">
        <v>683</v>
      </c>
      <c r="I3673" s="7" t="s">
        <v>25</v>
      </c>
    </row>
    <row r="3674">
      <c r="A3674" s="56" t="s">
        <v>295</v>
      </c>
      <c r="B3674" s="7" t="s">
        <v>551</v>
      </c>
      <c r="C3674" s="7">
        <v>6.0</v>
      </c>
      <c r="D3674" s="7">
        <v>6.0</v>
      </c>
      <c r="E3674" s="7">
        <v>2.0</v>
      </c>
      <c r="F3674" s="7" t="s">
        <v>192</v>
      </c>
      <c r="G3674" s="7" t="s">
        <v>179</v>
      </c>
      <c r="H3674" s="7" t="s">
        <v>2541</v>
      </c>
      <c r="I3674" s="7" t="s">
        <v>27</v>
      </c>
    </row>
    <row r="3675">
      <c r="A3675" s="56" t="s">
        <v>436</v>
      </c>
      <c r="B3675" s="7" t="s">
        <v>2143</v>
      </c>
      <c r="C3675" s="7">
        <v>7.0</v>
      </c>
      <c r="D3675" s="7">
        <v>5.0</v>
      </c>
      <c r="E3675" s="7"/>
      <c r="F3675" s="7" t="s">
        <v>192</v>
      </c>
      <c r="G3675" s="7" t="s">
        <v>179</v>
      </c>
      <c r="H3675" s="7" t="s">
        <v>2542</v>
      </c>
      <c r="I3675" s="7" t="s">
        <v>27</v>
      </c>
    </row>
    <row r="3676">
      <c r="A3676" s="56" t="s">
        <v>336</v>
      </c>
      <c r="B3676" s="7" t="s">
        <v>777</v>
      </c>
      <c r="C3676" s="7">
        <v>7.0</v>
      </c>
      <c r="D3676" s="7">
        <v>6.0</v>
      </c>
      <c r="E3676" s="7"/>
      <c r="F3676" s="7" t="s">
        <v>192</v>
      </c>
      <c r="G3676" s="7" t="s">
        <v>179</v>
      </c>
      <c r="H3676" s="7" t="s">
        <v>475</v>
      </c>
      <c r="I3676" s="7" t="s">
        <v>27</v>
      </c>
    </row>
    <row r="3677">
      <c r="A3677" s="56" t="s">
        <v>415</v>
      </c>
      <c r="B3677" s="7" t="s">
        <v>2062</v>
      </c>
      <c r="C3677" s="7">
        <v>4.0</v>
      </c>
      <c r="D3677" s="7">
        <v>3.0</v>
      </c>
      <c r="E3677" s="7">
        <v>2.0</v>
      </c>
      <c r="F3677" s="7" t="s">
        <v>24</v>
      </c>
      <c r="G3677" s="7" t="s">
        <v>293</v>
      </c>
      <c r="H3677" s="7" t="s">
        <v>1292</v>
      </c>
      <c r="I3677" s="7" t="s">
        <v>27</v>
      </c>
    </row>
    <row r="3678">
      <c r="A3678" s="56" t="s">
        <v>447</v>
      </c>
      <c r="B3678" s="7" t="s">
        <v>416</v>
      </c>
      <c r="C3678" s="7">
        <v>2.0</v>
      </c>
      <c r="D3678" s="7">
        <v>2.0</v>
      </c>
      <c r="E3678" s="7">
        <v>3.0</v>
      </c>
      <c r="F3678" s="7" t="s">
        <v>382</v>
      </c>
      <c r="G3678" s="7" t="s">
        <v>293</v>
      </c>
      <c r="H3678" s="7" t="s">
        <v>2543</v>
      </c>
    </row>
    <row r="3679">
      <c r="A3679" s="56" t="s">
        <v>303</v>
      </c>
      <c r="B3679" s="7" t="s">
        <v>1232</v>
      </c>
      <c r="C3679" s="7">
        <v>3.0</v>
      </c>
      <c r="D3679" s="7">
        <v>2.0</v>
      </c>
      <c r="E3679" s="7">
        <v>3.0</v>
      </c>
      <c r="F3679" s="7" t="s">
        <v>748</v>
      </c>
      <c r="G3679" s="7" t="s">
        <v>179</v>
      </c>
      <c r="H3679" s="7" t="s">
        <v>1732</v>
      </c>
      <c r="I3679" s="7" t="s">
        <v>27</v>
      </c>
    </row>
    <row r="3680">
      <c r="A3680" s="56" t="s">
        <v>303</v>
      </c>
      <c r="B3680" s="7" t="s">
        <v>752</v>
      </c>
      <c r="C3680" s="7">
        <v>4.0</v>
      </c>
      <c r="D3680" s="7">
        <v>2.0</v>
      </c>
      <c r="E3680" s="7">
        <v>2.0</v>
      </c>
      <c r="F3680" s="7" t="s">
        <v>358</v>
      </c>
      <c r="G3680" s="7" t="s">
        <v>179</v>
      </c>
      <c r="H3680" s="7" t="s">
        <v>1951</v>
      </c>
      <c r="I3680" s="7" t="s">
        <v>25</v>
      </c>
    </row>
    <row r="3681">
      <c r="A3681" s="56" t="s">
        <v>365</v>
      </c>
      <c r="B3681" s="7" t="s">
        <v>610</v>
      </c>
      <c r="C3681" s="7">
        <v>3.0</v>
      </c>
      <c r="D3681" s="7">
        <v>2.0</v>
      </c>
      <c r="E3681" s="7">
        <v>2.0</v>
      </c>
      <c r="F3681" s="7" t="s">
        <v>634</v>
      </c>
      <c r="G3681" s="7" t="s">
        <v>293</v>
      </c>
      <c r="H3681" s="7" t="s">
        <v>1233</v>
      </c>
      <c r="I3681" s="7" t="s">
        <v>175</v>
      </c>
    </row>
    <row r="3682">
      <c r="A3682" s="56" t="s">
        <v>365</v>
      </c>
      <c r="B3682" s="7" t="s">
        <v>495</v>
      </c>
      <c r="C3682" s="7">
        <v>4.0</v>
      </c>
      <c r="D3682" s="7">
        <v>4.0</v>
      </c>
      <c r="E3682" s="7">
        <v>1.0</v>
      </c>
      <c r="F3682" s="7" t="s">
        <v>180</v>
      </c>
      <c r="G3682" s="7" t="s">
        <v>293</v>
      </c>
      <c r="H3682" s="7" t="s">
        <v>1297</v>
      </c>
      <c r="I3682" s="7" t="s">
        <v>27</v>
      </c>
    </row>
    <row r="3683">
      <c r="A3683" s="56" t="s">
        <v>319</v>
      </c>
      <c r="B3683" s="7" t="s">
        <v>532</v>
      </c>
      <c r="C3683" s="7">
        <v>4.0</v>
      </c>
      <c r="D3683" s="7">
        <v>4.0</v>
      </c>
      <c r="E3683" s="7"/>
      <c r="F3683" s="7" t="s">
        <v>355</v>
      </c>
      <c r="G3683" s="7" t="s">
        <v>293</v>
      </c>
      <c r="H3683" s="7" t="s">
        <v>2544</v>
      </c>
      <c r="I3683" s="7" t="s">
        <v>25</v>
      </c>
    </row>
    <row r="3684">
      <c r="A3684" s="56" t="s">
        <v>303</v>
      </c>
      <c r="B3684" s="7" t="s">
        <v>485</v>
      </c>
      <c r="C3684" s="7">
        <v>3.0</v>
      </c>
      <c r="D3684" s="7">
        <v>3.0</v>
      </c>
      <c r="E3684" s="7"/>
      <c r="F3684" s="7" t="s">
        <v>36</v>
      </c>
      <c r="G3684" s="7" t="s">
        <v>293</v>
      </c>
      <c r="H3684" s="7" t="s">
        <v>2229</v>
      </c>
      <c r="I3684" s="7" t="s">
        <v>27</v>
      </c>
    </row>
    <row r="3685">
      <c r="A3685" s="56" t="s">
        <v>295</v>
      </c>
      <c r="B3685" s="7" t="s">
        <v>564</v>
      </c>
      <c r="C3685" s="7">
        <v>5.0</v>
      </c>
      <c r="D3685" s="7">
        <v>3.0</v>
      </c>
      <c r="E3685" s="7">
        <v>2.0</v>
      </c>
      <c r="F3685" s="7" t="s">
        <v>181</v>
      </c>
      <c r="G3685" s="7" t="s">
        <v>293</v>
      </c>
      <c r="H3685" s="7" t="s">
        <v>2545</v>
      </c>
      <c r="I3685" s="7" t="s">
        <v>27</v>
      </c>
    </row>
    <row r="3686">
      <c r="A3686" s="56" t="s">
        <v>303</v>
      </c>
      <c r="B3686" s="7" t="s">
        <v>433</v>
      </c>
      <c r="C3686" s="7">
        <v>7.0</v>
      </c>
      <c r="D3686" s="7">
        <v>6.0</v>
      </c>
      <c r="E3686" s="7">
        <v>2.0</v>
      </c>
      <c r="F3686" s="7" t="s">
        <v>188</v>
      </c>
      <c r="G3686" s="7" t="s">
        <v>179</v>
      </c>
      <c r="H3686" s="7" t="s">
        <v>2546</v>
      </c>
      <c r="I3686" s="7" t="s">
        <v>175</v>
      </c>
    </row>
    <row r="3687">
      <c r="A3687" s="56" t="s">
        <v>303</v>
      </c>
      <c r="B3687" s="7" t="s">
        <v>483</v>
      </c>
      <c r="C3687" s="7">
        <v>5.0</v>
      </c>
      <c r="D3687" s="7">
        <v>4.0</v>
      </c>
      <c r="E3687" s="7">
        <v>2.0</v>
      </c>
      <c r="F3687" s="7" t="s">
        <v>38</v>
      </c>
      <c r="G3687" s="7" t="s">
        <v>179</v>
      </c>
      <c r="H3687" s="7" t="s">
        <v>2291</v>
      </c>
      <c r="I3687" s="7" t="s">
        <v>27</v>
      </c>
    </row>
    <row r="3688">
      <c r="A3688" s="56" t="s">
        <v>303</v>
      </c>
      <c r="B3688" s="7" t="s">
        <v>404</v>
      </c>
      <c r="C3688" s="7">
        <v>5.0</v>
      </c>
      <c r="D3688" s="7">
        <v>4.0</v>
      </c>
      <c r="E3688" s="7">
        <v>2.0</v>
      </c>
      <c r="F3688" s="7" t="s">
        <v>38</v>
      </c>
      <c r="G3688" s="7" t="s">
        <v>179</v>
      </c>
      <c r="H3688" s="7" t="s">
        <v>692</v>
      </c>
      <c r="I3688" s="7" t="s">
        <v>27</v>
      </c>
    </row>
    <row r="3689">
      <c r="A3689" s="56" t="s">
        <v>303</v>
      </c>
      <c r="B3689" s="7" t="s">
        <v>535</v>
      </c>
      <c r="C3689" s="7">
        <v>5.0</v>
      </c>
      <c r="D3689" s="7">
        <v>4.0</v>
      </c>
      <c r="E3689" s="7">
        <v>1.0</v>
      </c>
      <c r="F3689" s="7" t="s">
        <v>528</v>
      </c>
      <c r="G3689" s="7" t="s">
        <v>179</v>
      </c>
      <c r="H3689" s="7" t="s">
        <v>2547</v>
      </c>
      <c r="I3689" s="7" t="s">
        <v>27</v>
      </c>
    </row>
    <row r="3690">
      <c r="A3690" s="56" t="s">
        <v>302</v>
      </c>
      <c r="B3690" s="7" t="s">
        <v>1192</v>
      </c>
      <c r="C3690" s="7">
        <v>4.0</v>
      </c>
      <c r="D3690" s="7">
        <v>3.0</v>
      </c>
      <c r="E3690" s="7"/>
      <c r="F3690" s="7" t="s">
        <v>321</v>
      </c>
      <c r="G3690" s="7" t="s">
        <v>179</v>
      </c>
      <c r="H3690" s="7" t="s">
        <v>1337</v>
      </c>
      <c r="I3690" s="7" t="s">
        <v>175</v>
      </c>
    </row>
    <row r="3691">
      <c r="A3691" s="56" t="s">
        <v>303</v>
      </c>
      <c r="B3691" s="7" t="s">
        <v>947</v>
      </c>
      <c r="C3691" s="7">
        <v>4.0</v>
      </c>
      <c r="D3691" s="7">
        <v>5.0</v>
      </c>
      <c r="E3691" s="7">
        <v>3.0</v>
      </c>
      <c r="F3691" s="7" t="s">
        <v>24</v>
      </c>
      <c r="G3691" s="7" t="s">
        <v>293</v>
      </c>
      <c r="H3691" s="7" t="s">
        <v>2548</v>
      </c>
      <c r="I3691" s="7" t="s">
        <v>27</v>
      </c>
    </row>
    <row r="3692">
      <c r="A3692" s="56" t="s">
        <v>303</v>
      </c>
      <c r="B3692" s="7" t="s">
        <v>492</v>
      </c>
      <c r="C3692" s="7">
        <v>4.0</v>
      </c>
      <c r="D3692" s="7">
        <v>4.0</v>
      </c>
      <c r="E3692" s="7">
        <v>3.0</v>
      </c>
      <c r="F3692" s="7" t="s">
        <v>24</v>
      </c>
      <c r="G3692" s="7" t="s">
        <v>293</v>
      </c>
      <c r="H3692" s="7" t="s">
        <v>2548</v>
      </c>
      <c r="I3692" s="7" t="s">
        <v>27</v>
      </c>
    </row>
    <row r="3693">
      <c r="A3693" s="56" t="s">
        <v>303</v>
      </c>
      <c r="B3693" s="7" t="s">
        <v>534</v>
      </c>
      <c r="C3693" s="7">
        <v>4.0</v>
      </c>
      <c r="D3693" s="7">
        <v>4.0</v>
      </c>
      <c r="E3693" s="7">
        <v>2.0</v>
      </c>
      <c r="F3693" s="7" t="s">
        <v>24</v>
      </c>
      <c r="G3693" s="7" t="s">
        <v>293</v>
      </c>
      <c r="H3693" s="7" t="s">
        <v>653</v>
      </c>
      <c r="I3693" s="7" t="s">
        <v>27</v>
      </c>
    </row>
    <row r="3694">
      <c r="A3694" s="56" t="s">
        <v>303</v>
      </c>
      <c r="B3694" s="7" t="s">
        <v>499</v>
      </c>
      <c r="C3694" s="7">
        <v>4.0</v>
      </c>
      <c r="D3694" s="7">
        <v>4.0</v>
      </c>
      <c r="E3694" s="7">
        <v>6.0</v>
      </c>
      <c r="F3694" s="7" t="s">
        <v>24</v>
      </c>
      <c r="G3694" s="7" t="s">
        <v>293</v>
      </c>
      <c r="H3694" s="7" t="s">
        <v>653</v>
      </c>
      <c r="I3694" s="7" t="s">
        <v>27</v>
      </c>
    </row>
    <row r="3695">
      <c r="A3695" s="56" t="s">
        <v>303</v>
      </c>
      <c r="B3695" s="7" t="s">
        <v>320</v>
      </c>
      <c r="C3695" s="7">
        <v>4.0</v>
      </c>
      <c r="D3695" s="7">
        <v>4.0</v>
      </c>
      <c r="E3695" s="7">
        <v>3.0</v>
      </c>
      <c r="F3695" s="7" t="s">
        <v>24</v>
      </c>
      <c r="G3695" s="7" t="s">
        <v>293</v>
      </c>
      <c r="H3695" s="7" t="s">
        <v>2383</v>
      </c>
      <c r="I3695" s="7" t="s">
        <v>27</v>
      </c>
    </row>
    <row r="3696">
      <c r="A3696" s="56" t="s">
        <v>303</v>
      </c>
      <c r="B3696" s="7" t="s">
        <v>416</v>
      </c>
      <c r="C3696" s="7">
        <v>4.0</v>
      </c>
      <c r="D3696" s="7">
        <v>3.0</v>
      </c>
      <c r="E3696" s="7">
        <v>2.0</v>
      </c>
      <c r="F3696" s="7" t="s">
        <v>24</v>
      </c>
      <c r="G3696" s="7" t="s">
        <v>293</v>
      </c>
      <c r="H3696" s="7" t="s">
        <v>294</v>
      </c>
      <c r="I3696" s="7" t="s">
        <v>25</v>
      </c>
    </row>
    <row r="3697">
      <c r="A3697" s="56" t="s">
        <v>303</v>
      </c>
      <c r="B3697" s="7" t="s">
        <v>450</v>
      </c>
      <c r="C3697" s="7">
        <v>4.0</v>
      </c>
      <c r="D3697" s="7">
        <v>3.0</v>
      </c>
      <c r="E3697" s="7">
        <v>2.0</v>
      </c>
      <c r="F3697" s="7" t="s">
        <v>24</v>
      </c>
      <c r="G3697" s="7" t="s">
        <v>293</v>
      </c>
      <c r="H3697" s="7" t="s">
        <v>994</v>
      </c>
      <c r="I3697" s="7" t="s">
        <v>25</v>
      </c>
    </row>
    <row r="3698">
      <c r="A3698" s="56" t="s">
        <v>303</v>
      </c>
      <c r="B3698" s="7" t="s">
        <v>399</v>
      </c>
      <c r="C3698" s="7">
        <v>4.0</v>
      </c>
      <c r="D3698" s="7">
        <v>3.0</v>
      </c>
      <c r="E3698" s="7">
        <v>1.0</v>
      </c>
      <c r="F3698" s="7" t="s">
        <v>24</v>
      </c>
      <c r="G3698" s="7" t="s">
        <v>293</v>
      </c>
      <c r="H3698" s="7" t="s">
        <v>1528</v>
      </c>
      <c r="I3698" s="7" t="s">
        <v>175</v>
      </c>
    </row>
    <row r="3699">
      <c r="A3699" s="56" t="s">
        <v>303</v>
      </c>
      <c r="B3699" s="7" t="s">
        <v>485</v>
      </c>
      <c r="C3699" s="7">
        <v>4.0</v>
      </c>
      <c r="D3699" s="7">
        <v>3.0</v>
      </c>
      <c r="E3699" s="7">
        <v>4.0</v>
      </c>
      <c r="F3699" s="7" t="s">
        <v>24</v>
      </c>
      <c r="G3699" s="7" t="s">
        <v>293</v>
      </c>
      <c r="H3699" s="7" t="s">
        <v>1528</v>
      </c>
      <c r="I3699" s="7" t="s">
        <v>25</v>
      </c>
    </row>
    <row r="3700">
      <c r="A3700" s="56" t="s">
        <v>303</v>
      </c>
      <c r="B3700" s="7" t="s">
        <v>450</v>
      </c>
      <c r="C3700" s="7">
        <v>4.0</v>
      </c>
      <c r="D3700" s="7">
        <v>3.0</v>
      </c>
      <c r="E3700" s="7">
        <v>1.0</v>
      </c>
      <c r="F3700" s="7" t="s">
        <v>24</v>
      </c>
      <c r="G3700" s="7" t="s">
        <v>293</v>
      </c>
      <c r="H3700" s="7" t="s">
        <v>1528</v>
      </c>
      <c r="I3700" s="7" t="s">
        <v>25</v>
      </c>
    </row>
    <row r="3701">
      <c r="A3701" s="56" t="s">
        <v>424</v>
      </c>
      <c r="B3701" s="7" t="s">
        <v>808</v>
      </c>
      <c r="C3701" s="7">
        <v>5.0</v>
      </c>
      <c r="D3701" s="7">
        <v>6.0</v>
      </c>
      <c r="E3701" s="7">
        <v>1.0</v>
      </c>
      <c r="F3701" s="7" t="s">
        <v>36</v>
      </c>
      <c r="G3701" s="7" t="s">
        <v>293</v>
      </c>
      <c r="H3701" s="7" t="s">
        <v>809</v>
      </c>
      <c r="I3701" s="7" t="s">
        <v>25</v>
      </c>
    </row>
    <row r="3702">
      <c r="A3702" s="56" t="s">
        <v>1235</v>
      </c>
      <c r="B3702" s="7" t="s">
        <v>354</v>
      </c>
      <c r="C3702" s="7">
        <v>3.0</v>
      </c>
      <c r="D3702" s="7">
        <v>2.0</v>
      </c>
      <c r="E3702" s="7">
        <v>2.0</v>
      </c>
      <c r="F3702" s="7" t="s">
        <v>24</v>
      </c>
      <c r="G3702" s="7" t="s">
        <v>293</v>
      </c>
      <c r="H3702" s="7" t="s">
        <v>2345</v>
      </c>
    </row>
    <row r="3703">
      <c r="A3703" s="56" t="s">
        <v>2549</v>
      </c>
      <c r="B3703" s="7" t="s">
        <v>342</v>
      </c>
      <c r="C3703" s="7">
        <v>5.0</v>
      </c>
      <c r="D3703" s="7">
        <v>3.0</v>
      </c>
      <c r="E3703" s="7">
        <v>1.0</v>
      </c>
      <c r="F3703" s="7" t="s">
        <v>321</v>
      </c>
      <c r="G3703" s="7" t="s">
        <v>179</v>
      </c>
      <c r="H3703" s="7" t="s">
        <v>594</v>
      </c>
      <c r="I3703" s="7" t="s">
        <v>175</v>
      </c>
    </row>
    <row r="3704">
      <c r="A3704" s="56" t="s">
        <v>436</v>
      </c>
      <c r="B3704" s="7" t="s">
        <v>1178</v>
      </c>
      <c r="C3704" s="7">
        <v>2.0</v>
      </c>
      <c r="D3704" s="7">
        <v>1.0</v>
      </c>
      <c r="E3704" s="7">
        <v>1.0</v>
      </c>
      <c r="F3704" s="7" t="s">
        <v>24</v>
      </c>
      <c r="G3704" s="7" t="s">
        <v>293</v>
      </c>
      <c r="H3704" s="7" t="s">
        <v>657</v>
      </c>
      <c r="I3704" s="7" t="s">
        <v>25</v>
      </c>
    </row>
    <row r="3705">
      <c r="A3705" s="56" t="s">
        <v>408</v>
      </c>
      <c r="B3705" s="7" t="s">
        <v>452</v>
      </c>
      <c r="C3705" s="7">
        <v>6.0</v>
      </c>
      <c r="D3705" s="7">
        <v>6.0</v>
      </c>
      <c r="E3705" s="7"/>
      <c r="F3705" s="7" t="s">
        <v>2550</v>
      </c>
      <c r="G3705" s="7" t="s">
        <v>179</v>
      </c>
      <c r="H3705" s="7" t="s">
        <v>1339</v>
      </c>
      <c r="I3705" s="7" t="s">
        <v>27</v>
      </c>
    </row>
    <row r="3706">
      <c r="A3706" s="56" t="s">
        <v>677</v>
      </c>
      <c r="B3706" s="7" t="s">
        <v>1157</v>
      </c>
      <c r="C3706" s="7">
        <v>6.0</v>
      </c>
      <c r="D3706" s="7">
        <v>4.0</v>
      </c>
      <c r="E3706" s="7"/>
      <c r="F3706" s="7" t="s">
        <v>536</v>
      </c>
      <c r="G3706" s="7" t="s">
        <v>179</v>
      </c>
      <c r="H3706" s="7" t="s">
        <v>2551</v>
      </c>
      <c r="I3706" s="7" t="s">
        <v>27</v>
      </c>
    </row>
    <row r="3707">
      <c r="A3707" s="56" t="s">
        <v>677</v>
      </c>
      <c r="B3707" s="7" t="s">
        <v>578</v>
      </c>
      <c r="C3707" s="7">
        <v>5.0</v>
      </c>
      <c r="D3707" s="7">
        <v>4.0</v>
      </c>
      <c r="E3707" s="7"/>
      <c r="F3707" s="7" t="s">
        <v>321</v>
      </c>
      <c r="G3707" s="7" t="s">
        <v>179</v>
      </c>
      <c r="H3707" s="7" t="s">
        <v>594</v>
      </c>
      <c r="I3707" s="7" t="s">
        <v>175</v>
      </c>
    </row>
    <row r="3708">
      <c r="A3708" s="56" t="s">
        <v>295</v>
      </c>
      <c r="B3708" s="7" t="s">
        <v>2552</v>
      </c>
      <c r="C3708" s="7">
        <v>6.0</v>
      </c>
      <c r="D3708" s="7">
        <v>7.0</v>
      </c>
      <c r="E3708" s="7"/>
      <c r="F3708" s="7" t="s">
        <v>332</v>
      </c>
      <c r="G3708" s="7" t="s">
        <v>179</v>
      </c>
      <c r="H3708" s="7" t="s">
        <v>2000</v>
      </c>
      <c r="I3708" s="7" t="s">
        <v>175</v>
      </c>
    </row>
    <row r="3709">
      <c r="A3709" s="56" t="s">
        <v>295</v>
      </c>
      <c r="B3709" s="7" t="s">
        <v>1316</v>
      </c>
      <c r="C3709" s="7">
        <v>6.0</v>
      </c>
      <c r="D3709" s="7">
        <v>5.0</v>
      </c>
      <c r="E3709" s="7"/>
      <c r="F3709" s="7" t="s">
        <v>192</v>
      </c>
      <c r="G3709" s="7" t="s">
        <v>179</v>
      </c>
      <c r="H3709" s="7" t="s">
        <v>519</v>
      </c>
      <c r="I3709" s="7" t="s">
        <v>27</v>
      </c>
    </row>
    <row r="3710">
      <c r="A3710" s="56" t="s">
        <v>681</v>
      </c>
      <c r="B3710" s="7" t="s">
        <v>409</v>
      </c>
      <c r="C3710" s="7">
        <v>5.0</v>
      </c>
      <c r="D3710" s="7">
        <v>5.0</v>
      </c>
      <c r="E3710" s="7">
        <v>1.0</v>
      </c>
      <c r="F3710" s="7" t="s">
        <v>194</v>
      </c>
      <c r="G3710" s="7" t="s">
        <v>179</v>
      </c>
      <c r="H3710" s="7" t="s">
        <v>956</v>
      </c>
    </row>
    <row r="3711">
      <c r="A3711" s="56" t="s">
        <v>681</v>
      </c>
      <c r="B3711" s="7" t="s">
        <v>425</v>
      </c>
      <c r="C3711" s="7">
        <v>4.0</v>
      </c>
      <c r="D3711" s="7">
        <v>4.0</v>
      </c>
      <c r="E3711" s="7"/>
      <c r="F3711" s="7" t="s">
        <v>192</v>
      </c>
      <c r="G3711" s="7" t="s">
        <v>179</v>
      </c>
      <c r="H3711" s="7" t="s">
        <v>2553</v>
      </c>
      <c r="I3711" s="7" t="s">
        <v>25</v>
      </c>
    </row>
    <row r="3712">
      <c r="A3712" s="56" t="s">
        <v>436</v>
      </c>
      <c r="B3712" s="7" t="s">
        <v>2554</v>
      </c>
      <c r="D3712" s="27"/>
      <c r="E3712" s="7">
        <v>2.0</v>
      </c>
      <c r="F3712" s="7" t="s">
        <v>905</v>
      </c>
      <c r="G3712" s="7" t="s">
        <v>179</v>
      </c>
      <c r="H3712" s="7" t="s">
        <v>2555</v>
      </c>
    </row>
    <row r="3713">
      <c r="A3713" s="56" t="s">
        <v>295</v>
      </c>
      <c r="B3713" s="7" t="s">
        <v>545</v>
      </c>
      <c r="D3713" s="27"/>
      <c r="E3713" s="7">
        <v>2.0</v>
      </c>
      <c r="F3713" s="7" t="s">
        <v>1647</v>
      </c>
      <c r="G3713" s="7" t="s">
        <v>179</v>
      </c>
      <c r="H3713" s="7" t="s">
        <v>2556</v>
      </c>
    </row>
    <row r="3714">
      <c r="A3714" s="56" t="s">
        <v>295</v>
      </c>
      <c r="B3714" s="7" t="s">
        <v>2557</v>
      </c>
      <c r="C3714" s="7">
        <v>6.0</v>
      </c>
      <c r="D3714" s="7">
        <v>6.0</v>
      </c>
      <c r="E3714" s="7">
        <v>1.0</v>
      </c>
      <c r="F3714" s="7" t="s">
        <v>563</v>
      </c>
      <c r="G3714" s="7" t="s">
        <v>293</v>
      </c>
      <c r="H3714" s="7" t="s">
        <v>2558</v>
      </c>
      <c r="I3714" s="7" t="s">
        <v>27</v>
      </c>
    </row>
    <row r="3715">
      <c r="A3715" s="56" t="s">
        <v>447</v>
      </c>
      <c r="B3715" s="7" t="s">
        <v>501</v>
      </c>
      <c r="C3715" s="7">
        <v>1.0</v>
      </c>
      <c r="D3715" s="7">
        <v>1.0</v>
      </c>
      <c r="E3715" s="7">
        <v>1.0</v>
      </c>
      <c r="F3715" s="7" t="s">
        <v>24</v>
      </c>
      <c r="G3715" s="7" t="s">
        <v>293</v>
      </c>
      <c r="H3715" s="7" t="s">
        <v>1753</v>
      </c>
      <c r="I3715" s="7" t="s">
        <v>175</v>
      </c>
    </row>
    <row r="3716">
      <c r="A3716" s="56" t="s">
        <v>677</v>
      </c>
      <c r="B3716" s="7" t="s">
        <v>1342</v>
      </c>
      <c r="C3716" s="7">
        <v>3.0</v>
      </c>
      <c r="D3716" s="7">
        <v>2.0</v>
      </c>
      <c r="E3716" s="7">
        <v>2.0</v>
      </c>
      <c r="F3716" s="7" t="s">
        <v>24</v>
      </c>
      <c r="G3716" s="7" t="s">
        <v>293</v>
      </c>
      <c r="H3716" s="7" t="s">
        <v>2559</v>
      </c>
      <c r="I3716" s="7" t="s">
        <v>25</v>
      </c>
    </row>
    <row r="3717">
      <c r="A3717" s="56" t="s">
        <v>944</v>
      </c>
      <c r="B3717" s="7" t="s">
        <v>968</v>
      </c>
      <c r="C3717" s="7">
        <v>3.0</v>
      </c>
      <c r="D3717" s="7">
        <v>2.0</v>
      </c>
      <c r="E3717" s="7">
        <v>7.0</v>
      </c>
      <c r="F3717" s="7" t="s">
        <v>300</v>
      </c>
      <c r="G3717" s="7" t="s">
        <v>293</v>
      </c>
      <c r="H3717" s="7" t="s">
        <v>718</v>
      </c>
      <c r="I3717" s="7" t="s">
        <v>27</v>
      </c>
    </row>
    <row r="3718">
      <c r="A3718" s="56" t="s">
        <v>944</v>
      </c>
      <c r="B3718" s="7" t="s">
        <v>804</v>
      </c>
      <c r="C3718" s="7">
        <v>2.0</v>
      </c>
      <c r="D3718" s="7">
        <v>2.0</v>
      </c>
      <c r="E3718" s="7"/>
      <c r="F3718" s="7" t="s">
        <v>300</v>
      </c>
      <c r="G3718" s="7" t="s">
        <v>293</v>
      </c>
      <c r="H3718" s="7" t="s">
        <v>1867</v>
      </c>
      <c r="I3718" s="7" t="s">
        <v>27</v>
      </c>
    </row>
    <row r="3719">
      <c r="A3719" s="56" t="s">
        <v>303</v>
      </c>
      <c r="B3719" s="7" t="s">
        <v>1735</v>
      </c>
      <c r="C3719" s="7">
        <v>3.0</v>
      </c>
      <c r="D3719" s="7">
        <v>2.0</v>
      </c>
      <c r="E3719" s="7">
        <v>3.0</v>
      </c>
      <c r="F3719" s="7" t="s">
        <v>171</v>
      </c>
      <c r="G3719" s="7" t="s">
        <v>293</v>
      </c>
      <c r="H3719" s="7" t="s">
        <v>1119</v>
      </c>
      <c r="I3719" s="7" t="s">
        <v>27</v>
      </c>
    </row>
    <row r="3720">
      <c r="A3720" s="56" t="s">
        <v>447</v>
      </c>
      <c r="B3720" s="7" t="s">
        <v>599</v>
      </c>
      <c r="C3720" s="7">
        <v>2.0</v>
      </c>
      <c r="D3720" s="7">
        <v>2.0</v>
      </c>
      <c r="E3720" s="7">
        <v>4.0</v>
      </c>
      <c r="F3720" s="7" t="s">
        <v>24</v>
      </c>
      <c r="G3720" s="7" t="s">
        <v>293</v>
      </c>
      <c r="H3720" s="7" t="s">
        <v>1454</v>
      </c>
      <c r="I3720" s="7" t="s">
        <v>25</v>
      </c>
    </row>
    <row r="3721">
      <c r="A3721" s="56" t="s">
        <v>447</v>
      </c>
      <c r="B3721" s="7" t="s">
        <v>879</v>
      </c>
      <c r="C3721" s="7">
        <v>1.0</v>
      </c>
      <c r="D3721" s="7">
        <v>1.0</v>
      </c>
      <c r="E3721" s="7">
        <v>1.0</v>
      </c>
      <c r="F3721" s="7" t="s">
        <v>355</v>
      </c>
      <c r="G3721" s="7"/>
    </row>
    <row r="3722">
      <c r="A3722" s="56" t="s">
        <v>447</v>
      </c>
      <c r="B3722" s="7" t="s">
        <v>395</v>
      </c>
      <c r="C3722" s="7">
        <v>2.0</v>
      </c>
      <c r="D3722" s="7">
        <v>1.0</v>
      </c>
      <c r="E3722" s="7">
        <v>3.0</v>
      </c>
      <c r="F3722" s="7" t="s">
        <v>24</v>
      </c>
      <c r="G3722" s="7" t="s">
        <v>293</v>
      </c>
      <c r="H3722" s="7" t="s">
        <v>2560</v>
      </c>
      <c r="I3722" s="7" t="s">
        <v>27</v>
      </c>
    </row>
    <row r="3723">
      <c r="A3723" s="56" t="s">
        <v>447</v>
      </c>
      <c r="B3723" s="7" t="s">
        <v>538</v>
      </c>
      <c r="C3723" s="7">
        <v>1.0</v>
      </c>
      <c r="D3723" s="7">
        <v>1.0</v>
      </c>
      <c r="E3723" s="7">
        <v>1.0</v>
      </c>
      <c r="F3723" s="7" t="s">
        <v>355</v>
      </c>
      <c r="G3723" s="7" t="s">
        <v>293</v>
      </c>
      <c r="H3723" s="7" t="s">
        <v>1155</v>
      </c>
      <c r="I3723" s="7" t="s">
        <v>27</v>
      </c>
    </row>
    <row r="3724">
      <c r="A3724" s="56" t="s">
        <v>403</v>
      </c>
      <c r="B3724" s="7" t="s">
        <v>2485</v>
      </c>
      <c r="C3724" s="7">
        <v>3.0</v>
      </c>
      <c r="D3724" s="7">
        <v>2.0</v>
      </c>
      <c r="E3724" s="7">
        <v>1.0</v>
      </c>
      <c r="F3724" s="7" t="s">
        <v>24</v>
      </c>
      <c r="G3724" s="7" t="s">
        <v>293</v>
      </c>
      <c r="H3724" s="7" t="s">
        <v>2561</v>
      </c>
      <c r="I3724" s="7" t="s">
        <v>27</v>
      </c>
    </row>
    <row r="3725">
      <c r="A3725" s="56" t="s">
        <v>302</v>
      </c>
      <c r="B3725" s="7" t="s">
        <v>1192</v>
      </c>
      <c r="C3725" s="7">
        <v>2.0</v>
      </c>
      <c r="D3725" s="7">
        <v>2.0</v>
      </c>
      <c r="E3725" s="7"/>
      <c r="F3725" s="7" t="s">
        <v>355</v>
      </c>
      <c r="G3725" s="7" t="s">
        <v>293</v>
      </c>
      <c r="H3725" s="7" t="s">
        <v>2186</v>
      </c>
    </row>
    <row r="3726">
      <c r="A3726" s="56" t="s">
        <v>362</v>
      </c>
      <c r="B3726" s="7" t="s">
        <v>877</v>
      </c>
      <c r="C3726" s="7">
        <v>3.0</v>
      </c>
      <c r="D3726" s="7">
        <v>2.0</v>
      </c>
      <c r="E3726" s="7"/>
      <c r="F3726" s="7" t="s">
        <v>36</v>
      </c>
      <c r="G3726" s="7" t="s">
        <v>293</v>
      </c>
      <c r="H3726" s="7" t="s">
        <v>736</v>
      </c>
      <c r="I3726" s="7" t="s">
        <v>27</v>
      </c>
    </row>
    <row r="3727">
      <c r="A3727" s="56" t="s">
        <v>944</v>
      </c>
      <c r="B3727" s="7" t="s">
        <v>400</v>
      </c>
      <c r="C3727" s="7">
        <v>3.0</v>
      </c>
      <c r="D3727" s="7">
        <v>2.0</v>
      </c>
      <c r="E3727" s="7"/>
      <c r="F3727" s="7" t="s">
        <v>355</v>
      </c>
      <c r="G3727" s="7" t="s">
        <v>293</v>
      </c>
      <c r="H3727" s="7" t="s">
        <v>2473</v>
      </c>
      <c r="I3727" s="7" t="s">
        <v>25</v>
      </c>
    </row>
    <row r="3728">
      <c r="A3728" s="56" t="s">
        <v>403</v>
      </c>
      <c r="B3728" s="7" t="s">
        <v>2562</v>
      </c>
      <c r="C3728" s="7">
        <v>2.0</v>
      </c>
      <c r="D3728" s="7">
        <v>1.0</v>
      </c>
      <c r="E3728" s="7"/>
      <c r="F3728" s="7" t="s">
        <v>36</v>
      </c>
      <c r="G3728" s="7"/>
      <c r="I3728" s="7" t="s">
        <v>27</v>
      </c>
    </row>
    <row r="3729">
      <c r="A3729" s="56" t="s">
        <v>681</v>
      </c>
      <c r="B3729" s="7" t="s">
        <v>381</v>
      </c>
      <c r="C3729" s="7">
        <v>5.0</v>
      </c>
      <c r="D3729" s="7">
        <v>5.0</v>
      </c>
      <c r="E3729" s="7"/>
      <c r="F3729" s="7" t="s">
        <v>188</v>
      </c>
      <c r="G3729" s="7" t="s">
        <v>293</v>
      </c>
      <c r="H3729" s="7" t="s">
        <v>743</v>
      </c>
      <c r="I3729" s="7" t="s">
        <v>27</v>
      </c>
    </row>
    <row r="3730">
      <c r="A3730" s="56" t="s">
        <v>295</v>
      </c>
      <c r="B3730" s="7" t="s">
        <v>499</v>
      </c>
      <c r="C3730" s="7">
        <v>4.0</v>
      </c>
      <c r="D3730" s="7">
        <v>4.0</v>
      </c>
      <c r="E3730" s="7"/>
      <c r="F3730" s="7" t="s">
        <v>382</v>
      </c>
      <c r="G3730" s="7" t="s">
        <v>293</v>
      </c>
      <c r="H3730" s="7" t="s">
        <v>894</v>
      </c>
      <c r="I3730" s="7" t="s">
        <v>27</v>
      </c>
    </row>
    <row r="3731">
      <c r="A3731" s="56" t="s">
        <v>298</v>
      </c>
      <c r="B3731" s="7" t="s">
        <v>393</v>
      </c>
      <c r="C3731" s="7">
        <v>4.0</v>
      </c>
      <c r="D3731" s="7">
        <v>4.0</v>
      </c>
      <c r="E3731" s="7"/>
      <c r="F3731" s="7" t="s">
        <v>300</v>
      </c>
      <c r="G3731" s="7" t="s">
        <v>293</v>
      </c>
      <c r="H3731" s="7" t="s">
        <v>1404</v>
      </c>
      <c r="I3731" s="7" t="s">
        <v>27</v>
      </c>
    </row>
    <row r="3732">
      <c r="A3732" s="56" t="s">
        <v>336</v>
      </c>
      <c r="B3732" s="7" t="s">
        <v>328</v>
      </c>
      <c r="C3732" s="7">
        <v>6.0</v>
      </c>
      <c r="D3732" s="7">
        <v>6.0</v>
      </c>
      <c r="E3732" s="7"/>
      <c r="F3732" s="7" t="s">
        <v>38</v>
      </c>
      <c r="G3732" s="7" t="s">
        <v>293</v>
      </c>
      <c r="H3732" s="7" t="s">
        <v>2563</v>
      </c>
      <c r="I3732" s="7" t="s">
        <v>27</v>
      </c>
    </row>
    <row r="3733">
      <c r="A3733" s="56" t="s">
        <v>303</v>
      </c>
      <c r="B3733" s="7" t="s">
        <v>859</v>
      </c>
      <c r="C3733" s="7">
        <v>4.0</v>
      </c>
      <c r="D3733" s="7">
        <v>2.0</v>
      </c>
      <c r="E3733" s="7">
        <v>2.0</v>
      </c>
      <c r="F3733" s="7" t="s">
        <v>24</v>
      </c>
      <c r="G3733" s="7" t="s">
        <v>293</v>
      </c>
      <c r="H3733" s="7" t="s">
        <v>294</v>
      </c>
      <c r="I3733" s="7" t="s">
        <v>27</v>
      </c>
    </row>
    <row r="3734">
      <c r="A3734" s="56" t="s">
        <v>303</v>
      </c>
      <c r="B3734" s="7" t="s">
        <v>580</v>
      </c>
      <c r="C3734" s="7">
        <v>4.0</v>
      </c>
      <c r="D3734" s="7">
        <v>3.0</v>
      </c>
      <c r="E3734" s="7">
        <v>1.0</v>
      </c>
      <c r="F3734" s="7" t="s">
        <v>24</v>
      </c>
      <c r="G3734" s="7" t="s">
        <v>293</v>
      </c>
      <c r="H3734" s="7" t="s">
        <v>1528</v>
      </c>
      <c r="I3734" s="7" t="s">
        <v>27</v>
      </c>
    </row>
    <row r="3735">
      <c r="A3735" s="56" t="s">
        <v>290</v>
      </c>
      <c r="B3735" s="7" t="s">
        <v>307</v>
      </c>
      <c r="C3735" s="7">
        <v>6.0</v>
      </c>
      <c r="D3735" s="7">
        <v>6.0</v>
      </c>
      <c r="E3735" s="7">
        <v>1.0</v>
      </c>
      <c r="F3735" s="7" t="s">
        <v>300</v>
      </c>
      <c r="G3735" s="7" t="s">
        <v>293</v>
      </c>
      <c r="H3735" s="7" t="s">
        <v>2564</v>
      </c>
      <c r="I3735" s="7" t="s">
        <v>27</v>
      </c>
    </row>
    <row r="3736">
      <c r="A3736" s="56" t="s">
        <v>295</v>
      </c>
      <c r="B3736" s="7" t="s">
        <v>1073</v>
      </c>
      <c r="C3736" s="7">
        <v>7.0</v>
      </c>
      <c r="D3736" s="7">
        <v>7.0</v>
      </c>
      <c r="E3736" s="7">
        <v>2.0</v>
      </c>
      <c r="F3736" s="7" t="s">
        <v>192</v>
      </c>
      <c r="G3736" s="7" t="s">
        <v>179</v>
      </c>
      <c r="H3736" s="7" t="s">
        <v>475</v>
      </c>
      <c r="I3736" s="7" t="s">
        <v>27</v>
      </c>
    </row>
    <row r="3737">
      <c r="A3737" s="56" t="s">
        <v>351</v>
      </c>
      <c r="B3737" s="7" t="s">
        <v>477</v>
      </c>
      <c r="C3737" s="7">
        <v>3.0</v>
      </c>
      <c r="D3737" s="7">
        <v>2.0</v>
      </c>
      <c r="E3737" s="7"/>
      <c r="F3737" s="7" t="s">
        <v>36</v>
      </c>
      <c r="G3737" s="7" t="s">
        <v>293</v>
      </c>
      <c r="H3737" s="7" t="s">
        <v>998</v>
      </c>
      <c r="I3737" s="7" t="s">
        <v>27</v>
      </c>
    </row>
    <row r="3738">
      <c r="A3738" s="56" t="s">
        <v>517</v>
      </c>
      <c r="B3738" s="7" t="s">
        <v>2565</v>
      </c>
      <c r="C3738" s="7">
        <v>7.0</v>
      </c>
      <c r="D3738" s="7">
        <v>6.0</v>
      </c>
      <c r="E3738" s="7"/>
      <c r="F3738" s="7" t="s">
        <v>192</v>
      </c>
      <c r="G3738" s="7" t="s">
        <v>179</v>
      </c>
      <c r="H3738" s="7" t="s">
        <v>2566</v>
      </c>
      <c r="I3738" s="7" t="s">
        <v>27</v>
      </c>
    </row>
    <row r="3739">
      <c r="A3739" s="56" t="s">
        <v>302</v>
      </c>
      <c r="B3739" s="7" t="s">
        <v>2412</v>
      </c>
      <c r="C3739" s="7">
        <v>4.0</v>
      </c>
      <c r="D3739" s="7">
        <v>3.0</v>
      </c>
      <c r="E3739" s="7"/>
      <c r="F3739" s="7" t="s">
        <v>36</v>
      </c>
      <c r="G3739" s="7" t="s">
        <v>293</v>
      </c>
      <c r="H3739" s="7" t="s">
        <v>1584</v>
      </c>
      <c r="I3739" s="7" t="s">
        <v>175</v>
      </c>
    </row>
    <row r="3740">
      <c r="A3740" s="56" t="s">
        <v>408</v>
      </c>
      <c r="B3740" s="7" t="s">
        <v>947</v>
      </c>
      <c r="C3740" s="7">
        <v>3.0</v>
      </c>
      <c r="D3740" s="7">
        <v>3.0</v>
      </c>
      <c r="E3740" s="7"/>
      <c r="F3740" s="7" t="s">
        <v>180</v>
      </c>
      <c r="G3740" s="7" t="s">
        <v>293</v>
      </c>
      <c r="H3740" s="7" t="s">
        <v>2158</v>
      </c>
      <c r="I3740" s="7" t="s">
        <v>27</v>
      </c>
    </row>
    <row r="3741">
      <c r="A3741" s="56" t="s">
        <v>298</v>
      </c>
      <c r="B3741" s="7" t="s">
        <v>1473</v>
      </c>
      <c r="C3741" s="7">
        <v>3.0</v>
      </c>
      <c r="D3741" s="7">
        <v>3.0</v>
      </c>
      <c r="E3741" s="7">
        <v>3.0</v>
      </c>
      <c r="F3741" s="7" t="s">
        <v>355</v>
      </c>
      <c r="G3741" s="7" t="s">
        <v>293</v>
      </c>
      <c r="H3741" s="7" t="s">
        <v>735</v>
      </c>
      <c r="I3741" s="7" t="s">
        <v>25</v>
      </c>
    </row>
    <row r="3742">
      <c r="A3742" s="56" t="s">
        <v>298</v>
      </c>
      <c r="B3742" s="7" t="s">
        <v>1178</v>
      </c>
      <c r="C3742" s="7">
        <v>4.0</v>
      </c>
      <c r="D3742" s="7">
        <v>2.0</v>
      </c>
      <c r="E3742" s="7"/>
      <c r="F3742" s="7" t="s">
        <v>355</v>
      </c>
      <c r="G3742" s="7" t="s">
        <v>293</v>
      </c>
      <c r="H3742" s="7" t="s">
        <v>1370</v>
      </c>
      <c r="I3742" s="7" t="s">
        <v>27</v>
      </c>
    </row>
    <row r="3743">
      <c r="A3743" s="56" t="s">
        <v>295</v>
      </c>
      <c r="B3743" s="7" t="s">
        <v>2567</v>
      </c>
      <c r="C3743" s="7">
        <v>7.0</v>
      </c>
      <c r="D3743" s="7">
        <v>7.0</v>
      </c>
      <c r="E3743" s="7"/>
      <c r="F3743" s="7" t="s">
        <v>326</v>
      </c>
      <c r="G3743" s="7" t="s">
        <v>179</v>
      </c>
      <c r="H3743" s="7" t="s">
        <v>1917</v>
      </c>
      <c r="I3743" s="7" t="s">
        <v>27</v>
      </c>
    </row>
    <row r="3744">
      <c r="A3744" s="56" t="s">
        <v>295</v>
      </c>
      <c r="B3744" s="7" t="s">
        <v>411</v>
      </c>
      <c r="C3744" s="7">
        <v>6.0</v>
      </c>
      <c r="D3744" s="7">
        <v>5.0</v>
      </c>
      <c r="E3744" s="7">
        <v>3.0</v>
      </c>
      <c r="F3744" s="7" t="s">
        <v>326</v>
      </c>
      <c r="G3744" s="7" t="s">
        <v>179</v>
      </c>
      <c r="H3744" s="7" t="s">
        <v>1518</v>
      </c>
      <c r="I3744" s="7" t="s">
        <v>27</v>
      </c>
    </row>
    <row r="3745">
      <c r="A3745" s="56" t="s">
        <v>1840</v>
      </c>
      <c r="B3745" s="7" t="s">
        <v>2568</v>
      </c>
      <c r="C3745" s="7">
        <v>8.0</v>
      </c>
      <c r="D3745" s="7">
        <v>6.0</v>
      </c>
      <c r="E3745" s="7"/>
      <c r="F3745" s="7" t="s">
        <v>192</v>
      </c>
      <c r="G3745" s="7" t="s">
        <v>179</v>
      </c>
      <c r="H3745" s="7" t="s">
        <v>2569</v>
      </c>
    </row>
    <row r="3746">
      <c r="A3746" s="56" t="s">
        <v>336</v>
      </c>
      <c r="B3746" s="7" t="s">
        <v>580</v>
      </c>
      <c r="C3746" s="7">
        <v>3.0</v>
      </c>
      <c r="D3746" s="7">
        <v>2.0</v>
      </c>
      <c r="E3746" s="7"/>
      <c r="F3746" s="7" t="s">
        <v>300</v>
      </c>
      <c r="G3746" s="7" t="s">
        <v>293</v>
      </c>
      <c r="H3746" s="7" t="s">
        <v>396</v>
      </c>
      <c r="I3746" s="7" t="s">
        <v>27</v>
      </c>
    </row>
    <row r="3747">
      <c r="A3747" s="56" t="s">
        <v>330</v>
      </c>
      <c r="B3747" s="7" t="s">
        <v>1449</v>
      </c>
      <c r="D3747" s="27"/>
      <c r="E3747" s="7"/>
      <c r="F3747" s="7" t="s">
        <v>905</v>
      </c>
      <c r="G3747" s="7" t="s">
        <v>179</v>
      </c>
      <c r="H3747" s="7" t="s">
        <v>2570</v>
      </c>
    </row>
    <row r="3748">
      <c r="A3748" s="56" t="s">
        <v>677</v>
      </c>
      <c r="B3748" s="7" t="s">
        <v>477</v>
      </c>
      <c r="C3748" s="7">
        <v>3.0</v>
      </c>
      <c r="D3748" s="7">
        <v>2.0</v>
      </c>
      <c r="E3748" s="7"/>
      <c r="F3748" s="7" t="s">
        <v>36</v>
      </c>
      <c r="G3748" s="7" t="s">
        <v>293</v>
      </c>
      <c r="H3748" s="7" t="s">
        <v>1936</v>
      </c>
      <c r="I3748" s="7" t="s">
        <v>27</v>
      </c>
    </row>
    <row r="3749">
      <c r="A3749" s="56" t="s">
        <v>436</v>
      </c>
      <c r="B3749" s="7" t="s">
        <v>2571</v>
      </c>
      <c r="C3749" s="7">
        <v>7.0</v>
      </c>
      <c r="D3749" s="7">
        <v>6.0</v>
      </c>
      <c r="E3749" s="7">
        <v>2.0</v>
      </c>
      <c r="F3749" s="7" t="s">
        <v>192</v>
      </c>
      <c r="G3749" s="7" t="s">
        <v>179</v>
      </c>
      <c r="H3749" s="7" t="s">
        <v>931</v>
      </c>
    </row>
    <row r="3750">
      <c r="A3750" s="56" t="s">
        <v>447</v>
      </c>
      <c r="B3750" s="7" t="s">
        <v>744</v>
      </c>
      <c r="C3750" s="7">
        <v>5.0</v>
      </c>
      <c r="D3750" s="7">
        <v>5.0</v>
      </c>
      <c r="E3750" s="7">
        <v>1.0</v>
      </c>
      <c r="F3750" s="7" t="s">
        <v>382</v>
      </c>
      <c r="G3750" s="7" t="s">
        <v>293</v>
      </c>
      <c r="H3750" s="7" t="s">
        <v>2572</v>
      </c>
      <c r="I3750" s="7" t="s">
        <v>27</v>
      </c>
    </row>
    <row r="3751">
      <c r="A3751" s="56" t="s">
        <v>351</v>
      </c>
      <c r="B3751" s="7" t="s">
        <v>995</v>
      </c>
      <c r="C3751" s="7">
        <v>3.0</v>
      </c>
      <c r="D3751" s="7">
        <v>2.0</v>
      </c>
      <c r="E3751" s="7"/>
      <c r="F3751" s="7" t="s">
        <v>355</v>
      </c>
      <c r="G3751" s="7" t="s">
        <v>293</v>
      </c>
      <c r="H3751" s="7" t="s">
        <v>1478</v>
      </c>
      <c r="I3751" s="7" t="s">
        <v>27</v>
      </c>
    </row>
    <row r="3752">
      <c r="A3752" s="56" t="s">
        <v>365</v>
      </c>
      <c r="B3752" s="7" t="s">
        <v>409</v>
      </c>
      <c r="C3752" s="7">
        <v>6.0</v>
      </c>
      <c r="D3752" s="7">
        <v>6.0</v>
      </c>
      <c r="E3752" s="7">
        <v>2.0</v>
      </c>
      <c r="F3752" s="7" t="s">
        <v>971</v>
      </c>
      <c r="G3752" s="7" t="s">
        <v>179</v>
      </c>
      <c r="H3752" s="7" t="s">
        <v>1812</v>
      </c>
      <c r="I3752" s="7" t="s">
        <v>25</v>
      </c>
    </row>
    <row r="3753">
      <c r="A3753" s="56" t="s">
        <v>306</v>
      </c>
      <c r="B3753" s="7" t="s">
        <v>1040</v>
      </c>
      <c r="C3753" s="7">
        <v>2.0</v>
      </c>
      <c r="D3753" s="7">
        <v>2.0</v>
      </c>
      <c r="E3753" s="7"/>
      <c r="F3753" s="7" t="s">
        <v>300</v>
      </c>
      <c r="G3753" s="7" t="s">
        <v>179</v>
      </c>
      <c r="H3753" s="7" t="s">
        <v>2573</v>
      </c>
      <c r="I3753" s="7" t="s">
        <v>27</v>
      </c>
    </row>
    <row r="3754">
      <c r="A3754" s="56" t="s">
        <v>617</v>
      </c>
      <c r="B3754" s="7" t="s">
        <v>431</v>
      </c>
      <c r="C3754" s="7">
        <v>2.0</v>
      </c>
      <c r="D3754" s="7">
        <v>2.0</v>
      </c>
      <c r="E3754" s="7"/>
      <c r="F3754" s="7" t="s">
        <v>36</v>
      </c>
      <c r="G3754" s="7" t="s">
        <v>293</v>
      </c>
      <c r="H3754" s="7" t="s">
        <v>1751</v>
      </c>
      <c r="I3754" s="7" t="s">
        <v>27</v>
      </c>
    </row>
    <row r="3755">
      <c r="A3755" s="56" t="s">
        <v>430</v>
      </c>
      <c r="B3755" s="7" t="s">
        <v>416</v>
      </c>
      <c r="C3755" s="7">
        <v>4.0</v>
      </c>
      <c r="D3755" s="7">
        <v>4.0</v>
      </c>
      <c r="E3755" s="7">
        <v>3.0</v>
      </c>
      <c r="F3755" s="7" t="s">
        <v>321</v>
      </c>
      <c r="G3755" s="7" t="s">
        <v>179</v>
      </c>
      <c r="H3755" s="7" t="s">
        <v>322</v>
      </c>
      <c r="I3755" s="7" t="s">
        <v>27</v>
      </c>
    </row>
    <row r="3756">
      <c r="A3756" s="56" t="s">
        <v>522</v>
      </c>
      <c r="B3756" s="7" t="s">
        <v>342</v>
      </c>
      <c r="C3756" s="7">
        <v>4.0</v>
      </c>
      <c r="D3756" s="7">
        <v>5.0</v>
      </c>
      <c r="E3756" s="7"/>
      <c r="F3756" s="7" t="s">
        <v>24</v>
      </c>
      <c r="G3756" s="7" t="s">
        <v>293</v>
      </c>
      <c r="H3756" s="7" t="s">
        <v>559</v>
      </c>
      <c r="I3756" s="7" t="s">
        <v>25</v>
      </c>
    </row>
    <row r="3757">
      <c r="A3757" s="56" t="s">
        <v>436</v>
      </c>
      <c r="B3757" s="7" t="s">
        <v>342</v>
      </c>
      <c r="C3757" s="7">
        <v>3.0</v>
      </c>
      <c r="D3757" s="7">
        <v>3.0</v>
      </c>
      <c r="E3757" s="7"/>
      <c r="F3757" s="7" t="s">
        <v>180</v>
      </c>
      <c r="G3757" s="7" t="s">
        <v>293</v>
      </c>
      <c r="H3757" s="7" t="s">
        <v>1349</v>
      </c>
    </row>
    <row r="3758">
      <c r="A3758" s="56" t="s">
        <v>348</v>
      </c>
      <c r="B3758" s="7" t="s">
        <v>2574</v>
      </c>
      <c r="C3758" s="7">
        <v>2.0</v>
      </c>
      <c r="D3758" s="7">
        <v>2.0</v>
      </c>
      <c r="E3758" s="7"/>
      <c r="F3758" s="7" t="s">
        <v>36</v>
      </c>
      <c r="G3758" s="7" t="s">
        <v>293</v>
      </c>
      <c r="H3758" s="7" t="s">
        <v>665</v>
      </c>
      <c r="I3758" s="7" t="s">
        <v>27</v>
      </c>
    </row>
    <row r="3759">
      <c r="A3759" s="56" t="s">
        <v>309</v>
      </c>
      <c r="B3759" s="7" t="s">
        <v>1530</v>
      </c>
      <c r="C3759" s="7">
        <v>3.0</v>
      </c>
      <c r="D3759" s="7">
        <v>2.0</v>
      </c>
      <c r="E3759" s="7">
        <v>1.0</v>
      </c>
      <c r="F3759" s="7" t="s">
        <v>24</v>
      </c>
      <c r="G3759" s="7"/>
      <c r="I3759" s="7" t="s">
        <v>25</v>
      </c>
    </row>
    <row r="3760">
      <c r="A3760" s="56" t="s">
        <v>290</v>
      </c>
      <c r="B3760" s="7" t="s">
        <v>320</v>
      </c>
      <c r="C3760" s="7">
        <v>5.0</v>
      </c>
      <c r="D3760" s="7">
        <v>4.0</v>
      </c>
      <c r="E3760" s="7">
        <v>2.0</v>
      </c>
      <c r="F3760" s="7" t="s">
        <v>300</v>
      </c>
      <c r="G3760" s="7" t="s">
        <v>293</v>
      </c>
      <c r="H3760" s="7" t="s">
        <v>1060</v>
      </c>
      <c r="I3760" s="7" t="s">
        <v>27</v>
      </c>
    </row>
    <row r="3761">
      <c r="A3761" s="56" t="s">
        <v>362</v>
      </c>
      <c r="B3761" s="7" t="s">
        <v>1253</v>
      </c>
      <c r="C3761" s="7">
        <v>7.0</v>
      </c>
      <c r="D3761" s="7">
        <v>5.0</v>
      </c>
      <c r="E3761" s="7">
        <v>1.0</v>
      </c>
      <c r="F3761" s="7" t="s">
        <v>332</v>
      </c>
      <c r="G3761" s="7" t="s">
        <v>179</v>
      </c>
      <c r="H3761" s="7" t="s">
        <v>327</v>
      </c>
      <c r="I3761" s="7" t="s">
        <v>27</v>
      </c>
    </row>
    <row r="3762">
      <c r="A3762" s="56" t="s">
        <v>362</v>
      </c>
      <c r="B3762" s="7" t="s">
        <v>2575</v>
      </c>
      <c r="D3762" s="27"/>
      <c r="E3762" s="7">
        <v>1.0</v>
      </c>
      <c r="F3762" s="7" t="s">
        <v>905</v>
      </c>
      <c r="G3762" s="7" t="s">
        <v>179</v>
      </c>
      <c r="H3762" s="7" t="s">
        <v>2576</v>
      </c>
    </row>
    <row r="3763">
      <c r="A3763" s="56" t="s">
        <v>681</v>
      </c>
      <c r="B3763" s="7" t="s">
        <v>425</v>
      </c>
      <c r="C3763" s="7">
        <v>5.0</v>
      </c>
      <c r="D3763" s="7">
        <v>5.0</v>
      </c>
      <c r="E3763" s="7"/>
      <c r="F3763" s="7" t="s">
        <v>193</v>
      </c>
      <c r="G3763" s="7" t="s">
        <v>179</v>
      </c>
      <c r="H3763" s="7" t="s">
        <v>2221</v>
      </c>
      <c r="I3763" s="7" t="s">
        <v>175</v>
      </c>
    </row>
    <row r="3764">
      <c r="A3764" s="56" t="s">
        <v>370</v>
      </c>
      <c r="B3764" s="7" t="s">
        <v>1117</v>
      </c>
      <c r="C3764" s="7">
        <v>3.0</v>
      </c>
      <c r="D3764" s="7">
        <v>2.0</v>
      </c>
      <c r="E3764" s="7"/>
      <c r="F3764" s="7" t="s">
        <v>24</v>
      </c>
      <c r="G3764" s="7" t="s">
        <v>293</v>
      </c>
      <c r="H3764" s="7" t="s">
        <v>969</v>
      </c>
      <c r="I3764" s="7" t="s">
        <v>27</v>
      </c>
    </row>
    <row r="3765">
      <c r="A3765" s="56" t="s">
        <v>303</v>
      </c>
      <c r="B3765" s="7" t="s">
        <v>1293</v>
      </c>
      <c r="C3765" s="7">
        <v>3.0</v>
      </c>
      <c r="D3765" s="7">
        <v>2.0</v>
      </c>
      <c r="E3765" s="7"/>
      <c r="F3765" s="7" t="s">
        <v>355</v>
      </c>
      <c r="G3765" s="7" t="s">
        <v>293</v>
      </c>
      <c r="H3765" s="7" t="s">
        <v>969</v>
      </c>
      <c r="I3765" s="7" t="s">
        <v>175</v>
      </c>
    </row>
    <row r="3766">
      <c r="A3766" s="56" t="s">
        <v>522</v>
      </c>
      <c r="B3766" s="7" t="s">
        <v>347</v>
      </c>
      <c r="C3766" s="7">
        <v>5.0</v>
      </c>
      <c r="D3766" s="7">
        <v>3.0</v>
      </c>
      <c r="E3766" s="7"/>
      <c r="F3766" s="7" t="s">
        <v>181</v>
      </c>
      <c r="G3766" s="7" t="s">
        <v>179</v>
      </c>
      <c r="H3766" s="7" t="s">
        <v>954</v>
      </c>
      <c r="I3766" s="7" t="s">
        <v>175</v>
      </c>
    </row>
    <row r="3767">
      <c r="A3767" s="56" t="s">
        <v>295</v>
      </c>
      <c r="B3767" s="7" t="s">
        <v>600</v>
      </c>
      <c r="C3767" s="7">
        <v>7.0</v>
      </c>
      <c r="D3767" s="7">
        <v>7.0</v>
      </c>
      <c r="E3767" s="7">
        <v>2.0</v>
      </c>
      <c r="F3767" s="7" t="s">
        <v>192</v>
      </c>
      <c r="G3767" s="7" t="s">
        <v>179</v>
      </c>
      <c r="H3767" s="7" t="s">
        <v>679</v>
      </c>
      <c r="I3767" s="7" t="s">
        <v>27</v>
      </c>
    </row>
    <row r="3768">
      <c r="A3768" s="56" t="s">
        <v>295</v>
      </c>
      <c r="B3768" s="7" t="s">
        <v>2320</v>
      </c>
      <c r="C3768" s="7">
        <v>8.0</v>
      </c>
      <c r="D3768" s="7">
        <v>10.0</v>
      </c>
      <c r="E3768" s="7">
        <v>2.0</v>
      </c>
      <c r="F3768" s="7" t="s">
        <v>192</v>
      </c>
      <c r="G3768" s="7" t="s">
        <v>179</v>
      </c>
      <c r="H3768" s="7" t="s">
        <v>980</v>
      </c>
    </row>
    <row r="3769">
      <c r="A3769" s="56" t="s">
        <v>517</v>
      </c>
      <c r="B3769" s="7" t="s">
        <v>411</v>
      </c>
      <c r="D3769" s="27"/>
      <c r="E3769" s="7">
        <v>2.0</v>
      </c>
      <c r="F3769" s="7" t="s">
        <v>905</v>
      </c>
      <c r="G3769" s="7" t="s">
        <v>179</v>
      </c>
      <c r="H3769" s="7" t="s">
        <v>1309</v>
      </c>
    </row>
    <row r="3770">
      <c r="A3770" s="56" t="s">
        <v>290</v>
      </c>
      <c r="B3770" s="7" t="s">
        <v>452</v>
      </c>
      <c r="C3770" s="7">
        <v>2.0</v>
      </c>
      <c r="D3770" s="7">
        <v>2.0</v>
      </c>
      <c r="E3770" s="7">
        <v>2.0</v>
      </c>
      <c r="F3770" s="7" t="s">
        <v>382</v>
      </c>
      <c r="G3770" s="7" t="s">
        <v>293</v>
      </c>
      <c r="H3770" s="7" t="s">
        <v>622</v>
      </c>
      <c r="I3770" s="7" t="s">
        <v>25</v>
      </c>
    </row>
    <row r="3771">
      <c r="A3771" s="56" t="s">
        <v>336</v>
      </c>
      <c r="B3771" s="7" t="s">
        <v>381</v>
      </c>
      <c r="C3771" s="7">
        <v>6.0</v>
      </c>
      <c r="D3771" s="7">
        <v>5.0</v>
      </c>
      <c r="E3771" s="7">
        <v>2.0</v>
      </c>
      <c r="F3771" s="7" t="s">
        <v>24</v>
      </c>
      <c r="G3771" s="7" t="s">
        <v>293</v>
      </c>
      <c r="H3771" s="7" t="s">
        <v>1303</v>
      </c>
      <c r="I3771" s="7" t="s">
        <v>25</v>
      </c>
    </row>
    <row r="3772">
      <c r="A3772" s="56" t="s">
        <v>303</v>
      </c>
      <c r="B3772" s="7" t="s">
        <v>310</v>
      </c>
      <c r="C3772" s="7">
        <v>4.0</v>
      </c>
      <c r="D3772" s="7">
        <v>4.0</v>
      </c>
      <c r="E3772" s="7">
        <v>3.0</v>
      </c>
      <c r="F3772" s="7" t="s">
        <v>24</v>
      </c>
      <c r="G3772" s="7" t="s">
        <v>293</v>
      </c>
      <c r="H3772" s="7" t="s">
        <v>1604</v>
      </c>
      <c r="I3772" s="7" t="s">
        <v>27</v>
      </c>
    </row>
    <row r="3773">
      <c r="A3773" s="56" t="s">
        <v>336</v>
      </c>
      <c r="B3773" s="7" t="s">
        <v>831</v>
      </c>
      <c r="C3773" s="7">
        <v>9.0</v>
      </c>
      <c r="D3773" s="7">
        <v>10.0</v>
      </c>
      <c r="E3773" s="7">
        <v>2.0</v>
      </c>
      <c r="F3773" s="7" t="s">
        <v>192</v>
      </c>
      <c r="G3773" s="7" t="s">
        <v>179</v>
      </c>
      <c r="H3773" s="7" t="s">
        <v>2577</v>
      </c>
      <c r="I3773" s="7" t="s">
        <v>27</v>
      </c>
    </row>
    <row r="3774">
      <c r="A3774" s="56" t="s">
        <v>1669</v>
      </c>
      <c r="B3774" s="7" t="s">
        <v>877</v>
      </c>
      <c r="C3774" s="7">
        <v>3.0</v>
      </c>
      <c r="D3774" s="7">
        <v>2.0</v>
      </c>
      <c r="E3774" s="7"/>
      <c r="F3774" s="7" t="s">
        <v>24</v>
      </c>
      <c r="G3774" s="7" t="s">
        <v>293</v>
      </c>
      <c r="H3774" s="7" t="s">
        <v>2476</v>
      </c>
    </row>
    <row r="3775">
      <c r="A3775" s="56" t="s">
        <v>336</v>
      </c>
      <c r="B3775" s="7" t="s">
        <v>652</v>
      </c>
      <c r="C3775" s="7">
        <v>4.0</v>
      </c>
      <c r="D3775" s="7">
        <v>5.0</v>
      </c>
      <c r="E3775" s="7"/>
      <c r="F3775" s="7" t="s">
        <v>24</v>
      </c>
      <c r="G3775" s="7" t="s">
        <v>293</v>
      </c>
      <c r="H3775" s="7" t="s">
        <v>1908</v>
      </c>
      <c r="I3775" s="7" t="s">
        <v>27</v>
      </c>
    </row>
    <row r="3776">
      <c r="A3776" s="56" t="s">
        <v>336</v>
      </c>
      <c r="B3776" s="7" t="s">
        <v>433</v>
      </c>
      <c r="C3776" s="7">
        <v>6.0</v>
      </c>
      <c r="D3776" s="7">
        <v>6.0</v>
      </c>
      <c r="E3776" s="7"/>
      <c r="F3776" s="7" t="s">
        <v>1027</v>
      </c>
      <c r="G3776" s="7" t="s">
        <v>293</v>
      </c>
      <c r="H3776" s="7" t="s">
        <v>2578</v>
      </c>
      <c r="I3776" s="7" t="s">
        <v>27</v>
      </c>
    </row>
    <row r="3777">
      <c r="A3777" s="56" t="s">
        <v>336</v>
      </c>
      <c r="B3777" s="7" t="s">
        <v>371</v>
      </c>
      <c r="C3777" s="7">
        <v>5.0</v>
      </c>
      <c r="D3777" s="7">
        <v>6.0</v>
      </c>
      <c r="E3777" s="7"/>
      <c r="F3777" s="7" t="s">
        <v>24</v>
      </c>
      <c r="G3777" s="7" t="s">
        <v>293</v>
      </c>
      <c r="H3777" s="7" t="s">
        <v>2579</v>
      </c>
      <c r="I3777" s="7" t="s">
        <v>27</v>
      </c>
    </row>
    <row r="3778">
      <c r="A3778" s="56" t="s">
        <v>447</v>
      </c>
      <c r="B3778" s="7" t="s">
        <v>2423</v>
      </c>
      <c r="C3778" s="7">
        <v>6.0</v>
      </c>
      <c r="D3778" s="7">
        <v>5.0</v>
      </c>
      <c r="E3778" s="7">
        <v>2.0</v>
      </c>
      <c r="F3778" s="7" t="s">
        <v>382</v>
      </c>
      <c r="G3778" s="7" t="s">
        <v>293</v>
      </c>
      <c r="H3778" s="7" t="s">
        <v>2580</v>
      </c>
      <c r="I3778" s="7" t="s">
        <v>175</v>
      </c>
    </row>
    <row r="3779">
      <c r="A3779" s="56" t="s">
        <v>302</v>
      </c>
      <c r="B3779" s="7" t="s">
        <v>2581</v>
      </c>
      <c r="C3779" s="7">
        <v>3.0</v>
      </c>
      <c r="D3779" s="7">
        <v>2.0</v>
      </c>
      <c r="E3779" s="7">
        <v>2.0</v>
      </c>
      <c r="F3779" s="7" t="s">
        <v>24</v>
      </c>
      <c r="G3779" s="7" t="s">
        <v>293</v>
      </c>
      <c r="H3779" s="7" t="s">
        <v>2582</v>
      </c>
    </row>
    <row r="3780">
      <c r="A3780" s="56" t="s">
        <v>362</v>
      </c>
      <c r="B3780" s="7" t="s">
        <v>2583</v>
      </c>
      <c r="C3780" s="7">
        <v>3.0</v>
      </c>
      <c r="D3780" s="7">
        <v>3.0</v>
      </c>
      <c r="E3780" s="7">
        <v>3.0</v>
      </c>
      <c r="F3780" s="7" t="s">
        <v>24</v>
      </c>
      <c r="G3780" s="7" t="s">
        <v>293</v>
      </c>
      <c r="H3780" s="7" t="s">
        <v>1867</v>
      </c>
    </row>
    <row r="3781">
      <c r="A3781" s="56" t="s">
        <v>362</v>
      </c>
      <c r="B3781" s="7" t="s">
        <v>523</v>
      </c>
      <c r="C3781" s="7">
        <v>3.0</v>
      </c>
      <c r="D3781" s="7">
        <v>3.0</v>
      </c>
      <c r="E3781" s="7">
        <v>3.0</v>
      </c>
      <c r="F3781" s="7" t="s">
        <v>24</v>
      </c>
      <c r="G3781" s="7" t="s">
        <v>293</v>
      </c>
      <c r="H3781" s="7" t="s">
        <v>1867</v>
      </c>
    </row>
    <row r="3782">
      <c r="A3782" s="56" t="s">
        <v>517</v>
      </c>
      <c r="B3782" s="7" t="s">
        <v>518</v>
      </c>
      <c r="C3782" s="7">
        <v>6.0</v>
      </c>
      <c r="D3782" s="7">
        <v>5.0</v>
      </c>
      <c r="E3782" s="7"/>
      <c r="F3782" s="7" t="s">
        <v>326</v>
      </c>
      <c r="G3782" s="7" t="s">
        <v>179</v>
      </c>
      <c r="H3782" s="7" t="s">
        <v>2584</v>
      </c>
      <c r="I3782" s="7" t="s">
        <v>27</v>
      </c>
    </row>
    <row r="3783">
      <c r="A3783" s="56" t="s">
        <v>336</v>
      </c>
      <c r="B3783" s="7" t="s">
        <v>850</v>
      </c>
      <c r="C3783" s="7">
        <v>4.0</v>
      </c>
      <c r="D3783" s="7">
        <v>4.0</v>
      </c>
      <c r="E3783" s="7">
        <v>1.0</v>
      </c>
      <c r="F3783" s="7" t="s">
        <v>24</v>
      </c>
      <c r="G3783" s="7" t="s">
        <v>293</v>
      </c>
      <c r="H3783" s="7" t="s">
        <v>2367</v>
      </c>
      <c r="I3783" s="7" t="s">
        <v>27</v>
      </c>
    </row>
    <row r="3784">
      <c r="A3784" s="56" t="s">
        <v>290</v>
      </c>
      <c r="B3784" s="7" t="s">
        <v>608</v>
      </c>
      <c r="C3784" s="7">
        <v>1.0</v>
      </c>
      <c r="D3784" s="7">
        <v>1.0</v>
      </c>
      <c r="E3784" s="7">
        <v>2.0</v>
      </c>
      <c r="F3784" s="7" t="s">
        <v>24</v>
      </c>
      <c r="G3784" s="7" t="s">
        <v>293</v>
      </c>
      <c r="H3784" s="7" t="s">
        <v>1764</v>
      </c>
      <c r="I3784" s="7" t="s">
        <v>25</v>
      </c>
    </row>
    <row r="3785">
      <c r="A3785" s="56" t="s">
        <v>290</v>
      </c>
      <c r="B3785" s="7" t="s">
        <v>381</v>
      </c>
      <c r="C3785" s="7">
        <v>4.0</v>
      </c>
      <c r="D3785" s="7">
        <v>5.0</v>
      </c>
      <c r="E3785" s="7">
        <v>1.0</v>
      </c>
      <c r="F3785" s="7" t="s">
        <v>36</v>
      </c>
      <c r="G3785" s="7" t="s">
        <v>293</v>
      </c>
      <c r="H3785" s="7" t="s">
        <v>383</v>
      </c>
      <c r="I3785" s="7" t="s">
        <v>27</v>
      </c>
    </row>
    <row r="3786">
      <c r="A3786" s="56" t="s">
        <v>290</v>
      </c>
      <c r="B3786" s="7" t="s">
        <v>371</v>
      </c>
      <c r="C3786" s="7">
        <v>2.0</v>
      </c>
      <c r="D3786" s="7">
        <v>2.0</v>
      </c>
      <c r="E3786" s="7">
        <v>1.0</v>
      </c>
      <c r="F3786" s="7" t="s">
        <v>24</v>
      </c>
      <c r="G3786" s="7" t="s">
        <v>293</v>
      </c>
      <c r="H3786" s="7" t="s">
        <v>574</v>
      </c>
      <c r="I3786" s="7" t="s">
        <v>25</v>
      </c>
    </row>
    <row r="3787">
      <c r="A3787" s="56" t="s">
        <v>436</v>
      </c>
      <c r="B3787" s="7" t="s">
        <v>775</v>
      </c>
      <c r="C3787" s="7">
        <v>8.0</v>
      </c>
      <c r="D3787" s="7">
        <v>6.0</v>
      </c>
      <c r="E3787" s="7"/>
      <c r="F3787" s="7" t="s">
        <v>192</v>
      </c>
      <c r="G3787" s="7" t="s">
        <v>179</v>
      </c>
      <c r="H3787" s="7" t="s">
        <v>2585</v>
      </c>
      <c r="I3787" s="7" t="s">
        <v>27</v>
      </c>
    </row>
    <row r="3788">
      <c r="A3788" s="56" t="s">
        <v>295</v>
      </c>
      <c r="B3788" s="7" t="s">
        <v>388</v>
      </c>
      <c r="C3788" s="7">
        <v>5.0</v>
      </c>
      <c r="D3788" s="7">
        <v>5.0</v>
      </c>
      <c r="E3788" s="7"/>
      <c r="F3788" s="7" t="s">
        <v>192</v>
      </c>
      <c r="G3788" s="7" t="s">
        <v>179</v>
      </c>
      <c r="H3788" s="7" t="s">
        <v>2586</v>
      </c>
      <c r="I3788" s="7" t="s">
        <v>27</v>
      </c>
    </row>
    <row r="3789">
      <c r="A3789" s="56" t="s">
        <v>336</v>
      </c>
      <c r="B3789" s="7" t="s">
        <v>1192</v>
      </c>
      <c r="C3789" s="7">
        <v>1.0</v>
      </c>
      <c r="D3789" s="7">
        <v>1.0</v>
      </c>
      <c r="E3789" s="7">
        <v>2.0</v>
      </c>
      <c r="F3789" s="7" t="s">
        <v>36</v>
      </c>
      <c r="G3789" s="7" t="s">
        <v>293</v>
      </c>
      <c r="H3789" s="7" t="s">
        <v>987</v>
      </c>
      <c r="I3789" s="7" t="s">
        <v>25</v>
      </c>
    </row>
    <row r="3790">
      <c r="A3790" s="56" t="s">
        <v>370</v>
      </c>
      <c r="B3790" s="7" t="s">
        <v>1192</v>
      </c>
      <c r="C3790" s="7">
        <v>3.0</v>
      </c>
      <c r="D3790" s="7">
        <v>2.0</v>
      </c>
      <c r="E3790" s="7">
        <v>2.0</v>
      </c>
      <c r="F3790" s="7" t="s">
        <v>300</v>
      </c>
      <c r="G3790" s="7" t="s">
        <v>293</v>
      </c>
      <c r="H3790" s="7" t="s">
        <v>718</v>
      </c>
    </row>
    <row r="3791">
      <c r="A3791" s="56" t="s">
        <v>681</v>
      </c>
      <c r="B3791" s="7" t="s">
        <v>1997</v>
      </c>
      <c r="C3791" s="7">
        <v>6.0</v>
      </c>
      <c r="D3791" s="7">
        <v>6.0</v>
      </c>
      <c r="E3791" s="7">
        <v>4.0</v>
      </c>
      <c r="F3791" s="7" t="s">
        <v>332</v>
      </c>
      <c r="G3791" s="7" t="s">
        <v>293</v>
      </c>
      <c r="H3791" s="7" t="s">
        <v>2587</v>
      </c>
      <c r="I3791" s="7" t="s">
        <v>27</v>
      </c>
    </row>
    <row r="3792">
      <c r="A3792" s="56" t="s">
        <v>415</v>
      </c>
      <c r="B3792" s="7" t="s">
        <v>989</v>
      </c>
      <c r="C3792" s="7">
        <v>4.0</v>
      </c>
      <c r="D3792" s="7">
        <v>3.0</v>
      </c>
      <c r="E3792" s="7">
        <v>4.0</v>
      </c>
      <c r="F3792" s="7" t="s">
        <v>355</v>
      </c>
      <c r="G3792" s="7" t="s">
        <v>293</v>
      </c>
      <c r="H3792" s="7" t="s">
        <v>1830</v>
      </c>
      <c r="I3792" s="7" t="s">
        <v>27</v>
      </c>
    </row>
    <row r="3793">
      <c r="A3793" s="56" t="s">
        <v>415</v>
      </c>
      <c r="B3793" s="7" t="s">
        <v>859</v>
      </c>
      <c r="C3793" s="7">
        <v>3.0</v>
      </c>
      <c r="D3793" s="7">
        <v>3.0</v>
      </c>
      <c r="E3793" s="7">
        <v>1.0</v>
      </c>
      <c r="F3793" s="7" t="s">
        <v>300</v>
      </c>
      <c r="G3793" s="7" t="s">
        <v>293</v>
      </c>
      <c r="H3793" s="7" t="s">
        <v>868</v>
      </c>
      <c r="I3793" s="7" t="s">
        <v>27</v>
      </c>
    </row>
    <row r="3794">
      <c r="A3794" s="56" t="s">
        <v>1519</v>
      </c>
      <c r="B3794" s="7" t="s">
        <v>1672</v>
      </c>
      <c r="D3794" s="27"/>
      <c r="E3794" s="7">
        <v>3.0</v>
      </c>
      <c r="F3794" s="7" t="s">
        <v>174</v>
      </c>
      <c r="G3794" s="7" t="s">
        <v>293</v>
      </c>
      <c r="H3794" s="7" t="s">
        <v>2588</v>
      </c>
    </row>
    <row r="3795">
      <c r="A3795" s="56" t="s">
        <v>436</v>
      </c>
      <c r="B3795" s="7" t="s">
        <v>418</v>
      </c>
      <c r="C3795" s="7">
        <v>4.0</v>
      </c>
      <c r="D3795" s="7">
        <v>3.0</v>
      </c>
      <c r="E3795" s="7"/>
      <c r="F3795" s="7" t="s">
        <v>181</v>
      </c>
      <c r="G3795" s="7" t="s">
        <v>179</v>
      </c>
      <c r="H3795" s="7" t="s">
        <v>954</v>
      </c>
      <c r="I3795" s="7" t="s">
        <v>27</v>
      </c>
    </row>
    <row r="3796">
      <c r="A3796" s="56" t="s">
        <v>362</v>
      </c>
      <c r="B3796" s="7" t="s">
        <v>464</v>
      </c>
      <c r="C3796" s="7">
        <v>5.0</v>
      </c>
      <c r="D3796" s="7">
        <v>4.0</v>
      </c>
      <c r="E3796" s="7">
        <v>1.0</v>
      </c>
      <c r="F3796" s="7" t="s">
        <v>355</v>
      </c>
      <c r="G3796" s="7" t="s">
        <v>293</v>
      </c>
      <c r="H3796" s="7" t="s">
        <v>1404</v>
      </c>
      <c r="I3796" s="7" t="s">
        <v>27</v>
      </c>
    </row>
    <row r="3797">
      <c r="A3797" s="56" t="s">
        <v>336</v>
      </c>
      <c r="B3797" s="7" t="s">
        <v>310</v>
      </c>
      <c r="C3797" s="7">
        <v>5.0</v>
      </c>
      <c r="D3797" s="7">
        <v>5.0</v>
      </c>
      <c r="E3797" s="7">
        <v>1.0</v>
      </c>
      <c r="F3797" s="7" t="s">
        <v>300</v>
      </c>
      <c r="G3797" s="7" t="s">
        <v>293</v>
      </c>
      <c r="H3797" s="7" t="s">
        <v>376</v>
      </c>
      <c r="I3797" s="7" t="s">
        <v>27</v>
      </c>
    </row>
    <row r="3798">
      <c r="A3798" s="56" t="s">
        <v>336</v>
      </c>
      <c r="B3798" s="7" t="s">
        <v>671</v>
      </c>
      <c r="C3798" s="7">
        <v>4.0</v>
      </c>
      <c r="D3798" s="7">
        <v>4.0</v>
      </c>
      <c r="E3798" s="7">
        <v>1.0</v>
      </c>
      <c r="F3798" s="7" t="s">
        <v>382</v>
      </c>
      <c r="G3798" s="7" t="s">
        <v>293</v>
      </c>
      <c r="H3798" s="7" t="s">
        <v>1501</v>
      </c>
    </row>
    <row r="3799">
      <c r="A3799" s="56" t="s">
        <v>298</v>
      </c>
      <c r="B3799" s="7" t="s">
        <v>804</v>
      </c>
      <c r="C3799" s="7">
        <v>3.0</v>
      </c>
      <c r="D3799" s="7">
        <v>2.0</v>
      </c>
      <c r="E3799" s="7">
        <v>4.0</v>
      </c>
      <c r="F3799" s="7" t="s">
        <v>300</v>
      </c>
      <c r="G3799" s="7" t="s">
        <v>293</v>
      </c>
      <c r="H3799" s="7" t="s">
        <v>1119</v>
      </c>
      <c r="I3799" s="7" t="s">
        <v>25</v>
      </c>
    </row>
    <row r="3800">
      <c r="A3800" s="56" t="s">
        <v>336</v>
      </c>
      <c r="B3800" s="7" t="s">
        <v>648</v>
      </c>
      <c r="C3800" s="7">
        <v>4.0</v>
      </c>
      <c r="D3800" s="7">
        <v>4.0</v>
      </c>
      <c r="E3800" s="7">
        <v>2.0</v>
      </c>
      <c r="F3800" s="7" t="s">
        <v>24</v>
      </c>
      <c r="G3800" s="7" t="s">
        <v>293</v>
      </c>
      <c r="H3800" s="7" t="s">
        <v>380</v>
      </c>
    </row>
    <row r="3801">
      <c r="A3801" s="56" t="s">
        <v>362</v>
      </c>
      <c r="B3801" s="7" t="s">
        <v>1176</v>
      </c>
      <c r="C3801" s="7">
        <v>3.0</v>
      </c>
      <c r="D3801" s="7">
        <v>2.0</v>
      </c>
      <c r="E3801" s="7"/>
      <c r="F3801" s="7" t="s">
        <v>355</v>
      </c>
      <c r="G3801" s="7" t="s">
        <v>179</v>
      </c>
      <c r="H3801" s="7" t="s">
        <v>2589</v>
      </c>
    </row>
    <row r="3802">
      <c r="A3802" s="56" t="s">
        <v>2590</v>
      </c>
      <c r="B3802" s="7" t="s">
        <v>2591</v>
      </c>
      <c r="D3802" s="27"/>
      <c r="E3802" s="7">
        <v>4.0</v>
      </c>
      <c r="F3802" s="7" t="s">
        <v>174</v>
      </c>
      <c r="G3802" s="7" t="s">
        <v>293</v>
      </c>
      <c r="H3802" s="7" t="s">
        <v>507</v>
      </c>
    </row>
    <row r="3803">
      <c r="A3803" s="56" t="s">
        <v>336</v>
      </c>
      <c r="B3803" s="7" t="s">
        <v>510</v>
      </c>
      <c r="C3803" s="7">
        <v>6.0</v>
      </c>
      <c r="D3803" s="7">
        <v>6.0</v>
      </c>
      <c r="E3803" s="7">
        <v>2.0</v>
      </c>
      <c r="F3803" s="7" t="s">
        <v>192</v>
      </c>
      <c r="G3803" s="7" t="s">
        <v>179</v>
      </c>
      <c r="H3803" s="7" t="s">
        <v>1823</v>
      </c>
      <c r="I3803" s="7" t="s">
        <v>27</v>
      </c>
    </row>
    <row r="3804">
      <c r="A3804" s="56" t="s">
        <v>348</v>
      </c>
      <c r="B3804" s="7" t="s">
        <v>1551</v>
      </c>
      <c r="C3804" s="7">
        <v>3.0</v>
      </c>
      <c r="D3804" s="7">
        <v>2.0</v>
      </c>
      <c r="E3804" s="7">
        <v>2.0</v>
      </c>
      <c r="F3804" s="7" t="s">
        <v>355</v>
      </c>
      <c r="G3804" s="7" t="s">
        <v>293</v>
      </c>
      <c r="H3804" s="7" t="s">
        <v>555</v>
      </c>
      <c r="I3804" s="7" t="s">
        <v>25</v>
      </c>
    </row>
    <row r="3805">
      <c r="A3805" s="56" t="s">
        <v>290</v>
      </c>
      <c r="B3805" s="7" t="s">
        <v>2592</v>
      </c>
      <c r="C3805" s="7">
        <v>3.0</v>
      </c>
      <c r="D3805" s="7">
        <v>3.0</v>
      </c>
      <c r="E3805" s="7">
        <v>1.0</v>
      </c>
      <c r="F3805" s="7" t="s">
        <v>382</v>
      </c>
      <c r="G3805" s="7" t="s">
        <v>293</v>
      </c>
      <c r="H3805" s="7" t="s">
        <v>1353</v>
      </c>
      <c r="I3805" s="7" t="s">
        <v>27</v>
      </c>
    </row>
    <row r="3806">
      <c r="A3806" s="56" t="s">
        <v>430</v>
      </c>
      <c r="B3806" s="7" t="s">
        <v>1193</v>
      </c>
      <c r="C3806" s="7">
        <v>4.0</v>
      </c>
      <c r="D3806" s="7">
        <v>2.0</v>
      </c>
      <c r="E3806" s="7">
        <v>2.0</v>
      </c>
      <c r="F3806" s="7" t="s">
        <v>300</v>
      </c>
      <c r="G3806" s="7" t="s">
        <v>293</v>
      </c>
      <c r="H3806" s="7" t="s">
        <v>1860</v>
      </c>
      <c r="I3806" s="7" t="s">
        <v>27</v>
      </c>
    </row>
    <row r="3807">
      <c r="A3807" s="56" t="s">
        <v>351</v>
      </c>
      <c r="B3807" s="7" t="s">
        <v>2593</v>
      </c>
      <c r="C3807" s="7">
        <v>3.0</v>
      </c>
      <c r="D3807" s="7">
        <v>2.0</v>
      </c>
      <c r="E3807" s="7">
        <v>2.0</v>
      </c>
      <c r="F3807" s="7" t="s">
        <v>24</v>
      </c>
      <c r="G3807" s="7" t="s">
        <v>293</v>
      </c>
      <c r="H3807" s="7" t="s">
        <v>1111</v>
      </c>
      <c r="I3807" s="7" t="s">
        <v>27</v>
      </c>
    </row>
    <row r="3808">
      <c r="A3808" s="56" t="s">
        <v>302</v>
      </c>
      <c r="B3808" s="7" t="s">
        <v>1783</v>
      </c>
      <c r="C3808" s="7">
        <v>3.0</v>
      </c>
      <c r="D3808" s="7">
        <v>2.0</v>
      </c>
      <c r="E3808" s="7">
        <v>6.0</v>
      </c>
      <c r="F3808" s="7" t="s">
        <v>748</v>
      </c>
      <c r="G3808" s="7" t="s">
        <v>293</v>
      </c>
      <c r="H3808" s="7" t="s">
        <v>1936</v>
      </c>
      <c r="I3808" s="7" t="s">
        <v>27</v>
      </c>
    </row>
    <row r="3809">
      <c r="A3809" s="56" t="s">
        <v>315</v>
      </c>
      <c r="B3809" s="7" t="s">
        <v>535</v>
      </c>
      <c r="C3809" s="7">
        <v>6.0</v>
      </c>
      <c r="D3809" s="7">
        <v>6.0</v>
      </c>
      <c r="E3809" s="7">
        <v>5.0</v>
      </c>
      <c r="F3809" s="7" t="s">
        <v>329</v>
      </c>
      <c r="G3809" s="7" t="s">
        <v>179</v>
      </c>
      <c r="H3809" s="7" t="s">
        <v>1009</v>
      </c>
      <c r="I3809" s="7" t="s">
        <v>27</v>
      </c>
    </row>
    <row r="3810">
      <c r="A3810" s="56" t="s">
        <v>681</v>
      </c>
      <c r="B3810" s="7" t="s">
        <v>601</v>
      </c>
      <c r="C3810" s="7">
        <v>5.0</v>
      </c>
      <c r="D3810" s="7">
        <v>6.0</v>
      </c>
      <c r="E3810" s="7">
        <v>1.0</v>
      </c>
      <c r="F3810" s="7" t="s">
        <v>24</v>
      </c>
      <c r="G3810" s="7" t="s">
        <v>293</v>
      </c>
      <c r="H3810" s="7" t="s">
        <v>1807</v>
      </c>
    </row>
    <row r="3811">
      <c r="A3811" s="56" t="s">
        <v>681</v>
      </c>
      <c r="B3811" s="7" t="s">
        <v>779</v>
      </c>
      <c r="C3811" s="7">
        <v>5.0</v>
      </c>
      <c r="D3811" s="7">
        <v>6.0</v>
      </c>
      <c r="E3811" s="7">
        <v>1.0</v>
      </c>
      <c r="F3811" s="7" t="s">
        <v>24</v>
      </c>
      <c r="G3811" s="7" t="s">
        <v>293</v>
      </c>
      <c r="H3811" s="7" t="s">
        <v>1807</v>
      </c>
    </row>
    <row r="3812">
      <c r="A3812" s="56" t="s">
        <v>330</v>
      </c>
      <c r="B3812" s="7" t="s">
        <v>656</v>
      </c>
      <c r="C3812" s="7">
        <v>2.0</v>
      </c>
      <c r="D3812" s="7">
        <v>2.0</v>
      </c>
      <c r="E3812" s="7">
        <v>1.0</v>
      </c>
      <c r="F3812" s="7" t="s">
        <v>24</v>
      </c>
      <c r="G3812" s="7" t="s">
        <v>293</v>
      </c>
      <c r="H3812" s="7" t="s">
        <v>2594</v>
      </c>
      <c r="I3812" s="7" t="s">
        <v>25</v>
      </c>
    </row>
    <row r="3813">
      <c r="A3813" s="56" t="s">
        <v>319</v>
      </c>
      <c r="B3813" s="7" t="s">
        <v>2595</v>
      </c>
      <c r="C3813" s="7">
        <v>9.0</v>
      </c>
      <c r="D3813" s="7">
        <v>10.0</v>
      </c>
      <c r="E3813" s="7"/>
      <c r="F3813" s="7" t="s">
        <v>332</v>
      </c>
      <c r="G3813" s="7" t="s">
        <v>179</v>
      </c>
      <c r="H3813" s="7" t="s">
        <v>2596</v>
      </c>
      <c r="I3813" s="7" t="s">
        <v>25</v>
      </c>
    </row>
    <row r="3814">
      <c r="A3814" s="56" t="s">
        <v>336</v>
      </c>
      <c r="B3814" s="7" t="s">
        <v>771</v>
      </c>
      <c r="C3814" s="7">
        <v>4.0</v>
      </c>
      <c r="D3814" s="7">
        <v>3.0</v>
      </c>
      <c r="E3814" s="7">
        <v>2.0</v>
      </c>
      <c r="F3814" s="7" t="s">
        <v>24</v>
      </c>
      <c r="G3814" s="7" t="s">
        <v>293</v>
      </c>
      <c r="H3814" s="7" t="s">
        <v>2597</v>
      </c>
      <c r="I3814" s="7" t="s">
        <v>27</v>
      </c>
    </row>
    <row r="3815">
      <c r="A3815" s="56" t="s">
        <v>336</v>
      </c>
      <c r="B3815" s="7" t="s">
        <v>1352</v>
      </c>
      <c r="C3815" s="7">
        <v>4.0</v>
      </c>
      <c r="D3815" s="7">
        <v>3.0</v>
      </c>
      <c r="E3815" s="7">
        <v>1.0</v>
      </c>
      <c r="F3815" s="7" t="s">
        <v>24</v>
      </c>
      <c r="G3815" s="7" t="s">
        <v>293</v>
      </c>
      <c r="H3815" s="7" t="s">
        <v>2597</v>
      </c>
      <c r="I3815" s="7" t="s">
        <v>27</v>
      </c>
    </row>
    <row r="3816">
      <c r="A3816" s="56" t="s">
        <v>336</v>
      </c>
      <c r="B3816" s="7" t="s">
        <v>1530</v>
      </c>
      <c r="C3816" s="7">
        <v>3.0</v>
      </c>
      <c r="D3816" s="7">
        <v>2.0</v>
      </c>
      <c r="E3816" s="7">
        <v>1.0</v>
      </c>
      <c r="F3816" s="7" t="s">
        <v>355</v>
      </c>
      <c r="G3816" s="7" t="s">
        <v>293</v>
      </c>
      <c r="H3816" s="7" t="s">
        <v>2598</v>
      </c>
      <c r="I3816" s="7" t="s">
        <v>175</v>
      </c>
    </row>
    <row r="3817">
      <c r="A3817" s="56" t="s">
        <v>522</v>
      </c>
      <c r="B3817" s="7" t="s">
        <v>1522</v>
      </c>
      <c r="C3817" s="7">
        <v>1.0</v>
      </c>
      <c r="D3817" s="7">
        <v>1.0</v>
      </c>
      <c r="E3817" s="7">
        <v>2.0</v>
      </c>
      <c r="F3817" s="7" t="s">
        <v>36</v>
      </c>
      <c r="G3817" s="7" t="s">
        <v>293</v>
      </c>
      <c r="H3817" s="7" t="s">
        <v>1418</v>
      </c>
      <c r="I3817" s="7" t="s">
        <v>25</v>
      </c>
    </row>
    <row r="3818">
      <c r="A3818" s="56" t="s">
        <v>430</v>
      </c>
      <c r="B3818" s="7" t="s">
        <v>433</v>
      </c>
      <c r="C3818" s="7">
        <v>5.0</v>
      </c>
      <c r="D3818" s="7">
        <v>4.0</v>
      </c>
      <c r="E3818" s="7">
        <v>1.0</v>
      </c>
      <c r="F3818" s="7" t="s">
        <v>192</v>
      </c>
      <c r="G3818" s="7" t="s">
        <v>179</v>
      </c>
      <c r="H3818" s="7" t="s">
        <v>931</v>
      </c>
      <c r="I3818" s="7" t="s">
        <v>27</v>
      </c>
    </row>
    <row r="3819">
      <c r="A3819" s="56" t="s">
        <v>290</v>
      </c>
      <c r="B3819" s="7" t="s">
        <v>532</v>
      </c>
      <c r="C3819" s="7">
        <v>3.0</v>
      </c>
      <c r="D3819" s="7">
        <v>2.0</v>
      </c>
      <c r="E3819" s="7"/>
      <c r="F3819" s="7" t="s">
        <v>36</v>
      </c>
      <c r="G3819" s="7" t="s">
        <v>293</v>
      </c>
      <c r="H3819" s="7" t="s">
        <v>1689</v>
      </c>
      <c r="I3819" s="7" t="s">
        <v>27</v>
      </c>
    </row>
    <row r="3820">
      <c r="A3820" s="56" t="s">
        <v>430</v>
      </c>
      <c r="B3820" s="7" t="s">
        <v>926</v>
      </c>
      <c r="C3820" s="7">
        <v>3.0</v>
      </c>
      <c r="D3820" s="7">
        <v>2.0</v>
      </c>
      <c r="E3820" s="7">
        <v>4.0</v>
      </c>
      <c r="F3820" s="7" t="s">
        <v>36</v>
      </c>
      <c r="G3820" s="7" t="s">
        <v>293</v>
      </c>
      <c r="H3820" s="7" t="s">
        <v>1523</v>
      </c>
      <c r="I3820" s="7" t="s">
        <v>175</v>
      </c>
    </row>
    <row r="3821">
      <c r="A3821" s="56" t="s">
        <v>751</v>
      </c>
      <c r="B3821" s="7" t="s">
        <v>354</v>
      </c>
      <c r="C3821" s="7">
        <v>3.0</v>
      </c>
      <c r="D3821" s="7">
        <v>2.0</v>
      </c>
      <c r="E3821" s="7">
        <v>1.0</v>
      </c>
      <c r="F3821" s="7" t="s">
        <v>24</v>
      </c>
      <c r="G3821" s="7" t="s">
        <v>293</v>
      </c>
      <c r="H3821" s="7" t="s">
        <v>753</v>
      </c>
      <c r="I3821" s="7" t="s">
        <v>27</v>
      </c>
    </row>
    <row r="3822">
      <c r="A3822" s="56" t="s">
        <v>2123</v>
      </c>
      <c r="B3822" s="7" t="s">
        <v>1513</v>
      </c>
      <c r="C3822" s="7">
        <v>1.0</v>
      </c>
      <c r="D3822" s="7">
        <v>1.0</v>
      </c>
      <c r="E3822" s="7">
        <v>2.0</v>
      </c>
      <c r="F3822" s="7" t="s">
        <v>2599</v>
      </c>
      <c r="G3822" s="7" t="s">
        <v>293</v>
      </c>
      <c r="H3822" s="7" t="s">
        <v>1709</v>
      </c>
      <c r="I3822" s="7" t="s">
        <v>27</v>
      </c>
    </row>
    <row r="3823">
      <c r="A3823" s="56" t="s">
        <v>2433</v>
      </c>
      <c r="B3823" s="7" t="s">
        <v>477</v>
      </c>
      <c r="C3823" s="7">
        <v>3.0</v>
      </c>
      <c r="D3823" s="7">
        <v>2.0</v>
      </c>
      <c r="E3823" s="7"/>
      <c r="F3823" s="7" t="s">
        <v>36</v>
      </c>
      <c r="G3823" s="7" t="s">
        <v>293</v>
      </c>
      <c r="H3823" s="7" t="s">
        <v>969</v>
      </c>
      <c r="I3823" s="7" t="s">
        <v>25</v>
      </c>
    </row>
    <row r="3824">
      <c r="A3824" s="56" t="s">
        <v>2433</v>
      </c>
      <c r="B3824" s="7" t="s">
        <v>804</v>
      </c>
      <c r="C3824" s="7">
        <v>3.0</v>
      </c>
      <c r="D3824" s="7">
        <v>2.0</v>
      </c>
      <c r="E3824" s="7">
        <v>1.0</v>
      </c>
      <c r="F3824" s="7" t="s">
        <v>36</v>
      </c>
      <c r="G3824" s="7" t="s">
        <v>293</v>
      </c>
      <c r="H3824" s="7" t="s">
        <v>969</v>
      </c>
      <c r="I3824" s="7" t="s">
        <v>25</v>
      </c>
    </row>
    <row r="3825">
      <c r="A3825" s="56" t="s">
        <v>751</v>
      </c>
      <c r="B3825" s="7" t="s">
        <v>1931</v>
      </c>
      <c r="C3825" s="7">
        <v>10.0</v>
      </c>
      <c r="D3825" s="7">
        <v>9.0</v>
      </c>
      <c r="E3825" s="7">
        <v>1.0</v>
      </c>
      <c r="F3825" s="7" t="s">
        <v>461</v>
      </c>
      <c r="G3825" s="7" t="s">
        <v>179</v>
      </c>
      <c r="H3825" s="7" t="s">
        <v>931</v>
      </c>
      <c r="I3825" s="7" t="s">
        <v>27</v>
      </c>
    </row>
    <row r="3826">
      <c r="A3826" s="56" t="s">
        <v>290</v>
      </c>
      <c r="B3826" s="7" t="s">
        <v>816</v>
      </c>
      <c r="C3826" s="7" t="s">
        <v>576</v>
      </c>
      <c r="D3826" s="7">
        <v>1.0</v>
      </c>
      <c r="E3826" s="7"/>
      <c r="F3826" s="7" t="s">
        <v>36</v>
      </c>
      <c r="G3826" s="7" t="s">
        <v>293</v>
      </c>
      <c r="H3826" s="7" t="s">
        <v>1709</v>
      </c>
      <c r="I3826" s="7" t="s">
        <v>27</v>
      </c>
    </row>
    <row r="3827">
      <c r="A3827" s="56" t="s">
        <v>436</v>
      </c>
      <c r="B3827" s="7" t="s">
        <v>495</v>
      </c>
      <c r="C3827" s="7">
        <v>3.0</v>
      </c>
      <c r="D3827" s="7">
        <v>2.0</v>
      </c>
      <c r="E3827" s="7">
        <v>1.0</v>
      </c>
      <c r="F3827" s="7" t="s">
        <v>183</v>
      </c>
      <c r="G3827" s="7" t="s">
        <v>179</v>
      </c>
      <c r="H3827" s="7" t="s">
        <v>322</v>
      </c>
    </row>
    <row r="3828">
      <c r="A3828" s="56" t="s">
        <v>436</v>
      </c>
      <c r="B3828" s="7" t="s">
        <v>532</v>
      </c>
      <c r="C3828" s="7">
        <v>4.0</v>
      </c>
      <c r="D3828" s="7">
        <v>4.0</v>
      </c>
      <c r="E3828" s="7">
        <v>1.0</v>
      </c>
      <c r="F3828" s="7" t="s">
        <v>181</v>
      </c>
      <c r="G3828" s="7" t="s">
        <v>179</v>
      </c>
      <c r="H3828" s="7" t="s">
        <v>954</v>
      </c>
      <c r="I3828" s="7" t="s">
        <v>27</v>
      </c>
    </row>
    <row r="3829">
      <c r="A3829" s="56" t="s">
        <v>430</v>
      </c>
      <c r="B3829" s="7" t="s">
        <v>2078</v>
      </c>
      <c r="C3829" s="7">
        <v>3.0</v>
      </c>
      <c r="D3829" s="7">
        <v>2.0</v>
      </c>
      <c r="E3829" s="7">
        <v>1.0</v>
      </c>
      <c r="F3829" s="7" t="s">
        <v>24</v>
      </c>
      <c r="G3829" s="7" t="s">
        <v>293</v>
      </c>
      <c r="H3829" s="7" t="s">
        <v>2444</v>
      </c>
      <c r="I3829" s="7" t="s">
        <v>25</v>
      </c>
    </row>
    <row r="3830">
      <c r="A3830" s="56" t="s">
        <v>497</v>
      </c>
      <c r="B3830" s="7" t="s">
        <v>804</v>
      </c>
      <c r="C3830" s="7">
        <v>5.0</v>
      </c>
      <c r="D3830" s="7">
        <v>2.0</v>
      </c>
      <c r="E3830" s="7">
        <v>2.0</v>
      </c>
      <c r="F3830" s="7" t="s">
        <v>593</v>
      </c>
      <c r="G3830" s="7" t="s">
        <v>293</v>
      </c>
      <c r="H3830" s="7" t="s">
        <v>1704</v>
      </c>
      <c r="I3830" s="7" t="s">
        <v>27</v>
      </c>
    </row>
    <row r="3831">
      <c r="A3831" s="56" t="s">
        <v>403</v>
      </c>
      <c r="B3831" s="7" t="s">
        <v>450</v>
      </c>
      <c r="C3831" s="7">
        <v>3.0</v>
      </c>
      <c r="D3831" s="7">
        <v>3.0</v>
      </c>
      <c r="E3831" s="7">
        <v>3.0</v>
      </c>
      <c r="F3831" s="7" t="s">
        <v>36</v>
      </c>
      <c r="G3831" s="7" t="s">
        <v>293</v>
      </c>
      <c r="H3831" s="7" t="s">
        <v>2600</v>
      </c>
      <c r="I3831" s="7" t="s">
        <v>27</v>
      </c>
    </row>
    <row r="3832">
      <c r="A3832" s="56" t="s">
        <v>302</v>
      </c>
      <c r="B3832" s="7" t="s">
        <v>610</v>
      </c>
      <c r="C3832" s="7">
        <v>4.0</v>
      </c>
      <c r="D3832" s="7">
        <v>3.0</v>
      </c>
      <c r="E3832" s="7">
        <v>3.0</v>
      </c>
      <c r="F3832" s="7" t="s">
        <v>36</v>
      </c>
      <c r="G3832" s="7" t="s">
        <v>293</v>
      </c>
      <c r="H3832" s="7" t="s">
        <v>1644</v>
      </c>
      <c r="I3832" s="7" t="s">
        <v>27</v>
      </c>
    </row>
    <row r="3833">
      <c r="A3833" s="56" t="s">
        <v>2433</v>
      </c>
      <c r="B3833" s="7" t="s">
        <v>459</v>
      </c>
      <c r="C3833" s="7">
        <v>3.0</v>
      </c>
      <c r="D3833" s="7">
        <v>2.0</v>
      </c>
      <c r="E3833" s="7">
        <v>2.0</v>
      </c>
      <c r="F3833" s="7" t="s">
        <v>36</v>
      </c>
      <c r="G3833" s="7" t="s">
        <v>293</v>
      </c>
      <c r="H3833" s="7" t="s">
        <v>969</v>
      </c>
      <c r="I3833" s="7" t="s">
        <v>27</v>
      </c>
    </row>
    <row r="3834">
      <c r="A3834" s="56" t="s">
        <v>336</v>
      </c>
      <c r="B3834" s="7" t="s">
        <v>1530</v>
      </c>
      <c r="C3834" s="7" t="s">
        <v>576</v>
      </c>
      <c r="D3834" s="7">
        <v>1.0</v>
      </c>
      <c r="E3834" s="7">
        <v>2.0</v>
      </c>
      <c r="F3834" s="7" t="s">
        <v>345</v>
      </c>
      <c r="G3834" s="7" t="s">
        <v>179</v>
      </c>
      <c r="H3834" s="7" t="s">
        <v>920</v>
      </c>
      <c r="I3834" s="7" t="s">
        <v>25</v>
      </c>
    </row>
    <row r="3835">
      <c r="A3835" s="56" t="s">
        <v>290</v>
      </c>
      <c r="B3835" s="7" t="s">
        <v>599</v>
      </c>
      <c r="C3835" s="7">
        <v>3.0</v>
      </c>
      <c r="D3835" s="7">
        <v>2.0</v>
      </c>
      <c r="E3835" s="7">
        <v>4.0</v>
      </c>
      <c r="F3835" s="7" t="s">
        <v>345</v>
      </c>
      <c r="G3835" s="7" t="s">
        <v>293</v>
      </c>
      <c r="H3835" s="7" t="s">
        <v>1581</v>
      </c>
      <c r="I3835" s="7" t="s">
        <v>25</v>
      </c>
    </row>
    <row r="3836">
      <c r="A3836" s="56" t="s">
        <v>365</v>
      </c>
      <c r="B3836" s="7" t="s">
        <v>381</v>
      </c>
      <c r="C3836" s="7">
        <v>6.0</v>
      </c>
      <c r="D3836" s="7">
        <v>6.0</v>
      </c>
      <c r="E3836" s="7">
        <v>2.0</v>
      </c>
      <c r="F3836" s="7" t="s">
        <v>329</v>
      </c>
      <c r="G3836" s="7" t="s">
        <v>179</v>
      </c>
      <c r="H3836" s="7" t="s">
        <v>1413</v>
      </c>
      <c r="I3836" s="7" t="s">
        <v>27</v>
      </c>
    </row>
    <row r="3837">
      <c r="A3837" s="56" t="s">
        <v>290</v>
      </c>
      <c r="B3837" s="7" t="s">
        <v>2601</v>
      </c>
      <c r="C3837" s="7">
        <v>4.0</v>
      </c>
      <c r="D3837" s="7">
        <v>5.0</v>
      </c>
      <c r="E3837" s="7">
        <v>4.0</v>
      </c>
      <c r="F3837" s="7" t="s">
        <v>382</v>
      </c>
      <c r="G3837" s="7" t="s">
        <v>293</v>
      </c>
      <c r="H3837" s="7" t="s">
        <v>2246</v>
      </c>
      <c r="I3837" s="7" t="s">
        <v>25</v>
      </c>
    </row>
    <row r="3838">
      <c r="A3838" s="56" t="s">
        <v>681</v>
      </c>
      <c r="B3838" s="7" t="s">
        <v>391</v>
      </c>
      <c r="C3838" s="7">
        <v>5.0</v>
      </c>
      <c r="D3838" s="7">
        <v>5.0</v>
      </c>
      <c r="E3838" s="7">
        <v>4.0</v>
      </c>
      <c r="F3838" s="7" t="s">
        <v>24</v>
      </c>
      <c r="G3838" s="7" t="s">
        <v>293</v>
      </c>
      <c r="H3838" s="7" t="s">
        <v>1809</v>
      </c>
      <c r="I3838" s="7" t="s">
        <v>27</v>
      </c>
    </row>
    <row r="3839">
      <c r="A3839" s="56" t="s">
        <v>365</v>
      </c>
      <c r="B3839" s="7" t="s">
        <v>580</v>
      </c>
      <c r="C3839" s="7">
        <v>4.0</v>
      </c>
      <c r="D3839" s="7">
        <v>3.0</v>
      </c>
      <c r="E3839" s="7">
        <v>2.0</v>
      </c>
      <c r="F3839" s="7" t="s">
        <v>443</v>
      </c>
      <c r="G3839" s="7" t="s">
        <v>179</v>
      </c>
      <c r="H3839" s="7" t="s">
        <v>2602</v>
      </c>
      <c r="I3839" s="7" t="s">
        <v>27</v>
      </c>
    </row>
    <row r="3840">
      <c r="A3840" s="56" t="s">
        <v>677</v>
      </c>
      <c r="B3840" s="7" t="s">
        <v>428</v>
      </c>
      <c r="C3840" s="7">
        <v>2.0</v>
      </c>
      <c r="D3840" s="7">
        <v>2.0</v>
      </c>
      <c r="E3840" s="7">
        <v>2.0</v>
      </c>
      <c r="F3840" s="7" t="s">
        <v>345</v>
      </c>
      <c r="G3840" s="7" t="s">
        <v>293</v>
      </c>
      <c r="H3840" s="7" t="s">
        <v>1992</v>
      </c>
      <c r="I3840" s="7" t="s">
        <v>27</v>
      </c>
    </row>
    <row r="3841">
      <c r="A3841" s="56" t="s">
        <v>751</v>
      </c>
      <c r="B3841" s="7" t="s">
        <v>1468</v>
      </c>
      <c r="C3841" s="7">
        <v>5.0</v>
      </c>
      <c r="D3841" s="7">
        <v>3.0</v>
      </c>
      <c r="E3841" s="7"/>
      <c r="F3841" s="7" t="s">
        <v>443</v>
      </c>
      <c r="G3841" s="7" t="s">
        <v>179</v>
      </c>
      <c r="H3841" s="7" t="s">
        <v>311</v>
      </c>
      <c r="I3841" s="7" t="s">
        <v>27</v>
      </c>
    </row>
    <row r="3842">
      <c r="A3842" s="56" t="s">
        <v>309</v>
      </c>
      <c r="B3842" s="7" t="s">
        <v>366</v>
      </c>
      <c r="C3842" s="7">
        <v>2.0</v>
      </c>
      <c r="D3842" s="7">
        <v>2.0</v>
      </c>
      <c r="E3842" s="7">
        <v>2.0</v>
      </c>
      <c r="F3842" s="7" t="s">
        <v>24</v>
      </c>
      <c r="G3842" s="7" t="s">
        <v>293</v>
      </c>
      <c r="H3842" s="7" t="s">
        <v>2603</v>
      </c>
      <c r="I3842" s="7" t="s">
        <v>27</v>
      </c>
    </row>
    <row r="3843">
      <c r="A3843" s="56" t="s">
        <v>424</v>
      </c>
      <c r="B3843" s="7" t="s">
        <v>580</v>
      </c>
      <c r="C3843" s="7">
        <v>2.0</v>
      </c>
      <c r="D3843" s="7">
        <v>1.0</v>
      </c>
      <c r="E3843" s="7"/>
      <c r="F3843" s="7" t="s">
        <v>355</v>
      </c>
      <c r="G3843" s="7" t="s">
        <v>179</v>
      </c>
      <c r="H3843" s="7" t="s">
        <v>922</v>
      </c>
      <c r="I3843" s="7" t="s">
        <v>25</v>
      </c>
    </row>
    <row r="3844">
      <c r="A3844" s="56" t="s">
        <v>430</v>
      </c>
      <c r="B3844" s="7" t="s">
        <v>450</v>
      </c>
      <c r="C3844" s="7">
        <v>4.0</v>
      </c>
      <c r="D3844" s="7">
        <v>3.0</v>
      </c>
      <c r="E3844" s="7">
        <v>1.0</v>
      </c>
      <c r="F3844" s="7" t="s">
        <v>321</v>
      </c>
      <c r="G3844" s="7" t="s">
        <v>179</v>
      </c>
      <c r="H3844" s="7" t="s">
        <v>322</v>
      </c>
      <c r="I3844" s="7" t="s">
        <v>175</v>
      </c>
    </row>
    <row r="3845">
      <c r="A3845" s="56" t="s">
        <v>302</v>
      </c>
      <c r="B3845" s="7" t="s">
        <v>404</v>
      </c>
      <c r="C3845" s="7">
        <v>5.0</v>
      </c>
      <c r="D3845" s="7">
        <v>6.0</v>
      </c>
      <c r="E3845" s="7"/>
      <c r="F3845" s="7" t="s">
        <v>329</v>
      </c>
      <c r="G3845" s="7" t="s">
        <v>179</v>
      </c>
      <c r="H3845" s="7" t="s">
        <v>2604</v>
      </c>
      <c r="I3845" s="7" t="s">
        <v>27</v>
      </c>
    </row>
    <row r="3846">
      <c r="A3846" s="56" t="s">
        <v>302</v>
      </c>
      <c r="B3846" s="7" t="s">
        <v>291</v>
      </c>
      <c r="C3846" s="7">
        <v>6.0</v>
      </c>
      <c r="D3846" s="7">
        <v>5.0</v>
      </c>
      <c r="E3846" s="7"/>
      <c r="F3846" s="7" t="s">
        <v>329</v>
      </c>
      <c r="G3846" s="7" t="s">
        <v>179</v>
      </c>
      <c r="H3846" s="7" t="s">
        <v>2605</v>
      </c>
      <c r="I3846" s="7" t="s">
        <v>175</v>
      </c>
    </row>
    <row r="3847">
      <c r="A3847" s="56" t="s">
        <v>302</v>
      </c>
      <c r="B3847" s="7" t="s">
        <v>652</v>
      </c>
      <c r="C3847" s="7">
        <v>7.0</v>
      </c>
      <c r="D3847" s="7">
        <v>5.0</v>
      </c>
      <c r="E3847" s="7">
        <v>1.0</v>
      </c>
      <c r="F3847" s="7" t="s">
        <v>732</v>
      </c>
      <c r="G3847" s="7" t="s">
        <v>179</v>
      </c>
      <c r="H3847" s="7" t="s">
        <v>1747</v>
      </c>
      <c r="I3847" s="7" t="s">
        <v>27</v>
      </c>
    </row>
    <row r="3848">
      <c r="A3848" s="56" t="s">
        <v>681</v>
      </c>
      <c r="B3848" s="7" t="s">
        <v>758</v>
      </c>
      <c r="C3848" s="7">
        <v>6.0</v>
      </c>
      <c r="D3848" s="7">
        <v>7.0</v>
      </c>
      <c r="E3848" s="7">
        <v>4.0</v>
      </c>
      <c r="F3848" s="7" t="s">
        <v>192</v>
      </c>
      <c r="G3848" s="7" t="s">
        <v>179</v>
      </c>
      <c r="H3848" s="7" t="s">
        <v>475</v>
      </c>
      <c r="I3848" s="7" t="s">
        <v>27</v>
      </c>
    </row>
    <row r="3849">
      <c r="A3849" s="56" t="s">
        <v>927</v>
      </c>
      <c r="B3849" s="7" t="s">
        <v>648</v>
      </c>
      <c r="C3849" s="7">
        <v>6.0</v>
      </c>
      <c r="D3849" s="7">
        <v>5.0</v>
      </c>
      <c r="E3849" s="7"/>
      <c r="F3849" s="7" t="s">
        <v>1037</v>
      </c>
      <c r="G3849" s="7" t="s">
        <v>179</v>
      </c>
      <c r="H3849" s="7" t="s">
        <v>481</v>
      </c>
      <c r="I3849" s="7" t="s">
        <v>27</v>
      </c>
    </row>
    <row r="3850">
      <c r="A3850" s="56" t="s">
        <v>681</v>
      </c>
      <c r="B3850" s="7" t="s">
        <v>573</v>
      </c>
      <c r="C3850" s="7">
        <v>4.0</v>
      </c>
      <c r="D3850" s="7">
        <v>5.0</v>
      </c>
      <c r="E3850" s="7">
        <v>10.0</v>
      </c>
      <c r="F3850" s="7" t="s">
        <v>24</v>
      </c>
      <c r="G3850" s="7" t="s">
        <v>293</v>
      </c>
      <c r="H3850" s="7" t="s">
        <v>1808</v>
      </c>
      <c r="I3850" s="7" t="s">
        <v>175</v>
      </c>
    </row>
    <row r="3851">
      <c r="A3851" s="56" t="s">
        <v>351</v>
      </c>
      <c r="B3851" s="7" t="s">
        <v>395</v>
      </c>
      <c r="C3851" s="7">
        <v>5.0</v>
      </c>
      <c r="D3851" s="7">
        <v>4.0</v>
      </c>
      <c r="E3851" s="7">
        <v>1.0</v>
      </c>
      <c r="F3851" s="7" t="s">
        <v>352</v>
      </c>
      <c r="G3851" s="7" t="s">
        <v>179</v>
      </c>
      <c r="H3851" s="7" t="s">
        <v>353</v>
      </c>
      <c r="I3851" s="7" t="s">
        <v>25</v>
      </c>
    </row>
    <row r="3852">
      <c r="A3852" s="56" t="s">
        <v>351</v>
      </c>
      <c r="B3852" s="7" t="s">
        <v>945</v>
      </c>
      <c r="C3852" s="7">
        <v>3.0</v>
      </c>
      <c r="D3852" s="7">
        <v>2.0</v>
      </c>
      <c r="E3852" s="7">
        <v>1.0</v>
      </c>
      <c r="F3852" s="7" t="s">
        <v>24</v>
      </c>
      <c r="G3852" s="7" t="s">
        <v>293</v>
      </c>
      <c r="H3852" s="7" t="s">
        <v>1717</v>
      </c>
      <c r="I3852" s="7" t="s">
        <v>27</v>
      </c>
    </row>
    <row r="3853">
      <c r="A3853" s="56" t="s">
        <v>351</v>
      </c>
      <c r="B3853" s="7" t="s">
        <v>354</v>
      </c>
      <c r="C3853" s="7">
        <v>3.0</v>
      </c>
      <c r="D3853" s="7">
        <v>2.0</v>
      </c>
      <c r="E3853" s="7"/>
      <c r="F3853" s="7" t="s">
        <v>24</v>
      </c>
      <c r="G3853" s="7" t="s">
        <v>293</v>
      </c>
      <c r="H3853" s="7" t="s">
        <v>1545</v>
      </c>
      <c r="I3853" s="7" t="s">
        <v>27</v>
      </c>
    </row>
    <row r="3854">
      <c r="A3854" s="56" t="s">
        <v>351</v>
      </c>
      <c r="B3854" s="7" t="s">
        <v>366</v>
      </c>
      <c r="C3854" s="7">
        <v>3.0</v>
      </c>
      <c r="D3854" s="7">
        <v>2.0</v>
      </c>
      <c r="E3854" s="7">
        <v>1.0</v>
      </c>
      <c r="F3854" s="7" t="s">
        <v>24</v>
      </c>
      <c r="G3854" s="7" t="s">
        <v>293</v>
      </c>
      <c r="H3854" s="7" t="s">
        <v>2606</v>
      </c>
      <c r="I3854" s="7" t="s">
        <v>27</v>
      </c>
    </row>
    <row r="3855">
      <c r="A3855" s="56" t="s">
        <v>302</v>
      </c>
      <c r="B3855" s="7" t="s">
        <v>416</v>
      </c>
      <c r="C3855" s="7">
        <v>4.0</v>
      </c>
      <c r="D3855" s="7">
        <v>3.0</v>
      </c>
      <c r="E3855" s="7">
        <v>2.0</v>
      </c>
      <c r="F3855" s="7" t="s">
        <v>181</v>
      </c>
      <c r="G3855" s="7" t="s">
        <v>293</v>
      </c>
      <c r="H3855" s="7" t="s">
        <v>2607</v>
      </c>
      <c r="I3855" s="7" t="s">
        <v>27</v>
      </c>
    </row>
    <row r="3856">
      <c r="A3856" s="56" t="s">
        <v>362</v>
      </c>
      <c r="B3856" s="7" t="s">
        <v>2608</v>
      </c>
      <c r="C3856" s="7">
        <v>4.0</v>
      </c>
      <c r="D3856" s="27"/>
      <c r="E3856" s="7">
        <v>3.0</v>
      </c>
      <c r="F3856" s="7" t="s">
        <v>300</v>
      </c>
      <c r="G3856" s="7" t="s">
        <v>293</v>
      </c>
      <c r="H3856" s="7" t="s">
        <v>294</v>
      </c>
    </row>
    <row r="3857">
      <c r="A3857" s="56" t="s">
        <v>408</v>
      </c>
      <c r="B3857" s="7" t="s">
        <v>950</v>
      </c>
      <c r="C3857" s="7">
        <v>3.0</v>
      </c>
      <c r="D3857" s="7">
        <v>2.0</v>
      </c>
      <c r="E3857" s="7">
        <v>2.0</v>
      </c>
      <c r="F3857" s="7" t="s">
        <v>593</v>
      </c>
      <c r="G3857" s="7" t="s">
        <v>179</v>
      </c>
      <c r="H3857" s="7" t="s">
        <v>353</v>
      </c>
      <c r="I3857" s="7" t="s">
        <v>27</v>
      </c>
    </row>
    <row r="3858">
      <c r="A3858" s="56" t="s">
        <v>298</v>
      </c>
      <c r="B3858" s="7" t="s">
        <v>501</v>
      </c>
      <c r="C3858" s="7">
        <v>4.0</v>
      </c>
      <c r="D3858" s="7">
        <v>3.0</v>
      </c>
      <c r="E3858" s="7"/>
      <c r="F3858" s="7" t="s">
        <v>355</v>
      </c>
      <c r="G3858" s="7" t="s">
        <v>179</v>
      </c>
      <c r="H3858" s="7" t="s">
        <v>390</v>
      </c>
    </row>
    <row r="3859">
      <c r="A3859" s="56" t="s">
        <v>298</v>
      </c>
      <c r="B3859" s="7" t="s">
        <v>428</v>
      </c>
      <c r="C3859" s="7">
        <v>3.0</v>
      </c>
      <c r="D3859" s="7">
        <v>2.0</v>
      </c>
      <c r="E3859" s="7"/>
      <c r="F3859" s="7" t="s">
        <v>24</v>
      </c>
      <c r="G3859" s="7" t="s">
        <v>293</v>
      </c>
      <c r="H3859" s="7" t="s">
        <v>1700</v>
      </c>
    </row>
    <row r="3860">
      <c r="A3860" s="56" t="s">
        <v>302</v>
      </c>
      <c r="B3860" s="7" t="s">
        <v>846</v>
      </c>
      <c r="C3860" s="7">
        <v>3.0</v>
      </c>
      <c r="D3860" s="7">
        <v>2.0</v>
      </c>
      <c r="E3860" s="7"/>
      <c r="F3860" s="7" t="s">
        <v>355</v>
      </c>
      <c r="G3860" s="7" t="s">
        <v>293</v>
      </c>
      <c r="H3860" s="7" t="s">
        <v>750</v>
      </c>
      <c r="I3860" s="7" t="s">
        <v>27</v>
      </c>
    </row>
    <row r="3861">
      <c r="A3861" s="56" t="s">
        <v>298</v>
      </c>
      <c r="B3861" s="7" t="s">
        <v>395</v>
      </c>
      <c r="C3861" s="7">
        <v>5.0</v>
      </c>
      <c r="D3861" s="7">
        <v>4.0</v>
      </c>
      <c r="E3861" s="7">
        <v>1.0</v>
      </c>
      <c r="F3861" s="7" t="s">
        <v>355</v>
      </c>
      <c r="G3861" s="7" t="s">
        <v>179</v>
      </c>
      <c r="H3861" s="7" t="s">
        <v>2066</v>
      </c>
      <c r="I3861" s="7" t="s">
        <v>25</v>
      </c>
    </row>
    <row r="3862">
      <c r="A3862" s="56" t="s">
        <v>298</v>
      </c>
      <c r="B3862" s="7" t="s">
        <v>1051</v>
      </c>
      <c r="C3862" s="7">
        <v>5.0</v>
      </c>
      <c r="D3862" s="7">
        <v>4.0</v>
      </c>
      <c r="E3862" s="7">
        <v>1.0</v>
      </c>
      <c r="F3862" s="7" t="s">
        <v>300</v>
      </c>
      <c r="G3862" s="7" t="s">
        <v>179</v>
      </c>
      <c r="H3862" s="7" t="s">
        <v>2609</v>
      </c>
      <c r="I3862" s="7" t="s">
        <v>25</v>
      </c>
    </row>
    <row r="3863">
      <c r="A3863" s="56" t="s">
        <v>298</v>
      </c>
      <c r="B3863" s="7" t="s">
        <v>344</v>
      </c>
      <c r="C3863" s="7">
        <v>6.0</v>
      </c>
      <c r="D3863" s="7">
        <v>6.0</v>
      </c>
      <c r="E3863" s="7">
        <v>3.0</v>
      </c>
      <c r="F3863" s="7" t="s">
        <v>300</v>
      </c>
      <c r="G3863" s="7" t="s">
        <v>179</v>
      </c>
      <c r="H3863" s="7" t="s">
        <v>2610</v>
      </c>
      <c r="I3863" s="7" t="s">
        <v>27</v>
      </c>
    </row>
    <row r="3864">
      <c r="A3864" s="56" t="s">
        <v>298</v>
      </c>
      <c r="B3864" s="7" t="s">
        <v>393</v>
      </c>
      <c r="C3864" s="7">
        <v>4.0</v>
      </c>
      <c r="D3864" s="7">
        <v>4.0</v>
      </c>
      <c r="E3864" s="7">
        <v>3.0</v>
      </c>
      <c r="F3864" s="7" t="s">
        <v>300</v>
      </c>
      <c r="G3864" s="7" t="s">
        <v>293</v>
      </c>
      <c r="H3864" s="7" t="s">
        <v>1626</v>
      </c>
      <c r="I3864" s="7" t="s">
        <v>27</v>
      </c>
    </row>
    <row r="3865">
      <c r="A3865" s="56" t="s">
        <v>298</v>
      </c>
      <c r="B3865" s="7" t="s">
        <v>947</v>
      </c>
      <c r="C3865" s="7">
        <v>5.0</v>
      </c>
      <c r="D3865" s="7">
        <v>4.0</v>
      </c>
      <c r="E3865" s="7">
        <v>1.0</v>
      </c>
      <c r="F3865" s="7" t="s">
        <v>300</v>
      </c>
      <c r="G3865" s="7" t="s">
        <v>179</v>
      </c>
      <c r="H3865" s="7" t="s">
        <v>2611</v>
      </c>
      <c r="I3865" s="7" t="s">
        <v>25</v>
      </c>
    </row>
    <row r="3866">
      <c r="A3866" s="56" t="s">
        <v>298</v>
      </c>
      <c r="B3866" s="7" t="s">
        <v>342</v>
      </c>
      <c r="C3866" s="7">
        <v>6.0</v>
      </c>
      <c r="D3866" s="7">
        <v>5.0</v>
      </c>
      <c r="E3866" s="7">
        <v>3.0</v>
      </c>
      <c r="F3866" s="7" t="s">
        <v>300</v>
      </c>
      <c r="G3866" s="7" t="s">
        <v>293</v>
      </c>
      <c r="H3866" s="7" t="s">
        <v>435</v>
      </c>
      <c r="I3866" s="7" t="s">
        <v>25</v>
      </c>
    </row>
    <row r="3867">
      <c r="A3867" s="56" t="s">
        <v>298</v>
      </c>
      <c r="B3867" s="7" t="s">
        <v>1295</v>
      </c>
      <c r="C3867" s="7">
        <v>4.0</v>
      </c>
      <c r="D3867" s="7">
        <v>3.0</v>
      </c>
      <c r="E3867" s="7">
        <v>3.0</v>
      </c>
      <c r="F3867" s="7" t="s">
        <v>24</v>
      </c>
      <c r="G3867" s="7" t="s">
        <v>293</v>
      </c>
      <c r="H3867" s="7" t="s">
        <v>1370</v>
      </c>
    </row>
    <row r="3868">
      <c r="A3868" s="56" t="s">
        <v>298</v>
      </c>
      <c r="B3868" s="7" t="s">
        <v>1106</v>
      </c>
      <c r="C3868" s="7">
        <v>4.0</v>
      </c>
      <c r="D3868" s="7">
        <v>2.0</v>
      </c>
      <c r="E3868" s="7">
        <v>1.0</v>
      </c>
      <c r="F3868" s="7" t="s">
        <v>24</v>
      </c>
      <c r="G3868" s="7" t="s">
        <v>293</v>
      </c>
      <c r="H3868" s="7" t="s">
        <v>1500</v>
      </c>
    </row>
    <row r="3869">
      <c r="A3869" s="56" t="s">
        <v>403</v>
      </c>
      <c r="B3869" s="7" t="s">
        <v>656</v>
      </c>
      <c r="C3869" s="7">
        <v>2.0</v>
      </c>
      <c r="D3869" s="7">
        <v>2.0</v>
      </c>
      <c r="E3869" s="7">
        <v>2.0</v>
      </c>
      <c r="F3869" s="7" t="s">
        <v>300</v>
      </c>
      <c r="G3869" s="7" t="s">
        <v>293</v>
      </c>
      <c r="H3869" s="7" t="s">
        <v>1779</v>
      </c>
      <c r="I3869" s="7" t="s">
        <v>25</v>
      </c>
    </row>
    <row r="3870">
      <c r="A3870" s="56" t="s">
        <v>298</v>
      </c>
      <c r="B3870" s="7" t="s">
        <v>879</v>
      </c>
      <c r="C3870" s="7">
        <v>4.0</v>
      </c>
      <c r="D3870" s="7">
        <v>4.0</v>
      </c>
      <c r="E3870" s="7">
        <v>1.0</v>
      </c>
      <c r="F3870" s="7" t="s">
        <v>300</v>
      </c>
      <c r="G3870" s="7" t="s">
        <v>293</v>
      </c>
      <c r="H3870" s="7" t="s">
        <v>1349</v>
      </c>
      <c r="I3870" s="7" t="s">
        <v>27</v>
      </c>
    </row>
    <row r="3871">
      <c r="A3871" s="56" t="s">
        <v>298</v>
      </c>
      <c r="B3871" s="7" t="s">
        <v>1178</v>
      </c>
      <c r="C3871" s="7">
        <v>4.0</v>
      </c>
      <c r="D3871" s="7">
        <v>3.0</v>
      </c>
      <c r="E3871" s="7">
        <v>1.0</v>
      </c>
      <c r="F3871" s="7" t="s">
        <v>24</v>
      </c>
      <c r="G3871" s="7" t="s">
        <v>293</v>
      </c>
      <c r="H3871" s="7" t="s">
        <v>1370</v>
      </c>
    </row>
    <row r="3872">
      <c r="A3872" s="56" t="s">
        <v>298</v>
      </c>
      <c r="B3872" s="7" t="s">
        <v>839</v>
      </c>
      <c r="C3872" s="7">
        <v>5.0</v>
      </c>
      <c r="D3872" s="7">
        <v>4.0</v>
      </c>
      <c r="E3872" s="7">
        <v>2.0</v>
      </c>
      <c r="F3872" s="7" t="s">
        <v>24</v>
      </c>
      <c r="G3872" s="7" t="s">
        <v>293</v>
      </c>
      <c r="H3872" s="7" t="s">
        <v>2612</v>
      </c>
      <c r="I3872" s="7" t="s">
        <v>25</v>
      </c>
    </row>
    <row r="3873">
      <c r="A3873" s="56" t="s">
        <v>298</v>
      </c>
      <c r="B3873" s="7" t="s">
        <v>1473</v>
      </c>
      <c r="C3873" s="7">
        <v>4.0</v>
      </c>
      <c r="D3873" s="7">
        <v>3.0</v>
      </c>
      <c r="E3873" s="7"/>
      <c r="F3873" s="7" t="s">
        <v>355</v>
      </c>
      <c r="G3873" s="7" t="s">
        <v>179</v>
      </c>
      <c r="H3873" s="7" t="s">
        <v>2613</v>
      </c>
      <c r="I3873" s="7" t="s">
        <v>25</v>
      </c>
    </row>
    <row r="3874">
      <c r="A3874" s="56" t="s">
        <v>298</v>
      </c>
      <c r="B3874" s="7" t="s">
        <v>323</v>
      </c>
      <c r="C3874" s="7">
        <v>7.0</v>
      </c>
      <c r="D3874" s="7">
        <v>6.0</v>
      </c>
      <c r="E3874" s="7">
        <v>2.0</v>
      </c>
      <c r="F3874" s="7" t="s">
        <v>300</v>
      </c>
      <c r="G3874" s="7" t="s">
        <v>179</v>
      </c>
      <c r="H3874" s="7" t="s">
        <v>311</v>
      </c>
      <c r="I3874" s="7" t="s">
        <v>25</v>
      </c>
    </row>
    <row r="3875">
      <c r="A3875" s="56" t="s">
        <v>298</v>
      </c>
      <c r="B3875" s="7" t="s">
        <v>400</v>
      </c>
      <c r="C3875" s="7">
        <v>3.0</v>
      </c>
      <c r="D3875" s="7">
        <v>2.0</v>
      </c>
      <c r="E3875" s="7">
        <v>1.0</v>
      </c>
      <c r="F3875" s="7" t="s">
        <v>24</v>
      </c>
      <c r="G3875" s="7" t="s">
        <v>293</v>
      </c>
      <c r="H3875" s="7" t="s">
        <v>1700</v>
      </c>
    </row>
    <row r="3876">
      <c r="A3876" s="56" t="s">
        <v>760</v>
      </c>
      <c r="B3876" s="7" t="s">
        <v>1383</v>
      </c>
      <c r="C3876" s="7">
        <v>4.0</v>
      </c>
      <c r="D3876" s="7">
        <v>3.0</v>
      </c>
      <c r="E3876" s="7">
        <v>1.0</v>
      </c>
      <c r="F3876" s="7" t="s">
        <v>321</v>
      </c>
      <c r="G3876" s="7" t="s">
        <v>293</v>
      </c>
      <c r="H3876" s="7" t="s">
        <v>2614</v>
      </c>
      <c r="I3876" s="7" t="s">
        <v>27</v>
      </c>
    </row>
    <row r="3877">
      <c r="A3877" s="56" t="s">
        <v>362</v>
      </c>
      <c r="B3877" s="7" t="s">
        <v>2615</v>
      </c>
      <c r="C3877" s="7">
        <v>4.0</v>
      </c>
      <c r="D3877" s="7">
        <v>3.0</v>
      </c>
      <c r="E3877" s="7">
        <v>5.0</v>
      </c>
      <c r="F3877" s="7" t="s">
        <v>321</v>
      </c>
      <c r="G3877" s="7" t="s">
        <v>293</v>
      </c>
      <c r="H3877" s="7" t="s">
        <v>2034</v>
      </c>
      <c r="I3877" s="7" t="s">
        <v>27</v>
      </c>
    </row>
    <row r="3878">
      <c r="A3878" s="56" t="s">
        <v>298</v>
      </c>
      <c r="B3878" s="7" t="s">
        <v>1522</v>
      </c>
      <c r="C3878" s="7">
        <v>4.0</v>
      </c>
      <c r="D3878" s="7">
        <v>2.0</v>
      </c>
      <c r="E3878" s="7">
        <v>2.0</v>
      </c>
      <c r="F3878" s="7" t="s">
        <v>300</v>
      </c>
      <c r="G3878" s="7" t="s">
        <v>293</v>
      </c>
      <c r="H3878" s="7" t="s">
        <v>2022</v>
      </c>
      <c r="I3878" s="7" t="s">
        <v>27</v>
      </c>
    </row>
    <row r="3879">
      <c r="A3879" s="56" t="s">
        <v>298</v>
      </c>
      <c r="B3879" s="7" t="s">
        <v>724</v>
      </c>
      <c r="C3879" s="7">
        <v>6.0</v>
      </c>
      <c r="D3879" s="7">
        <v>6.0</v>
      </c>
      <c r="E3879" s="7"/>
      <c r="F3879" s="7" t="s">
        <v>188</v>
      </c>
      <c r="G3879" s="7" t="s">
        <v>179</v>
      </c>
      <c r="H3879" s="7" t="s">
        <v>2616</v>
      </c>
      <c r="I3879" s="7" t="s">
        <v>27</v>
      </c>
    </row>
    <row r="3880">
      <c r="A3880" s="56" t="s">
        <v>447</v>
      </c>
      <c r="B3880" s="7" t="s">
        <v>722</v>
      </c>
      <c r="C3880" s="7">
        <v>2.0</v>
      </c>
      <c r="D3880" s="7">
        <v>2.0</v>
      </c>
      <c r="E3880" s="7">
        <v>1.0</v>
      </c>
      <c r="F3880" s="7" t="s">
        <v>36</v>
      </c>
      <c r="G3880" s="7" t="s">
        <v>293</v>
      </c>
      <c r="H3880" s="7" t="s">
        <v>1950</v>
      </c>
      <c r="I3880" s="7" t="s">
        <v>25</v>
      </c>
    </row>
    <row r="3881">
      <c r="A3881" s="56" t="s">
        <v>424</v>
      </c>
      <c r="B3881" s="7" t="s">
        <v>2159</v>
      </c>
      <c r="C3881" s="7">
        <v>2.0</v>
      </c>
      <c r="D3881" s="7">
        <v>2.0</v>
      </c>
      <c r="E3881" s="7"/>
      <c r="F3881" s="7" t="s">
        <v>634</v>
      </c>
      <c r="G3881" s="7" t="s">
        <v>293</v>
      </c>
      <c r="H3881" s="7" t="s">
        <v>1184</v>
      </c>
      <c r="I3881" s="7" t="s">
        <v>25</v>
      </c>
    </row>
    <row r="3882">
      <c r="A3882" s="56" t="s">
        <v>365</v>
      </c>
      <c r="B3882" s="7" t="s">
        <v>379</v>
      </c>
      <c r="C3882" s="7">
        <v>6.0</v>
      </c>
      <c r="D3882" s="7">
        <v>4.0</v>
      </c>
      <c r="E3882" s="7"/>
      <c r="F3882" s="7" t="s">
        <v>443</v>
      </c>
      <c r="G3882" s="7" t="s">
        <v>179</v>
      </c>
      <c r="H3882" s="7" t="s">
        <v>876</v>
      </c>
      <c r="I3882" s="7" t="s">
        <v>25</v>
      </c>
    </row>
    <row r="3883">
      <c r="A3883" s="56" t="s">
        <v>497</v>
      </c>
      <c r="B3883" s="7" t="s">
        <v>483</v>
      </c>
      <c r="C3883" s="7">
        <v>5.0</v>
      </c>
      <c r="D3883" s="7">
        <v>5.0</v>
      </c>
      <c r="E3883" s="7">
        <v>1.0</v>
      </c>
      <c r="F3883" s="7" t="s">
        <v>732</v>
      </c>
      <c r="G3883" s="7" t="s">
        <v>179</v>
      </c>
      <c r="H3883" s="7" t="s">
        <v>679</v>
      </c>
      <c r="I3883" s="7" t="s">
        <v>27</v>
      </c>
    </row>
    <row r="3884">
      <c r="A3884" s="56" t="s">
        <v>408</v>
      </c>
      <c r="B3884" s="7" t="s">
        <v>425</v>
      </c>
      <c r="C3884" s="7">
        <v>6.0</v>
      </c>
      <c r="D3884" s="7">
        <v>6.0</v>
      </c>
      <c r="E3884" s="7">
        <v>2.0</v>
      </c>
      <c r="F3884" s="7" t="s">
        <v>332</v>
      </c>
      <c r="G3884" s="7" t="s">
        <v>293</v>
      </c>
      <c r="H3884" s="7" t="s">
        <v>2617</v>
      </c>
      <c r="I3884" s="7" t="s">
        <v>25</v>
      </c>
    </row>
    <row r="3885">
      <c r="A3885" s="56" t="s">
        <v>303</v>
      </c>
      <c r="B3885" s="7" t="s">
        <v>1055</v>
      </c>
      <c r="D3885" s="27"/>
      <c r="E3885" s="7">
        <v>1.0</v>
      </c>
      <c r="F3885" s="7" t="s">
        <v>905</v>
      </c>
      <c r="G3885" s="7" t="s">
        <v>179</v>
      </c>
      <c r="H3885" s="7" t="s">
        <v>2618</v>
      </c>
    </row>
    <row r="3886">
      <c r="A3886" s="56" t="s">
        <v>681</v>
      </c>
      <c r="B3886" s="7" t="s">
        <v>779</v>
      </c>
      <c r="C3886" s="7">
        <v>6.0</v>
      </c>
      <c r="D3886" s="7">
        <v>5.0</v>
      </c>
      <c r="E3886" s="7">
        <v>1.0</v>
      </c>
      <c r="F3886" s="7" t="s">
        <v>188</v>
      </c>
      <c r="G3886" s="7" t="s">
        <v>179</v>
      </c>
      <c r="H3886" s="7" t="s">
        <v>311</v>
      </c>
      <c r="I3886" s="7" t="s">
        <v>27</v>
      </c>
    </row>
    <row r="3887">
      <c r="A3887" s="56" t="s">
        <v>681</v>
      </c>
      <c r="B3887" s="7" t="s">
        <v>779</v>
      </c>
      <c r="C3887" s="7">
        <v>5.0</v>
      </c>
      <c r="D3887" s="7">
        <v>5.0</v>
      </c>
      <c r="E3887" s="7">
        <v>2.0</v>
      </c>
      <c r="F3887" s="7" t="s">
        <v>188</v>
      </c>
      <c r="G3887" s="7" t="s">
        <v>179</v>
      </c>
      <c r="H3887" s="7" t="s">
        <v>529</v>
      </c>
    </row>
    <row r="3888">
      <c r="A3888" s="56" t="s">
        <v>351</v>
      </c>
      <c r="B3888" s="7" t="s">
        <v>567</v>
      </c>
      <c r="C3888" s="7">
        <v>2.0</v>
      </c>
      <c r="D3888" s="7">
        <v>2.0</v>
      </c>
      <c r="E3888" s="7">
        <v>1.0</v>
      </c>
      <c r="F3888" s="7" t="s">
        <v>405</v>
      </c>
      <c r="G3888" s="7" t="s">
        <v>293</v>
      </c>
      <c r="H3888" s="7" t="s">
        <v>1184</v>
      </c>
      <c r="I3888" s="7" t="s">
        <v>27</v>
      </c>
    </row>
    <row r="3889">
      <c r="A3889" s="56" t="s">
        <v>290</v>
      </c>
      <c r="B3889" s="7" t="s">
        <v>2619</v>
      </c>
      <c r="C3889" s="7">
        <v>2.0</v>
      </c>
      <c r="D3889" s="7">
        <v>1.0</v>
      </c>
      <c r="E3889" s="7">
        <v>2.0</v>
      </c>
      <c r="F3889" s="7" t="s">
        <v>345</v>
      </c>
      <c r="G3889" s="7" t="s">
        <v>293</v>
      </c>
      <c r="H3889" s="7" t="s">
        <v>579</v>
      </c>
      <c r="I3889" s="7" t="s">
        <v>27</v>
      </c>
    </row>
    <row r="3890">
      <c r="A3890" s="56" t="s">
        <v>290</v>
      </c>
      <c r="B3890" s="7" t="s">
        <v>599</v>
      </c>
      <c r="C3890" s="7">
        <v>3.0</v>
      </c>
      <c r="D3890" s="7">
        <v>2.0</v>
      </c>
      <c r="E3890" s="7"/>
      <c r="F3890" s="7" t="s">
        <v>24</v>
      </c>
      <c r="G3890" s="7" t="s">
        <v>293</v>
      </c>
      <c r="H3890" s="7" t="s">
        <v>1184</v>
      </c>
      <c r="I3890" s="7" t="s">
        <v>27</v>
      </c>
    </row>
    <row r="3891">
      <c r="A3891" s="56" t="s">
        <v>681</v>
      </c>
      <c r="B3891" s="7" t="s">
        <v>722</v>
      </c>
      <c r="C3891" s="7">
        <v>5.0</v>
      </c>
      <c r="D3891" s="7">
        <v>4.0</v>
      </c>
      <c r="E3891" s="7">
        <v>3.0</v>
      </c>
      <c r="F3891" s="7" t="s">
        <v>24</v>
      </c>
      <c r="G3891" s="7" t="s">
        <v>293</v>
      </c>
      <c r="H3891" s="7" t="s">
        <v>1853</v>
      </c>
      <c r="I3891" s="7" t="s">
        <v>25</v>
      </c>
    </row>
    <row r="3892">
      <c r="A3892" s="56" t="s">
        <v>497</v>
      </c>
      <c r="B3892" s="7" t="s">
        <v>354</v>
      </c>
      <c r="C3892" s="7">
        <v>3.0</v>
      </c>
      <c r="D3892" s="7">
        <v>2.0</v>
      </c>
      <c r="E3892" s="7">
        <v>1.0</v>
      </c>
      <c r="F3892" s="7" t="s">
        <v>300</v>
      </c>
      <c r="G3892" s="7" t="s">
        <v>293</v>
      </c>
      <c r="H3892" s="7" t="s">
        <v>1801</v>
      </c>
      <c r="I3892" s="7" t="s">
        <v>27</v>
      </c>
    </row>
    <row r="3893">
      <c r="A3893" s="56" t="s">
        <v>1375</v>
      </c>
      <c r="B3893" s="7" t="s">
        <v>804</v>
      </c>
      <c r="C3893" s="7" t="s">
        <v>576</v>
      </c>
      <c r="D3893" s="7">
        <v>1.0</v>
      </c>
      <c r="E3893" s="7">
        <v>2.0</v>
      </c>
      <c r="F3893" s="7" t="s">
        <v>36</v>
      </c>
      <c r="G3893" s="7" t="s">
        <v>293</v>
      </c>
      <c r="H3893" s="7" t="s">
        <v>1485</v>
      </c>
      <c r="I3893" s="7" t="s">
        <v>25</v>
      </c>
    </row>
    <row r="3894">
      <c r="A3894" s="56" t="s">
        <v>1375</v>
      </c>
      <c r="B3894" s="7" t="s">
        <v>304</v>
      </c>
      <c r="C3894" s="7">
        <v>3.0</v>
      </c>
      <c r="D3894" s="7">
        <v>2.0</v>
      </c>
      <c r="E3894" s="7">
        <v>6.0</v>
      </c>
      <c r="F3894" s="7" t="s">
        <v>345</v>
      </c>
      <c r="G3894" s="7" t="s">
        <v>293</v>
      </c>
      <c r="H3894" s="7" t="s">
        <v>2319</v>
      </c>
      <c r="I3894" s="7" t="s">
        <v>25</v>
      </c>
    </row>
    <row r="3895">
      <c r="A3895" s="56" t="s">
        <v>1375</v>
      </c>
      <c r="B3895" s="7" t="s">
        <v>399</v>
      </c>
      <c r="C3895" s="7">
        <v>3.0</v>
      </c>
      <c r="D3895" s="7">
        <v>2.0</v>
      </c>
      <c r="E3895" s="7">
        <v>2.0</v>
      </c>
      <c r="F3895" s="7" t="s">
        <v>36</v>
      </c>
      <c r="G3895" s="7" t="s">
        <v>293</v>
      </c>
      <c r="H3895" s="7" t="s">
        <v>2319</v>
      </c>
      <c r="I3895" s="7" t="s">
        <v>25</v>
      </c>
    </row>
    <row r="3896">
      <c r="A3896" s="56" t="s">
        <v>1375</v>
      </c>
      <c r="B3896" s="7" t="s">
        <v>1587</v>
      </c>
      <c r="C3896" s="7" t="s">
        <v>576</v>
      </c>
      <c r="D3896" s="7">
        <v>1.0</v>
      </c>
      <c r="E3896" s="7">
        <v>1.0</v>
      </c>
      <c r="F3896" s="7" t="s">
        <v>36</v>
      </c>
      <c r="G3896" s="7" t="s">
        <v>293</v>
      </c>
      <c r="H3896" s="7" t="s">
        <v>1485</v>
      </c>
      <c r="I3896" s="7" t="s">
        <v>25</v>
      </c>
    </row>
    <row r="3897">
      <c r="A3897" s="56" t="s">
        <v>336</v>
      </c>
      <c r="B3897" s="7" t="s">
        <v>1530</v>
      </c>
      <c r="C3897" s="7">
        <v>4.0</v>
      </c>
      <c r="D3897" s="7">
        <v>3.0</v>
      </c>
      <c r="E3897" s="7"/>
      <c r="F3897" s="7" t="s">
        <v>355</v>
      </c>
      <c r="G3897" s="7" t="s">
        <v>293</v>
      </c>
      <c r="H3897" s="7" t="s">
        <v>1684</v>
      </c>
      <c r="I3897" s="7" t="s">
        <v>25</v>
      </c>
    </row>
    <row r="3898">
      <c r="A3898" s="56" t="s">
        <v>362</v>
      </c>
      <c r="B3898" s="7" t="s">
        <v>630</v>
      </c>
      <c r="C3898" s="7">
        <v>4.0</v>
      </c>
      <c r="D3898" s="7">
        <v>3.0</v>
      </c>
      <c r="E3898" s="7"/>
      <c r="F3898" s="7" t="s">
        <v>300</v>
      </c>
      <c r="G3898" s="7" t="s">
        <v>293</v>
      </c>
      <c r="H3898" s="7" t="s">
        <v>1292</v>
      </c>
      <c r="I3898" s="7" t="s">
        <v>27</v>
      </c>
    </row>
    <row r="3899">
      <c r="A3899" s="56" t="s">
        <v>336</v>
      </c>
      <c r="B3899" s="7" t="s">
        <v>724</v>
      </c>
      <c r="C3899" s="7">
        <v>6.0</v>
      </c>
      <c r="D3899" s="7">
        <v>6.0</v>
      </c>
      <c r="E3899" s="7"/>
      <c r="F3899" s="7" t="s">
        <v>24</v>
      </c>
      <c r="G3899" s="7" t="s">
        <v>293</v>
      </c>
      <c r="H3899" s="7" t="s">
        <v>1213</v>
      </c>
      <c r="I3899" s="7" t="s">
        <v>27</v>
      </c>
    </row>
    <row r="3900">
      <c r="A3900" s="56" t="s">
        <v>336</v>
      </c>
      <c r="B3900" s="7" t="s">
        <v>716</v>
      </c>
      <c r="C3900" s="7">
        <v>5.0</v>
      </c>
      <c r="D3900" s="7">
        <v>6.0</v>
      </c>
      <c r="E3900" s="7"/>
      <c r="F3900" s="7" t="s">
        <v>24</v>
      </c>
      <c r="G3900" s="7" t="s">
        <v>293</v>
      </c>
      <c r="H3900" s="7" t="s">
        <v>1440</v>
      </c>
      <c r="I3900" s="7" t="s">
        <v>27</v>
      </c>
    </row>
    <row r="3901">
      <c r="A3901" s="56" t="s">
        <v>302</v>
      </c>
      <c r="B3901" s="7" t="s">
        <v>580</v>
      </c>
      <c r="C3901" s="7">
        <v>6.0</v>
      </c>
      <c r="D3901" s="7">
        <v>4.0</v>
      </c>
      <c r="E3901" s="7">
        <v>2.0</v>
      </c>
      <c r="F3901" s="7" t="s">
        <v>313</v>
      </c>
      <c r="G3901" s="7" t="s">
        <v>293</v>
      </c>
      <c r="H3901" s="7" t="s">
        <v>2503</v>
      </c>
      <c r="I3901" s="7" t="s">
        <v>27</v>
      </c>
    </row>
    <row r="3902">
      <c r="A3902" s="56" t="s">
        <v>403</v>
      </c>
      <c r="B3902" s="7" t="s">
        <v>562</v>
      </c>
      <c r="C3902" s="7">
        <v>2.0</v>
      </c>
      <c r="D3902" s="7">
        <v>1.0</v>
      </c>
      <c r="E3902" s="7"/>
      <c r="F3902" s="7" t="s">
        <v>36</v>
      </c>
      <c r="G3902" s="7" t="s">
        <v>293</v>
      </c>
      <c r="H3902" s="7" t="s">
        <v>1721</v>
      </c>
      <c r="I3902" s="7" t="s">
        <v>25</v>
      </c>
    </row>
    <row r="3903">
      <c r="A3903" s="56" t="s">
        <v>336</v>
      </c>
      <c r="B3903" s="7" t="s">
        <v>1024</v>
      </c>
      <c r="C3903" s="7">
        <v>5.0</v>
      </c>
      <c r="D3903" s="7">
        <v>6.0</v>
      </c>
      <c r="E3903" s="7"/>
      <c r="F3903" s="7" t="s">
        <v>24</v>
      </c>
      <c r="G3903" s="7" t="s">
        <v>293</v>
      </c>
      <c r="H3903" s="7" t="s">
        <v>1490</v>
      </c>
      <c r="I3903" s="7" t="s">
        <v>27</v>
      </c>
    </row>
    <row r="3904">
      <c r="A3904" s="56" t="s">
        <v>403</v>
      </c>
      <c r="B3904" s="7" t="s">
        <v>580</v>
      </c>
      <c r="C3904" s="7">
        <v>3.0</v>
      </c>
      <c r="D3904" s="7">
        <v>2.0</v>
      </c>
      <c r="E3904" s="7">
        <v>2.0</v>
      </c>
      <c r="F3904" s="7" t="s">
        <v>345</v>
      </c>
      <c r="G3904" s="7" t="s">
        <v>293</v>
      </c>
      <c r="H3904" s="7" t="s">
        <v>1693</v>
      </c>
      <c r="I3904" s="7" t="s">
        <v>27</v>
      </c>
    </row>
    <row r="3905">
      <c r="A3905" s="56" t="s">
        <v>302</v>
      </c>
      <c r="B3905" s="7" t="s">
        <v>1852</v>
      </c>
      <c r="C3905" s="7">
        <v>3.0</v>
      </c>
      <c r="D3905" s="7">
        <v>2.0</v>
      </c>
      <c r="E3905" s="7"/>
      <c r="F3905" s="7" t="s">
        <v>748</v>
      </c>
      <c r="G3905" s="7" t="s">
        <v>293</v>
      </c>
      <c r="H3905" s="7" t="s">
        <v>1477</v>
      </c>
      <c r="I3905" s="7" t="s">
        <v>27</v>
      </c>
    </row>
    <row r="3906">
      <c r="A3906" s="56" t="s">
        <v>348</v>
      </c>
      <c r="B3906" s="7" t="s">
        <v>2082</v>
      </c>
      <c r="C3906" s="7">
        <v>1.0</v>
      </c>
      <c r="D3906" s="7">
        <v>1.0</v>
      </c>
      <c r="E3906" s="7">
        <v>2.0</v>
      </c>
      <c r="F3906" s="7" t="s">
        <v>345</v>
      </c>
      <c r="G3906" s="7" t="s">
        <v>293</v>
      </c>
      <c r="H3906" s="7" t="s">
        <v>910</v>
      </c>
      <c r="I3906" s="7" t="s">
        <v>25</v>
      </c>
    </row>
    <row r="3907">
      <c r="A3907" s="56" t="s">
        <v>403</v>
      </c>
      <c r="B3907" s="7" t="s">
        <v>1083</v>
      </c>
      <c r="C3907" s="7" t="s">
        <v>576</v>
      </c>
      <c r="D3907" s="7">
        <v>1.0</v>
      </c>
      <c r="E3907" s="7">
        <v>2.0</v>
      </c>
      <c r="F3907" s="7" t="s">
        <v>36</v>
      </c>
      <c r="G3907" s="7" t="s">
        <v>293</v>
      </c>
      <c r="H3907" s="7" t="s">
        <v>2620</v>
      </c>
      <c r="I3907" s="7" t="s">
        <v>25</v>
      </c>
    </row>
    <row r="3908">
      <c r="A3908" s="56" t="s">
        <v>351</v>
      </c>
      <c r="B3908" s="7" t="s">
        <v>562</v>
      </c>
      <c r="C3908" s="7">
        <v>5.0</v>
      </c>
      <c r="D3908" s="7">
        <v>4.0</v>
      </c>
      <c r="E3908" s="7">
        <v>6.0</v>
      </c>
      <c r="F3908" s="7" t="s">
        <v>352</v>
      </c>
      <c r="G3908" s="7" t="s">
        <v>179</v>
      </c>
      <c r="H3908" s="7" t="s">
        <v>1337</v>
      </c>
      <c r="I3908" s="7" t="s">
        <v>27</v>
      </c>
    </row>
    <row r="3909">
      <c r="A3909" s="56" t="s">
        <v>336</v>
      </c>
      <c r="B3909" s="7" t="s">
        <v>573</v>
      </c>
      <c r="C3909" s="7">
        <v>4.0</v>
      </c>
      <c r="D3909" s="7">
        <v>4.0</v>
      </c>
      <c r="E3909" s="7"/>
      <c r="F3909" s="7" t="s">
        <v>24</v>
      </c>
      <c r="G3909" s="7" t="s">
        <v>293</v>
      </c>
      <c r="H3909" s="7" t="s">
        <v>943</v>
      </c>
      <c r="I3909" s="7" t="s">
        <v>27</v>
      </c>
    </row>
    <row r="3910">
      <c r="A3910" s="56" t="s">
        <v>315</v>
      </c>
      <c r="B3910" s="7" t="s">
        <v>425</v>
      </c>
      <c r="C3910" s="7">
        <v>7.0</v>
      </c>
      <c r="D3910" s="7">
        <v>7.0</v>
      </c>
      <c r="E3910" s="7"/>
      <c r="F3910" s="7" t="s">
        <v>326</v>
      </c>
      <c r="G3910" s="7" t="s">
        <v>179</v>
      </c>
      <c r="H3910" s="7" t="s">
        <v>1518</v>
      </c>
      <c r="I3910" s="7" t="s">
        <v>25</v>
      </c>
    </row>
    <row r="3911">
      <c r="A3911" s="56" t="s">
        <v>436</v>
      </c>
      <c r="B3911" s="7" t="s">
        <v>1194</v>
      </c>
      <c r="C3911" s="7">
        <v>5.0</v>
      </c>
      <c r="D3911" s="7">
        <v>5.0</v>
      </c>
      <c r="E3911" s="7"/>
      <c r="F3911" s="7" t="s">
        <v>326</v>
      </c>
      <c r="G3911" s="7" t="s">
        <v>293</v>
      </c>
      <c r="H3911" s="7" t="s">
        <v>743</v>
      </c>
      <c r="I3911" s="7" t="s">
        <v>27</v>
      </c>
    </row>
    <row r="3912">
      <c r="A3912" s="56" t="s">
        <v>447</v>
      </c>
      <c r="B3912" s="7" t="s">
        <v>2621</v>
      </c>
      <c r="C3912" s="7">
        <v>1.0</v>
      </c>
      <c r="D3912" s="7">
        <v>1.0</v>
      </c>
      <c r="E3912" s="7"/>
      <c r="F3912" s="7" t="s">
        <v>36</v>
      </c>
      <c r="G3912" s="7" t="s">
        <v>293</v>
      </c>
      <c r="H3912" s="7" t="s">
        <v>2622</v>
      </c>
      <c r="I3912" s="7" t="s">
        <v>25</v>
      </c>
    </row>
    <row r="3913">
      <c r="A3913" s="56" t="s">
        <v>336</v>
      </c>
      <c r="B3913" s="7" t="s">
        <v>2003</v>
      </c>
      <c r="C3913" s="7">
        <v>5.0</v>
      </c>
      <c r="D3913" s="7">
        <v>6.0</v>
      </c>
      <c r="E3913" s="7">
        <v>6.0</v>
      </c>
      <c r="F3913" s="7" t="s">
        <v>24</v>
      </c>
      <c r="G3913" s="7" t="s">
        <v>293</v>
      </c>
      <c r="H3913" s="7" t="s">
        <v>1257</v>
      </c>
      <c r="I3913" s="7" t="s">
        <v>25</v>
      </c>
    </row>
    <row r="3914">
      <c r="A3914" s="56" t="s">
        <v>677</v>
      </c>
      <c r="B3914" s="7" t="s">
        <v>578</v>
      </c>
      <c r="C3914" s="7">
        <v>4.0</v>
      </c>
      <c r="D3914" s="7">
        <v>4.0</v>
      </c>
      <c r="E3914" s="7">
        <v>4.0</v>
      </c>
      <c r="F3914" s="7" t="s">
        <v>345</v>
      </c>
      <c r="G3914" s="7" t="s">
        <v>293</v>
      </c>
      <c r="H3914" s="7" t="s">
        <v>2623</v>
      </c>
      <c r="I3914" s="7" t="s">
        <v>27</v>
      </c>
    </row>
    <row r="3915">
      <c r="A3915" s="56" t="s">
        <v>302</v>
      </c>
      <c r="B3915" s="7" t="s">
        <v>2624</v>
      </c>
      <c r="C3915" s="7">
        <v>3.0</v>
      </c>
      <c r="D3915" s="7">
        <v>2.0</v>
      </c>
      <c r="E3915" s="7">
        <v>4.0</v>
      </c>
      <c r="F3915" s="7" t="s">
        <v>171</v>
      </c>
      <c r="G3915" s="7" t="s">
        <v>293</v>
      </c>
      <c r="H3915" s="7" t="s">
        <v>1477</v>
      </c>
      <c r="I3915" s="7" t="s">
        <v>27</v>
      </c>
    </row>
    <row r="3916">
      <c r="A3916" s="56" t="s">
        <v>403</v>
      </c>
      <c r="B3916" s="7" t="s">
        <v>580</v>
      </c>
      <c r="C3916" s="7">
        <v>3.0</v>
      </c>
      <c r="D3916" s="7">
        <v>2.0</v>
      </c>
      <c r="E3916" s="7">
        <v>4.0</v>
      </c>
      <c r="F3916" s="7" t="s">
        <v>345</v>
      </c>
      <c r="G3916" s="7" t="s">
        <v>293</v>
      </c>
      <c r="H3916" s="7" t="s">
        <v>1693</v>
      </c>
      <c r="I3916" s="7" t="s">
        <v>27</v>
      </c>
    </row>
    <row r="3917">
      <c r="A3917" s="56" t="s">
        <v>370</v>
      </c>
      <c r="B3917" s="7" t="s">
        <v>1412</v>
      </c>
      <c r="C3917" s="7">
        <v>3.0</v>
      </c>
      <c r="D3917" s="7">
        <v>2.0</v>
      </c>
      <c r="E3917" s="7">
        <v>4.0</v>
      </c>
      <c r="F3917" s="7" t="s">
        <v>355</v>
      </c>
      <c r="G3917" s="7" t="s">
        <v>293</v>
      </c>
      <c r="H3917" s="7" t="s">
        <v>417</v>
      </c>
      <c r="I3917" s="7" t="s">
        <v>25</v>
      </c>
    </row>
    <row r="3918">
      <c r="A3918" s="56" t="s">
        <v>302</v>
      </c>
      <c r="B3918" s="7" t="s">
        <v>647</v>
      </c>
      <c r="C3918" s="7">
        <v>5.0</v>
      </c>
      <c r="D3918" s="7">
        <v>7.0</v>
      </c>
      <c r="E3918" s="7">
        <v>4.0</v>
      </c>
      <c r="F3918" s="7" t="s">
        <v>732</v>
      </c>
      <c r="G3918" s="7" t="s">
        <v>179</v>
      </c>
      <c r="H3918" s="7" t="s">
        <v>2625</v>
      </c>
      <c r="I3918" s="7" t="s">
        <v>27</v>
      </c>
    </row>
    <row r="3919">
      <c r="A3919" s="56" t="s">
        <v>403</v>
      </c>
      <c r="B3919" s="7" t="s">
        <v>573</v>
      </c>
      <c r="C3919" s="7">
        <v>4.0</v>
      </c>
      <c r="D3919" s="7">
        <v>4.0</v>
      </c>
      <c r="E3919" s="7">
        <v>4.0</v>
      </c>
      <c r="F3919" s="7" t="s">
        <v>24</v>
      </c>
      <c r="G3919" s="7" t="s">
        <v>293</v>
      </c>
      <c r="H3919" s="7" t="s">
        <v>2626</v>
      </c>
    </row>
    <row r="3920">
      <c r="A3920" s="56" t="s">
        <v>336</v>
      </c>
      <c r="B3920" s="7" t="s">
        <v>775</v>
      </c>
      <c r="C3920" s="7">
        <v>5.0</v>
      </c>
      <c r="D3920" s="7">
        <v>4.0</v>
      </c>
      <c r="E3920" s="7"/>
      <c r="F3920" s="7" t="s">
        <v>300</v>
      </c>
      <c r="G3920" s="7" t="s">
        <v>293</v>
      </c>
      <c r="H3920" s="7" t="s">
        <v>2627</v>
      </c>
      <c r="I3920" s="7" t="s">
        <v>27</v>
      </c>
    </row>
    <row r="3921">
      <c r="A3921" s="56" t="s">
        <v>436</v>
      </c>
      <c r="B3921" s="7" t="s">
        <v>1931</v>
      </c>
      <c r="C3921" s="7">
        <v>5.0</v>
      </c>
      <c r="D3921" s="7">
        <v>6.0</v>
      </c>
      <c r="E3921" s="7"/>
      <c r="F3921" s="7" t="s">
        <v>300</v>
      </c>
      <c r="G3921" s="7" t="s">
        <v>293</v>
      </c>
      <c r="H3921" s="7" t="s">
        <v>795</v>
      </c>
      <c r="I3921" s="7" t="s">
        <v>27</v>
      </c>
    </row>
    <row r="3922">
      <c r="A3922" s="56" t="s">
        <v>290</v>
      </c>
      <c r="B3922" s="7" t="s">
        <v>2628</v>
      </c>
      <c r="C3922" s="7">
        <v>3.0</v>
      </c>
      <c r="D3922" s="7">
        <v>2.0</v>
      </c>
      <c r="E3922" s="7">
        <v>2.0</v>
      </c>
      <c r="F3922" s="7" t="s">
        <v>24</v>
      </c>
      <c r="G3922" s="7" t="s">
        <v>293</v>
      </c>
      <c r="H3922" s="7" t="s">
        <v>2629</v>
      </c>
      <c r="I3922" s="7" t="s">
        <v>27</v>
      </c>
    </row>
    <row r="3923">
      <c r="A3923" s="56" t="s">
        <v>677</v>
      </c>
      <c r="B3923" s="7" t="s">
        <v>395</v>
      </c>
      <c r="C3923" s="7">
        <v>3.0</v>
      </c>
      <c r="D3923" s="7">
        <v>3.0</v>
      </c>
      <c r="E3923" s="7">
        <v>1.0</v>
      </c>
      <c r="F3923" s="7" t="s">
        <v>36</v>
      </c>
      <c r="G3923" s="7" t="s">
        <v>293</v>
      </c>
      <c r="H3923" s="7" t="s">
        <v>2623</v>
      </c>
      <c r="I3923" s="7" t="s">
        <v>25</v>
      </c>
    </row>
    <row r="3924">
      <c r="A3924" s="56" t="s">
        <v>436</v>
      </c>
      <c r="B3924" s="7" t="s">
        <v>393</v>
      </c>
      <c r="C3924" s="7">
        <v>3.0</v>
      </c>
      <c r="D3924" s="7">
        <v>2.0</v>
      </c>
      <c r="E3924" s="7"/>
      <c r="F3924" s="7" t="s">
        <v>355</v>
      </c>
      <c r="G3924" s="7" t="s">
        <v>293</v>
      </c>
      <c r="H3924" s="7" t="s">
        <v>796</v>
      </c>
      <c r="I3924" s="7" t="s">
        <v>25</v>
      </c>
    </row>
    <row r="3925">
      <c r="A3925" s="56" t="s">
        <v>348</v>
      </c>
      <c r="B3925" s="7" t="s">
        <v>1294</v>
      </c>
      <c r="C3925" s="7">
        <v>3.0</v>
      </c>
      <c r="D3925" s="7">
        <v>2.0</v>
      </c>
      <c r="E3925" s="7">
        <v>6.0</v>
      </c>
      <c r="F3925" s="7" t="s">
        <v>355</v>
      </c>
      <c r="G3925" s="7" t="s">
        <v>293</v>
      </c>
      <c r="H3925" s="7" t="s">
        <v>555</v>
      </c>
      <c r="I3925" s="7" t="s">
        <v>25</v>
      </c>
    </row>
    <row r="3926">
      <c r="A3926" s="56" t="s">
        <v>436</v>
      </c>
      <c r="B3926" s="7" t="s">
        <v>291</v>
      </c>
      <c r="C3926" s="7">
        <v>3.0</v>
      </c>
      <c r="D3926" s="7">
        <v>2.0</v>
      </c>
      <c r="E3926" s="7">
        <v>2.0</v>
      </c>
      <c r="F3926" s="7" t="s">
        <v>300</v>
      </c>
      <c r="G3926" s="7" t="s">
        <v>293</v>
      </c>
      <c r="H3926" s="7" t="s">
        <v>796</v>
      </c>
      <c r="I3926" s="7" t="s">
        <v>25</v>
      </c>
    </row>
    <row r="3927">
      <c r="A3927" s="56" t="s">
        <v>436</v>
      </c>
      <c r="B3927" s="7" t="s">
        <v>775</v>
      </c>
      <c r="C3927" s="7">
        <v>6.0</v>
      </c>
      <c r="D3927" s="7">
        <v>5.0</v>
      </c>
      <c r="E3927" s="7">
        <v>4.0</v>
      </c>
      <c r="F3927" s="7" t="s">
        <v>192</v>
      </c>
      <c r="G3927" s="7" t="s">
        <v>179</v>
      </c>
      <c r="H3927" s="7" t="s">
        <v>1307</v>
      </c>
      <c r="I3927" s="7" t="s">
        <v>27</v>
      </c>
    </row>
    <row r="3928">
      <c r="A3928" s="56" t="s">
        <v>436</v>
      </c>
      <c r="B3928" s="7" t="s">
        <v>310</v>
      </c>
      <c r="C3928" s="7">
        <v>4.0</v>
      </c>
      <c r="D3928" s="7">
        <v>3.0</v>
      </c>
      <c r="E3928" s="7">
        <v>8.0</v>
      </c>
      <c r="F3928" s="7" t="s">
        <v>443</v>
      </c>
      <c r="G3928" s="7" t="s">
        <v>179</v>
      </c>
      <c r="H3928" s="7" t="s">
        <v>2630</v>
      </c>
      <c r="I3928" s="7" t="s">
        <v>25</v>
      </c>
    </row>
    <row r="3929">
      <c r="A3929" s="56" t="s">
        <v>436</v>
      </c>
      <c r="B3929" s="7" t="s">
        <v>1553</v>
      </c>
      <c r="C3929" s="7">
        <v>3.0</v>
      </c>
      <c r="D3929" s="7">
        <v>3.0</v>
      </c>
      <c r="E3929" s="7">
        <v>1.0</v>
      </c>
      <c r="F3929" s="7" t="s">
        <v>24</v>
      </c>
      <c r="G3929" s="7" t="s">
        <v>293</v>
      </c>
      <c r="H3929" s="7" t="s">
        <v>1767</v>
      </c>
      <c r="I3929" s="7" t="s">
        <v>25</v>
      </c>
    </row>
    <row r="3930">
      <c r="A3930" s="56" t="s">
        <v>336</v>
      </c>
      <c r="B3930" s="7" t="s">
        <v>2008</v>
      </c>
      <c r="C3930" s="7">
        <v>2.0</v>
      </c>
      <c r="D3930" s="7">
        <v>2.0</v>
      </c>
      <c r="E3930" s="7">
        <v>1.0</v>
      </c>
      <c r="F3930" s="7" t="s">
        <v>36</v>
      </c>
      <c r="G3930" s="7" t="s">
        <v>293</v>
      </c>
      <c r="H3930" s="7" t="s">
        <v>2060</v>
      </c>
      <c r="I3930" s="7" t="s">
        <v>25</v>
      </c>
    </row>
    <row r="3931">
      <c r="A3931" s="56" t="s">
        <v>677</v>
      </c>
      <c r="B3931" s="7" t="s">
        <v>1530</v>
      </c>
      <c r="D3931" s="27"/>
      <c r="E3931" s="7">
        <v>1.0</v>
      </c>
      <c r="F3931" s="7" t="s">
        <v>36</v>
      </c>
      <c r="G3931" s="7" t="s">
        <v>293</v>
      </c>
      <c r="H3931" s="7" t="s">
        <v>1588</v>
      </c>
      <c r="I3931" s="7" t="s">
        <v>25</v>
      </c>
    </row>
    <row r="3932">
      <c r="A3932" s="56" t="s">
        <v>1235</v>
      </c>
      <c r="B3932" s="7" t="s">
        <v>909</v>
      </c>
      <c r="C3932" s="7">
        <v>7.0</v>
      </c>
      <c r="D3932" s="7">
        <v>7.0</v>
      </c>
      <c r="E3932" s="7">
        <v>1.0</v>
      </c>
      <c r="F3932" s="7" t="s">
        <v>188</v>
      </c>
      <c r="G3932" s="7" t="s">
        <v>179</v>
      </c>
      <c r="H3932" s="7" t="s">
        <v>2631</v>
      </c>
      <c r="I3932" s="7" t="s">
        <v>25</v>
      </c>
    </row>
    <row r="3933">
      <c r="A3933" s="56" t="s">
        <v>436</v>
      </c>
      <c r="B3933" s="7" t="s">
        <v>2562</v>
      </c>
      <c r="C3933" s="7">
        <v>3.0</v>
      </c>
      <c r="D3933" s="7">
        <v>2.0</v>
      </c>
      <c r="E3933" s="7">
        <v>3.0</v>
      </c>
      <c r="F3933" s="7" t="s">
        <v>355</v>
      </c>
      <c r="G3933" s="7" t="s">
        <v>293</v>
      </c>
      <c r="H3933" s="7" t="s">
        <v>796</v>
      </c>
      <c r="I3933" s="7" t="s">
        <v>175</v>
      </c>
    </row>
    <row r="3934">
      <c r="A3934" s="56" t="s">
        <v>290</v>
      </c>
      <c r="B3934" s="7" t="s">
        <v>771</v>
      </c>
      <c r="C3934" s="7">
        <v>2.0</v>
      </c>
      <c r="D3934" s="7">
        <v>2.0</v>
      </c>
      <c r="E3934" s="7"/>
      <c r="F3934" s="7" t="s">
        <v>300</v>
      </c>
      <c r="G3934" s="7" t="s">
        <v>293</v>
      </c>
      <c r="H3934" s="7" t="s">
        <v>1370</v>
      </c>
      <c r="I3934" s="7" t="s">
        <v>25</v>
      </c>
    </row>
    <row r="3935">
      <c r="A3935" s="56" t="s">
        <v>290</v>
      </c>
      <c r="B3935" s="7" t="s">
        <v>1369</v>
      </c>
      <c r="C3935" s="7">
        <v>2.0</v>
      </c>
      <c r="D3935" s="7">
        <v>2.0</v>
      </c>
      <c r="E3935" s="7">
        <v>2.0</v>
      </c>
      <c r="F3935" s="7" t="s">
        <v>300</v>
      </c>
      <c r="G3935" s="7" t="s">
        <v>293</v>
      </c>
      <c r="H3935" s="7" t="s">
        <v>585</v>
      </c>
      <c r="I3935" s="7" t="s">
        <v>25</v>
      </c>
    </row>
    <row r="3936">
      <c r="A3936" s="56" t="s">
        <v>303</v>
      </c>
      <c r="B3936" s="7" t="s">
        <v>565</v>
      </c>
      <c r="C3936" s="7">
        <v>3.0</v>
      </c>
      <c r="D3936" s="7">
        <v>2.0</v>
      </c>
      <c r="E3936" s="7">
        <v>2.0</v>
      </c>
      <c r="F3936" s="7" t="s">
        <v>355</v>
      </c>
      <c r="G3936" s="7" t="s">
        <v>293</v>
      </c>
      <c r="H3936" s="7" t="s">
        <v>2632</v>
      </c>
      <c r="I3936" s="7" t="s">
        <v>27</v>
      </c>
    </row>
    <row r="3937">
      <c r="A3937" s="56" t="s">
        <v>290</v>
      </c>
      <c r="B3937" s="7" t="s">
        <v>562</v>
      </c>
      <c r="C3937" s="7">
        <v>1.0</v>
      </c>
      <c r="D3937" s="7">
        <v>1.0</v>
      </c>
      <c r="E3937" s="7">
        <v>3.0</v>
      </c>
      <c r="F3937" s="7" t="s">
        <v>36</v>
      </c>
      <c r="G3937" s="7" t="s">
        <v>293</v>
      </c>
      <c r="H3937" s="7" t="s">
        <v>1067</v>
      </c>
      <c r="I3937" s="7" t="s">
        <v>25</v>
      </c>
    </row>
    <row r="3938">
      <c r="A3938" s="56" t="s">
        <v>302</v>
      </c>
      <c r="B3938" s="7" t="s">
        <v>2633</v>
      </c>
      <c r="C3938" s="7">
        <v>3.0</v>
      </c>
      <c r="D3938" s="7">
        <v>2.0</v>
      </c>
      <c r="E3938" s="7">
        <v>4.0</v>
      </c>
      <c r="F3938" s="7" t="s">
        <v>174</v>
      </c>
      <c r="G3938" s="7" t="s">
        <v>293</v>
      </c>
      <c r="H3938" s="7" t="s">
        <v>498</v>
      </c>
      <c r="I3938" s="7" t="s">
        <v>175</v>
      </c>
    </row>
    <row r="3939">
      <c r="A3939" s="56" t="s">
        <v>341</v>
      </c>
      <c r="B3939" s="7" t="s">
        <v>635</v>
      </c>
      <c r="C3939" s="7">
        <v>5.0</v>
      </c>
      <c r="D3939" s="7">
        <v>5.0</v>
      </c>
      <c r="E3939" s="7">
        <v>1.0</v>
      </c>
      <c r="F3939" s="7" t="s">
        <v>24</v>
      </c>
      <c r="G3939" s="7" t="s">
        <v>293</v>
      </c>
      <c r="H3939" s="7" t="s">
        <v>2634</v>
      </c>
      <c r="I3939" s="7" t="s">
        <v>25</v>
      </c>
    </row>
    <row r="3940">
      <c r="A3940" s="56" t="s">
        <v>365</v>
      </c>
      <c r="B3940" s="7" t="s">
        <v>495</v>
      </c>
      <c r="C3940" s="7">
        <v>6.0</v>
      </c>
      <c r="D3940" s="7">
        <v>4.0</v>
      </c>
      <c r="E3940" s="7">
        <v>1.0</v>
      </c>
      <c r="F3940" s="7" t="s">
        <v>38</v>
      </c>
      <c r="G3940" s="7"/>
    </row>
    <row r="3941">
      <c r="A3941" s="56" t="s">
        <v>365</v>
      </c>
      <c r="B3941" s="7" t="s">
        <v>995</v>
      </c>
      <c r="C3941" s="7">
        <v>3.0</v>
      </c>
      <c r="D3941" s="7">
        <v>2.0</v>
      </c>
      <c r="E3941" s="7">
        <v>3.0</v>
      </c>
      <c r="F3941" s="7" t="s">
        <v>36</v>
      </c>
      <c r="G3941" s="7" t="s">
        <v>293</v>
      </c>
      <c r="H3941" s="7" t="s">
        <v>449</v>
      </c>
    </row>
    <row r="3942">
      <c r="A3942" s="56" t="s">
        <v>365</v>
      </c>
      <c r="B3942" s="7" t="s">
        <v>621</v>
      </c>
      <c r="C3942" s="7">
        <v>4.0</v>
      </c>
      <c r="D3942" s="7">
        <v>2.0</v>
      </c>
      <c r="E3942" s="7">
        <v>3.0</v>
      </c>
      <c r="F3942" s="7" t="s">
        <v>24</v>
      </c>
      <c r="G3942" s="7" t="s">
        <v>293</v>
      </c>
      <c r="H3942" s="7" t="s">
        <v>2635</v>
      </c>
      <c r="I3942" s="7" t="s">
        <v>25</v>
      </c>
    </row>
    <row r="3943">
      <c r="A3943" s="56" t="s">
        <v>821</v>
      </c>
      <c r="B3943" s="7" t="s">
        <v>1350</v>
      </c>
      <c r="C3943" s="7">
        <v>4.0</v>
      </c>
      <c r="D3943" s="7">
        <v>2.0</v>
      </c>
      <c r="E3943" s="7">
        <v>1.0</v>
      </c>
      <c r="F3943" s="7" t="s">
        <v>36</v>
      </c>
      <c r="G3943" s="7"/>
    </row>
    <row r="3944">
      <c r="A3944" s="56" t="s">
        <v>681</v>
      </c>
      <c r="B3944" s="7" t="s">
        <v>1117</v>
      </c>
      <c r="C3944" s="7" t="s">
        <v>576</v>
      </c>
      <c r="D3944" s="7">
        <v>1.0</v>
      </c>
      <c r="E3944" s="7">
        <v>2.0</v>
      </c>
      <c r="F3944" s="7" t="s">
        <v>36</v>
      </c>
      <c r="G3944" s="7" t="s">
        <v>293</v>
      </c>
      <c r="H3944" s="7" t="s">
        <v>2636</v>
      </c>
    </row>
    <row r="3945">
      <c r="A3945" s="56" t="s">
        <v>607</v>
      </c>
      <c r="B3945" s="7" t="s">
        <v>877</v>
      </c>
      <c r="C3945" s="7">
        <v>3.0</v>
      </c>
      <c r="D3945" s="7">
        <v>2.0</v>
      </c>
      <c r="E3945" s="7">
        <v>2.0</v>
      </c>
      <c r="F3945" s="7" t="s">
        <v>171</v>
      </c>
      <c r="G3945" s="7" t="s">
        <v>293</v>
      </c>
      <c r="H3945" s="7" t="s">
        <v>847</v>
      </c>
    </row>
    <row r="3946">
      <c r="A3946" s="56" t="s">
        <v>298</v>
      </c>
      <c r="B3946" s="7" t="s">
        <v>656</v>
      </c>
      <c r="C3946" s="7">
        <v>1.0</v>
      </c>
      <c r="D3946" s="7">
        <v>1.0</v>
      </c>
      <c r="E3946" s="7">
        <v>1.0</v>
      </c>
      <c r="F3946" s="7" t="s">
        <v>355</v>
      </c>
      <c r="G3946" s="7" t="s">
        <v>293</v>
      </c>
      <c r="H3946" s="7" t="s">
        <v>2637</v>
      </c>
      <c r="I3946" s="7" t="s">
        <v>25</v>
      </c>
    </row>
    <row r="3947">
      <c r="A3947" s="56" t="s">
        <v>290</v>
      </c>
      <c r="B3947" s="7" t="s">
        <v>2638</v>
      </c>
      <c r="C3947" s="7">
        <v>5.0</v>
      </c>
      <c r="D3947" s="7">
        <v>4.0</v>
      </c>
      <c r="E3947" s="7">
        <v>2.0</v>
      </c>
      <c r="F3947" s="7" t="s">
        <v>300</v>
      </c>
      <c r="G3947" s="7" t="s">
        <v>293</v>
      </c>
      <c r="H3947" s="7" t="s">
        <v>1071</v>
      </c>
      <c r="I3947" s="7" t="s">
        <v>27</v>
      </c>
    </row>
    <row r="3948">
      <c r="A3948" s="56" t="s">
        <v>302</v>
      </c>
      <c r="B3948" s="7" t="s">
        <v>2624</v>
      </c>
      <c r="C3948" s="7">
        <v>3.0</v>
      </c>
      <c r="D3948" s="7">
        <v>2.0</v>
      </c>
      <c r="E3948" s="7">
        <v>2.0</v>
      </c>
      <c r="F3948" s="7" t="s">
        <v>171</v>
      </c>
      <c r="G3948" s="7" t="s">
        <v>293</v>
      </c>
      <c r="H3948" s="7" t="s">
        <v>1477</v>
      </c>
      <c r="I3948" s="7" t="s">
        <v>27</v>
      </c>
    </row>
    <row r="3949">
      <c r="A3949" s="56" t="s">
        <v>403</v>
      </c>
      <c r="B3949" s="7" t="s">
        <v>1178</v>
      </c>
      <c r="C3949" s="7">
        <v>1.0</v>
      </c>
      <c r="D3949" s="7">
        <v>1.0</v>
      </c>
      <c r="E3949" s="7">
        <v>4.0</v>
      </c>
      <c r="F3949" s="7" t="s">
        <v>36</v>
      </c>
      <c r="G3949" s="7" t="s">
        <v>293</v>
      </c>
      <c r="H3949" s="7" t="s">
        <v>1477</v>
      </c>
    </row>
    <row r="3950">
      <c r="A3950" s="56" t="s">
        <v>403</v>
      </c>
      <c r="B3950" s="7" t="s">
        <v>580</v>
      </c>
      <c r="C3950" s="7">
        <v>3.0</v>
      </c>
      <c r="D3950" s="7">
        <v>2.0</v>
      </c>
      <c r="E3950" s="7">
        <v>2.0</v>
      </c>
      <c r="F3950" s="7" t="s">
        <v>345</v>
      </c>
      <c r="G3950" s="7" t="s">
        <v>293</v>
      </c>
      <c r="H3950" s="7" t="s">
        <v>1693</v>
      </c>
      <c r="I3950" s="7" t="s">
        <v>27</v>
      </c>
    </row>
    <row r="3951">
      <c r="A3951" s="56" t="s">
        <v>302</v>
      </c>
      <c r="B3951" s="7" t="s">
        <v>839</v>
      </c>
      <c r="C3951" s="7">
        <v>4.0</v>
      </c>
      <c r="D3951" s="7">
        <v>3.0</v>
      </c>
      <c r="E3951" s="7">
        <v>4.0</v>
      </c>
      <c r="F3951" s="7" t="s">
        <v>181</v>
      </c>
      <c r="G3951" s="7"/>
    </row>
    <row r="3952">
      <c r="A3952" s="56" t="s">
        <v>362</v>
      </c>
      <c r="B3952" s="7" t="s">
        <v>1530</v>
      </c>
      <c r="C3952" s="7">
        <v>4.0</v>
      </c>
      <c r="D3952" s="7">
        <v>4.0</v>
      </c>
      <c r="E3952" s="7">
        <v>1.0</v>
      </c>
      <c r="F3952" s="7" t="s">
        <v>355</v>
      </c>
      <c r="G3952" s="7" t="s">
        <v>293</v>
      </c>
      <c r="H3952" s="7" t="s">
        <v>2639</v>
      </c>
      <c r="I3952" s="7" t="s">
        <v>27</v>
      </c>
    </row>
    <row r="3953">
      <c r="A3953" s="56" t="s">
        <v>336</v>
      </c>
      <c r="B3953" s="7" t="s">
        <v>310</v>
      </c>
      <c r="C3953" s="7">
        <v>5.0</v>
      </c>
      <c r="D3953" s="27"/>
      <c r="E3953" s="7">
        <v>2.0</v>
      </c>
      <c r="F3953" s="7" t="s">
        <v>24</v>
      </c>
      <c r="G3953" s="7" t="s">
        <v>293</v>
      </c>
      <c r="H3953" s="7" t="s">
        <v>2407</v>
      </c>
      <c r="I3953" s="7" t="s">
        <v>27</v>
      </c>
    </row>
    <row r="3954">
      <c r="A3954" s="56" t="s">
        <v>336</v>
      </c>
      <c r="B3954" s="7" t="s">
        <v>381</v>
      </c>
      <c r="C3954" s="7">
        <v>5.0</v>
      </c>
      <c r="D3954" s="27"/>
      <c r="E3954" s="7">
        <v>2.0</v>
      </c>
      <c r="F3954" s="7" t="s">
        <v>1027</v>
      </c>
      <c r="G3954" s="7" t="s">
        <v>293</v>
      </c>
      <c r="H3954" s="7" t="s">
        <v>2640</v>
      </c>
      <c r="I3954" s="7" t="s">
        <v>27</v>
      </c>
    </row>
    <row r="3955">
      <c r="A3955" s="56" t="s">
        <v>336</v>
      </c>
      <c r="B3955" s="7" t="s">
        <v>1100</v>
      </c>
      <c r="C3955" s="7">
        <v>3.0</v>
      </c>
      <c r="D3955" s="7">
        <v>2.0</v>
      </c>
      <c r="E3955" s="7">
        <v>1.0</v>
      </c>
      <c r="F3955" s="7" t="s">
        <v>24</v>
      </c>
      <c r="G3955" s="7" t="s">
        <v>293</v>
      </c>
      <c r="H3955" s="7" t="s">
        <v>2641</v>
      </c>
      <c r="I3955" s="7" t="s">
        <v>27</v>
      </c>
    </row>
    <row r="3956">
      <c r="A3956" s="56" t="s">
        <v>303</v>
      </c>
      <c r="B3956" s="7" t="s">
        <v>839</v>
      </c>
      <c r="C3956" s="7">
        <v>5.0</v>
      </c>
      <c r="D3956" s="7">
        <v>3.0</v>
      </c>
      <c r="E3956" s="7">
        <v>1.0</v>
      </c>
      <c r="F3956" s="7" t="s">
        <v>355</v>
      </c>
      <c r="G3956" s="7" t="s">
        <v>293</v>
      </c>
      <c r="H3956" s="7" t="s">
        <v>305</v>
      </c>
      <c r="I3956" s="7" t="s">
        <v>27</v>
      </c>
    </row>
    <row r="3957">
      <c r="A3957" s="56" t="s">
        <v>303</v>
      </c>
      <c r="B3957" s="7" t="s">
        <v>395</v>
      </c>
      <c r="C3957" s="7">
        <v>5.0</v>
      </c>
      <c r="D3957" s="7">
        <v>4.0</v>
      </c>
      <c r="E3957" s="7">
        <v>4.0</v>
      </c>
      <c r="F3957" s="7" t="s">
        <v>355</v>
      </c>
      <c r="G3957" s="7" t="s">
        <v>293</v>
      </c>
      <c r="H3957" s="7" t="s">
        <v>398</v>
      </c>
      <c r="I3957" s="7" t="s">
        <v>27</v>
      </c>
    </row>
    <row r="3958">
      <c r="A3958" s="56" t="s">
        <v>336</v>
      </c>
      <c r="B3958" s="7" t="s">
        <v>1474</v>
      </c>
      <c r="C3958" s="7">
        <v>3.0</v>
      </c>
      <c r="D3958" s="7">
        <v>2.0</v>
      </c>
      <c r="E3958" s="7">
        <v>4.0</v>
      </c>
      <c r="F3958" s="7" t="s">
        <v>24</v>
      </c>
      <c r="G3958" s="7" t="s">
        <v>293</v>
      </c>
      <c r="H3958" s="7" t="s">
        <v>2641</v>
      </c>
      <c r="I3958" s="7" t="s">
        <v>27</v>
      </c>
    </row>
    <row r="3959">
      <c r="A3959" s="56" t="s">
        <v>303</v>
      </c>
      <c r="B3959" s="7" t="s">
        <v>1369</v>
      </c>
      <c r="C3959" s="7">
        <v>6.0</v>
      </c>
      <c r="D3959" s="7">
        <v>4.0</v>
      </c>
      <c r="E3959" s="7">
        <v>2.0</v>
      </c>
      <c r="F3959" s="7" t="s">
        <v>355</v>
      </c>
      <c r="G3959" s="7" t="s">
        <v>293</v>
      </c>
      <c r="H3959" s="7" t="s">
        <v>581</v>
      </c>
      <c r="I3959" s="7" t="s">
        <v>27</v>
      </c>
    </row>
    <row r="3960">
      <c r="A3960" s="56" t="s">
        <v>303</v>
      </c>
      <c r="B3960" s="7" t="s">
        <v>2642</v>
      </c>
      <c r="C3960" s="7">
        <v>5.0</v>
      </c>
      <c r="D3960" s="7">
        <v>4.0</v>
      </c>
      <c r="E3960" s="7">
        <v>2.0</v>
      </c>
      <c r="F3960" s="7" t="s">
        <v>355</v>
      </c>
      <c r="G3960" s="7" t="s">
        <v>293</v>
      </c>
      <c r="H3960" s="7" t="s">
        <v>398</v>
      </c>
      <c r="I3960" s="7" t="s">
        <v>27</v>
      </c>
    </row>
    <row r="3961">
      <c r="A3961" s="56" t="s">
        <v>336</v>
      </c>
      <c r="B3961" s="7" t="s">
        <v>1181</v>
      </c>
      <c r="C3961" s="7">
        <v>3.0</v>
      </c>
      <c r="D3961" s="7">
        <v>3.0</v>
      </c>
      <c r="E3961" s="7">
        <v>2.0</v>
      </c>
      <c r="F3961" s="7" t="s">
        <v>36</v>
      </c>
      <c r="G3961" s="7" t="s">
        <v>293</v>
      </c>
      <c r="H3961" s="7" t="s">
        <v>2520</v>
      </c>
      <c r="I3961" s="7" t="s">
        <v>25</v>
      </c>
    </row>
    <row r="3962">
      <c r="A3962" s="56" t="s">
        <v>303</v>
      </c>
      <c r="B3962" s="7" t="s">
        <v>621</v>
      </c>
      <c r="D3962" s="7">
        <v>2.0</v>
      </c>
      <c r="E3962" s="7">
        <v>1.0</v>
      </c>
      <c r="F3962" s="7" t="s">
        <v>300</v>
      </c>
      <c r="G3962" s="7" t="s">
        <v>293</v>
      </c>
      <c r="H3962" s="7" t="s">
        <v>2643</v>
      </c>
      <c r="I3962" s="7" t="s">
        <v>27</v>
      </c>
    </row>
    <row r="3963">
      <c r="A3963" s="56" t="s">
        <v>309</v>
      </c>
      <c r="B3963" s="7" t="s">
        <v>2644</v>
      </c>
      <c r="C3963" s="7">
        <v>6.0</v>
      </c>
      <c r="D3963" s="7">
        <v>6.0</v>
      </c>
      <c r="E3963" s="7">
        <v>1.0</v>
      </c>
      <c r="F3963" s="7" t="s">
        <v>192</v>
      </c>
      <c r="G3963" s="7" t="s">
        <v>179</v>
      </c>
      <c r="H3963" s="7" t="s">
        <v>2645</v>
      </c>
      <c r="I3963" s="7" t="s">
        <v>27</v>
      </c>
    </row>
    <row r="3964">
      <c r="A3964" s="56" t="s">
        <v>430</v>
      </c>
      <c r="B3964" s="7" t="s">
        <v>2174</v>
      </c>
      <c r="C3964" s="7">
        <v>4.0</v>
      </c>
      <c r="D3964" s="7">
        <v>2.0</v>
      </c>
      <c r="E3964" s="7">
        <v>3.0</v>
      </c>
      <c r="F3964" s="7" t="s">
        <v>345</v>
      </c>
      <c r="G3964" s="7" t="s">
        <v>293</v>
      </c>
      <c r="H3964" s="7" t="s">
        <v>847</v>
      </c>
      <c r="I3964" s="7" t="s">
        <v>175</v>
      </c>
    </row>
    <row r="3965">
      <c r="A3965" s="56" t="s">
        <v>303</v>
      </c>
      <c r="B3965" s="7" t="s">
        <v>400</v>
      </c>
      <c r="D3965" s="27"/>
      <c r="E3965" s="7">
        <v>2.0</v>
      </c>
      <c r="F3965" s="7" t="s">
        <v>345</v>
      </c>
      <c r="G3965" s="7" t="s">
        <v>293</v>
      </c>
      <c r="H3965" s="7" t="s">
        <v>2522</v>
      </c>
      <c r="I3965" s="7" t="s">
        <v>27</v>
      </c>
    </row>
    <row r="3966">
      <c r="A3966" s="56" t="s">
        <v>479</v>
      </c>
      <c r="B3966" s="7" t="s">
        <v>399</v>
      </c>
      <c r="C3966" s="7">
        <v>3.0</v>
      </c>
      <c r="D3966" s="7">
        <v>2.0</v>
      </c>
      <c r="E3966" s="7">
        <v>2.0</v>
      </c>
      <c r="F3966" s="7" t="s">
        <v>345</v>
      </c>
      <c r="G3966" s="7" t="s">
        <v>293</v>
      </c>
      <c r="H3966" s="7" t="s">
        <v>1227</v>
      </c>
      <c r="I3966" s="7" t="s">
        <v>25</v>
      </c>
    </row>
    <row r="3967">
      <c r="A3967" s="56" t="s">
        <v>479</v>
      </c>
      <c r="B3967" s="7" t="s">
        <v>2061</v>
      </c>
      <c r="C3967" s="7">
        <v>1.0</v>
      </c>
      <c r="D3967" s="7">
        <v>1.0</v>
      </c>
      <c r="E3967" s="7">
        <v>2.0</v>
      </c>
      <c r="F3967" s="7" t="s">
        <v>345</v>
      </c>
      <c r="G3967" s="7" t="s">
        <v>293</v>
      </c>
      <c r="H3967" s="7" t="s">
        <v>782</v>
      </c>
      <c r="I3967" s="7" t="s">
        <v>25</v>
      </c>
    </row>
    <row r="3968">
      <c r="A3968" s="56" t="s">
        <v>315</v>
      </c>
      <c r="B3968" s="7" t="s">
        <v>501</v>
      </c>
      <c r="C3968" s="7">
        <v>4.0</v>
      </c>
      <c r="D3968" s="7">
        <v>3.0</v>
      </c>
      <c r="E3968" s="7">
        <v>4.0</v>
      </c>
      <c r="F3968" s="7" t="s">
        <v>952</v>
      </c>
      <c r="G3968" s="7" t="s">
        <v>179</v>
      </c>
      <c r="H3968" s="7" t="s">
        <v>956</v>
      </c>
      <c r="I3968" s="7" t="s">
        <v>25</v>
      </c>
    </row>
    <row r="3969">
      <c r="A3969" s="56" t="s">
        <v>479</v>
      </c>
      <c r="B3969" s="7" t="s">
        <v>1207</v>
      </c>
      <c r="C3969" s="7" t="s">
        <v>576</v>
      </c>
      <c r="D3969" s="7">
        <v>1.0</v>
      </c>
      <c r="E3969" s="7">
        <v>2.0</v>
      </c>
      <c r="F3969" s="7" t="s">
        <v>36</v>
      </c>
      <c r="G3969" s="7"/>
      <c r="I3969" s="7" t="s">
        <v>27</v>
      </c>
    </row>
    <row r="3970">
      <c r="A3970" s="56" t="s">
        <v>290</v>
      </c>
      <c r="B3970" s="7" t="s">
        <v>2646</v>
      </c>
      <c r="C3970" s="7">
        <v>3.0</v>
      </c>
      <c r="D3970" s="7">
        <v>2.0</v>
      </c>
      <c r="E3970" s="7">
        <v>3.0</v>
      </c>
      <c r="F3970" s="7" t="s">
        <v>36</v>
      </c>
      <c r="G3970" s="7" t="s">
        <v>293</v>
      </c>
      <c r="H3970" s="7" t="s">
        <v>2507</v>
      </c>
      <c r="I3970" s="7" t="s">
        <v>25</v>
      </c>
    </row>
    <row r="3971">
      <c r="A3971" s="56" t="s">
        <v>302</v>
      </c>
      <c r="B3971" s="7" t="s">
        <v>1474</v>
      </c>
      <c r="C3971" s="7">
        <v>4.0</v>
      </c>
      <c r="D3971" s="7">
        <v>3.0</v>
      </c>
      <c r="E3971" s="7">
        <v>1.0</v>
      </c>
      <c r="F3971" s="7" t="s">
        <v>313</v>
      </c>
      <c r="G3971" s="7" t="s">
        <v>293</v>
      </c>
      <c r="H3971" s="7" t="s">
        <v>504</v>
      </c>
      <c r="I3971" s="7" t="s">
        <v>27</v>
      </c>
    </row>
    <row r="3972">
      <c r="A3972" s="56" t="s">
        <v>479</v>
      </c>
      <c r="B3972" s="7" t="s">
        <v>1193</v>
      </c>
      <c r="C3972" s="7" t="s">
        <v>576</v>
      </c>
      <c r="D3972" s="7">
        <v>1.0</v>
      </c>
      <c r="E3972" s="7">
        <v>1.0</v>
      </c>
      <c r="F3972" s="7" t="s">
        <v>345</v>
      </c>
      <c r="G3972" s="7" t="s">
        <v>293</v>
      </c>
      <c r="H3972" s="7" t="s">
        <v>500</v>
      </c>
      <c r="I3972" s="7" t="s">
        <v>27</v>
      </c>
    </row>
    <row r="3973">
      <c r="A3973" s="56" t="s">
        <v>2549</v>
      </c>
      <c r="B3973" s="7" t="s">
        <v>2647</v>
      </c>
      <c r="C3973" s="7">
        <v>6.0</v>
      </c>
      <c r="D3973" s="7">
        <v>6.0</v>
      </c>
      <c r="E3973" s="7">
        <v>2.0</v>
      </c>
      <c r="F3973" s="7" t="s">
        <v>192</v>
      </c>
      <c r="G3973" s="7" t="s">
        <v>179</v>
      </c>
      <c r="H3973" s="7" t="s">
        <v>2648</v>
      </c>
      <c r="I3973" s="7" t="s">
        <v>27</v>
      </c>
    </row>
    <row r="3974">
      <c r="A3974" s="56" t="s">
        <v>302</v>
      </c>
      <c r="B3974" s="7" t="s">
        <v>752</v>
      </c>
      <c r="C3974" s="7">
        <v>4.0</v>
      </c>
      <c r="D3974" s="7">
        <v>2.0</v>
      </c>
      <c r="E3974" s="7">
        <v>1.0</v>
      </c>
      <c r="F3974" s="7" t="s">
        <v>24</v>
      </c>
      <c r="G3974" s="7" t="s">
        <v>293</v>
      </c>
      <c r="H3974" s="7" t="s">
        <v>2649</v>
      </c>
      <c r="I3974" s="7" t="s">
        <v>27</v>
      </c>
    </row>
    <row r="3975">
      <c r="A3975" s="56" t="s">
        <v>303</v>
      </c>
      <c r="B3975" s="7" t="s">
        <v>1619</v>
      </c>
      <c r="C3975" s="7">
        <v>3.0</v>
      </c>
      <c r="D3975" s="7">
        <v>2.0</v>
      </c>
      <c r="E3975" s="7">
        <v>2.0</v>
      </c>
      <c r="F3975" s="7" t="s">
        <v>171</v>
      </c>
      <c r="G3975" s="7" t="s">
        <v>293</v>
      </c>
      <c r="H3975" s="7" t="s">
        <v>2650</v>
      </c>
      <c r="I3975" s="7" t="s">
        <v>27</v>
      </c>
    </row>
    <row r="3976">
      <c r="A3976" s="56" t="s">
        <v>298</v>
      </c>
      <c r="B3976" s="7" t="s">
        <v>2480</v>
      </c>
      <c r="C3976" s="7">
        <v>3.0</v>
      </c>
      <c r="D3976" s="7">
        <v>2.0</v>
      </c>
      <c r="E3976" s="7">
        <v>2.0</v>
      </c>
      <c r="F3976" s="7" t="s">
        <v>24</v>
      </c>
      <c r="G3976" s="7" t="s">
        <v>293</v>
      </c>
      <c r="H3976" s="7" t="s">
        <v>1786</v>
      </c>
      <c r="I3976" s="7" t="s">
        <v>27</v>
      </c>
    </row>
    <row r="3977">
      <c r="A3977" s="56" t="s">
        <v>497</v>
      </c>
      <c r="B3977" s="7" t="s">
        <v>1914</v>
      </c>
      <c r="C3977" s="7">
        <v>3.0</v>
      </c>
      <c r="D3977" s="7">
        <v>2.0</v>
      </c>
      <c r="E3977" s="7">
        <v>1.0</v>
      </c>
      <c r="F3977" s="7" t="s">
        <v>24</v>
      </c>
      <c r="G3977" s="7" t="s">
        <v>293</v>
      </c>
      <c r="H3977" s="7" t="s">
        <v>2651</v>
      </c>
    </row>
    <row r="3978">
      <c r="A3978" s="56" t="s">
        <v>351</v>
      </c>
      <c r="B3978" s="7" t="s">
        <v>804</v>
      </c>
      <c r="C3978" s="7">
        <v>3.0</v>
      </c>
      <c r="D3978" s="7">
        <v>2.0</v>
      </c>
      <c r="E3978" s="7">
        <v>1.0</v>
      </c>
      <c r="F3978" s="7" t="s">
        <v>36</v>
      </c>
      <c r="G3978" s="7" t="s">
        <v>293</v>
      </c>
      <c r="H3978" s="7" t="s">
        <v>998</v>
      </c>
      <c r="I3978" s="7" t="s">
        <v>27</v>
      </c>
    </row>
    <row r="3979">
      <c r="A3979" s="56" t="s">
        <v>1235</v>
      </c>
      <c r="B3979" s="7" t="s">
        <v>2652</v>
      </c>
      <c r="C3979" s="7">
        <v>3.0</v>
      </c>
      <c r="D3979" s="7">
        <v>2.0</v>
      </c>
      <c r="E3979" s="7">
        <v>4.0</v>
      </c>
      <c r="F3979" s="7" t="s">
        <v>24</v>
      </c>
      <c r="G3979" s="7" t="s">
        <v>293</v>
      </c>
      <c r="H3979" s="7" t="s">
        <v>2334</v>
      </c>
      <c r="I3979" s="7" t="s">
        <v>27</v>
      </c>
    </row>
    <row r="3980">
      <c r="A3980" s="56" t="s">
        <v>303</v>
      </c>
      <c r="B3980" s="7" t="s">
        <v>804</v>
      </c>
      <c r="C3980" s="7">
        <v>3.0</v>
      </c>
      <c r="D3980" s="7">
        <v>2.0</v>
      </c>
      <c r="E3980" s="7">
        <v>4.0</v>
      </c>
      <c r="F3980" s="7" t="s">
        <v>355</v>
      </c>
      <c r="G3980" s="7" t="s">
        <v>293</v>
      </c>
      <c r="H3980" s="7" t="s">
        <v>1867</v>
      </c>
      <c r="I3980" s="7" t="s">
        <v>27</v>
      </c>
    </row>
    <row r="3981">
      <c r="A3981" s="56" t="s">
        <v>303</v>
      </c>
      <c r="B3981" s="7" t="s">
        <v>1411</v>
      </c>
      <c r="C3981" s="7">
        <v>4.0</v>
      </c>
      <c r="D3981" s="7">
        <v>3.0</v>
      </c>
      <c r="E3981" s="7">
        <v>1.0</v>
      </c>
      <c r="F3981" s="7" t="s">
        <v>24</v>
      </c>
      <c r="G3981" s="7" t="s">
        <v>179</v>
      </c>
      <c r="H3981" s="7" t="s">
        <v>2653</v>
      </c>
      <c r="I3981" s="7" t="s">
        <v>175</v>
      </c>
    </row>
    <row r="3982">
      <c r="A3982" s="56" t="s">
        <v>302</v>
      </c>
      <c r="B3982" s="7" t="s">
        <v>2480</v>
      </c>
      <c r="C3982" s="7">
        <v>4.0</v>
      </c>
      <c r="D3982" s="7">
        <v>3.0</v>
      </c>
      <c r="E3982" s="7">
        <v>1.0</v>
      </c>
      <c r="F3982" s="7" t="s">
        <v>321</v>
      </c>
      <c r="G3982" s="7" t="s">
        <v>179</v>
      </c>
      <c r="H3982" s="7" t="s">
        <v>953</v>
      </c>
      <c r="I3982" s="7" t="s">
        <v>27</v>
      </c>
    </row>
    <row r="3983">
      <c r="A3983" s="56" t="s">
        <v>620</v>
      </c>
      <c r="B3983" s="7" t="s">
        <v>2654</v>
      </c>
      <c r="C3983" s="7">
        <v>3.0</v>
      </c>
      <c r="D3983" s="7">
        <v>2.0</v>
      </c>
      <c r="E3983" s="7">
        <v>1.0</v>
      </c>
      <c r="F3983" s="7" t="s">
        <v>355</v>
      </c>
      <c r="G3983" s="7" t="s">
        <v>179</v>
      </c>
      <c r="H3983" s="7" t="s">
        <v>2655</v>
      </c>
      <c r="I3983" s="7" t="s">
        <v>175</v>
      </c>
    </row>
    <row r="3984">
      <c r="A3984" s="56" t="s">
        <v>424</v>
      </c>
      <c r="B3984" s="7" t="s">
        <v>573</v>
      </c>
      <c r="C3984" s="7">
        <v>2.0</v>
      </c>
      <c r="D3984" s="7">
        <v>2.0</v>
      </c>
      <c r="E3984" s="7">
        <v>1.0</v>
      </c>
      <c r="F3984" s="7" t="s">
        <v>36</v>
      </c>
      <c r="G3984" s="7" t="s">
        <v>293</v>
      </c>
      <c r="H3984" s="7" t="s">
        <v>490</v>
      </c>
      <c r="I3984" s="7" t="s">
        <v>25</v>
      </c>
    </row>
    <row r="3985">
      <c r="A3985" s="56" t="s">
        <v>436</v>
      </c>
      <c r="B3985" s="7" t="s">
        <v>554</v>
      </c>
      <c r="C3985" s="7">
        <v>2.0</v>
      </c>
      <c r="D3985" s="7">
        <v>2.0</v>
      </c>
      <c r="E3985" s="7">
        <v>2.0</v>
      </c>
      <c r="F3985" s="7" t="s">
        <v>382</v>
      </c>
      <c r="G3985" s="7" t="s">
        <v>293</v>
      </c>
      <c r="H3985" s="7" t="s">
        <v>2656</v>
      </c>
      <c r="I3985" s="7" t="s">
        <v>25</v>
      </c>
    </row>
    <row r="3986">
      <c r="A3986" s="56" t="s">
        <v>424</v>
      </c>
      <c r="B3986" s="7" t="s">
        <v>810</v>
      </c>
      <c r="C3986" s="7">
        <v>4.0</v>
      </c>
      <c r="D3986" s="7">
        <v>4.0</v>
      </c>
      <c r="E3986" s="7">
        <v>2.0</v>
      </c>
      <c r="F3986" s="7" t="s">
        <v>563</v>
      </c>
      <c r="G3986" s="7" t="s">
        <v>293</v>
      </c>
      <c r="H3986" s="7" t="s">
        <v>811</v>
      </c>
    </row>
    <row r="3987">
      <c r="A3987" s="56" t="s">
        <v>424</v>
      </c>
      <c r="B3987" s="7" t="s">
        <v>2657</v>
      </c>
      <c r="C3987" s="7">
        <v>4.0</v>
      </c>
      <c r="D3987" s="7">
        <v>4.0</v>
      </c>
      <c r="E3987" s="7">
        <v>1.0</v>
      </c>
      <c r="F3987" s="7" t="s">
        <v>36</v>
      </c>
      <c r="G3987" s="7" t="s">
        <v>293</v>
      </c>
      <c r="H3987" s="7" t="s">
        <v>2658</v>
      </c>
      <c r="I3987" s="7" t="s">
        <v>27</v>
      </c>
    </row>
    <row r="3988">
      <c r="A3988" s="56" t="s">
        <v>424</v>
      </c>
      <c r="B3988" s="7" t="s">
        <v>2659</v>
      </c>
      <c r="C3988" s="7">
        <v>1.0</v>
      </c>
      <c r="D3988" s="7">
        <v>2.0</v>
      </c>
      <c r="E3988" s="7">
        <v>1.0</v>
      </c>
      <c r="F3988" s="7" t="s">
        <v>36</v>
      </c>
      <c r="G3988" s="7" t="s">
        <v>293</v>
      </c>
      <c r="H3988" s="7" t="s">
        <v>860</v>
      </c>
      <c r="I3988" s="7" t="s">
        <v>27</v>
      </c>
    </row>
    <row r="3989">
      <c r="A3989" s="56" t="s">
        <v>424</v>
      </c>
      <c r="B3989" s="7" t="s">
        <v>2660</v>
      </c>
      <c r="C3989" s="7">
        <v>4.0</v>
      </c>
      <c r="D3989" s="7">
        <v>4.0</v>
      </c>
      <c r="E3989" s="7">
        <v>2.0</v>
      </c>
      <c r="F3989" s="7" t="s">
        <v>36</v>
      </c>
      <c r="G3989" s="7" t="s">
        <v>293</v>
      </c>
      <c r="H3989" s="7" t="s">
        <v>811</v>
      </c>
      <c r="I3989" s="7" t="s">
        <v>27</v>
      </c>
    </row>
    <row r="3990">
      <c r="A3990" s="56" t="s">
        <v>424</v>
      </c>
      <c r="B3990" s="7" t="s">
        <v>1999</v>
      </c>
      <c r="C3990" s="7">
        <v>4.0</v>
      </c>
      <c r="D3990" s="7">
        <v>4.0</v>
      </c>
      <c r="E3990" s="7"/>
      <c r="F3990" s="7" t="s">
        <v>36</v>
      </c>
      <c r="G3990" s="7" t="s">
        <v>293</v>
      </c>
      <c r="H3990" s="7" t="s">
        <v>2661</v>
      </c>
      <c r="I3990" s="7" t="s">
        <v>27</v>
      </c>
    </row>
    <row r="3991">
      <c r="A3991" s="56" t="s">
        <v>302</v>
      </c>
      <c r="B3991" s="7" t="s">
        <v>1176</v>
      </c>
      <c r="C3991" s="7">
        <v>3.0</v>
      </c>
      <c r="D3991" s="7">
        <v>2.0</v>
      </c>
      <c r="E3991" s="7">
        <v>2.0</v>
      </c>
      <c r="F3991" s="7" t="s">
        <v>300</v>
      </c>
      <c r="G3991" s="7" t="s">
        <v>293</v>
      </c>
      <c r="H3991" s="7" t="s">
        <v>1200</v>
      </c>
      <c r="I3991" s="7" t="s">
        <v>25</v>
      </c>
    </row>
    <row r="3992">
      <c r="A3992" s="56" t="s">
        <v>309</v>
      </c>
      <c r="B3992" s="7" t="s">
        <v>2662</v>
      </c>
      <c r="C3992" s="7">
        <v>3.0</v>
      </c>
      <c r="D3992" s="7">
        <v>2.0</v>
      </c>
      <c r="E3992" s="7"/>
      <c r="F3992" s="7" t="s">
        <v>300</v>
      </c>
      <c r="G3992" s="7" t="s">
        <v>293</v>
      </c>
      <c r="H3992" s="7" t="s">
        <v>493</v>
      </c>
      <c r="I3992" s="7" t="s">
        <v>27</v>
      </c>
    </row>
    <row r="3993">
      <c r="A3993" s="56" t="s">
        <v>309</v>
      </c>
      <c r="B3993" s="7" t="s">
        <v>2663</v>
      </c>
      <c r="C3993" s="7">
        <v>1.0</v>
      </c>
      <c r="D3993" s="7">
        <v>1.0</v>
      </c>
      <c r="E3993" s="7">
        <v>8.0</v>
      </c>
      <c r="F3993" s="7" t="s">
        <v>300</v>
      </c>
      <c r="G3993" s="7" t="s">
        <v>293</v>
      </c>
      <c r="H3993" s="7" t="s">
        <v>641</v>
      </c>
      <c r="I3993" s="7" t="s">
        <v>27</v>
      </c>
    </row>
    <row r="3994">
      <c r="A3994" s="56" t="s">
        <v>309</v>
      </c>
      <c r="B3994" s="7" t="s">
        <v>2664</v>
      </c>
      <c r="C3994" s="7">
        <v>1.0</v>
      </c>
      <c r="D3994" s="7">
        <v>1.0</v>
      </c>
      <c r="E3994" s="7"/>
      <c r="F3994" s="7" t="s">
        <v>300</v>
      </c>
      <c r="G3994" s="7" t="s">
        <v>293</v>
      </c>
      <c r="H3994" s="7" t="s">
        <v>1454</v>
      </c>
      <c r="I3994" s="7" t="s">
        <v>27</v>
      </c>
    </row>
    <row r="3995">
      <c r="A3995" s="56" t="s">
        <v>302</v>
      </c>
      <c r="B3995" s="7" t="s">
        <v>1530</v>
      </c>
      <c r="C3995" s="7">
        <v>5.0</v>
      </c>
      <c r="D3995" s="7">
        <v>3.0</v>
      </c>
      <c r="E3995" s="7">
        <v>1.0</v>
      </c>
      <c r="F3995" s="7" t="s">
        <v>321</v>
      </c>
      <c r="G3995" s="7" t="s">
        <v>179</v>
      </c>
      <c r="H3995" s="7" t="s">
        <v>953</v>
      </c>
      <c r="I3995" s="7" t="s">
        <v>27</v>
      </c>
    </row>
    <row r="3996">
      <c r="A3996" s="56" t="s">
        <v>430</v>
      </c>
      <c r="B3996" s="7" t="s">
        <v>1619</v>
      </c>
      <c r="C3996" s="7">
        <v>4.0</v>
      </c>
      <c r="D3996" s="7">
        <v>2.0</v>
      </c>
      <c r="E3996" s="7">
        <v>1.0</v>
      </c>
      <c r="F3996" s="7" t="s">
        <v>24</v>
      </c>
      <c r="G3996" s="7" t="s">
        <v>179</v>
      </c>
      <c r="H3996" s="7" t="s">
        <v>2665</v>
      </c>
      <c r="I3996" s="7" t="s">
        <v>175</v>
      </c>
    </row>
    <row r="3997">
      <c r="A3997" s="56" t="s">
        <v>298</v>
      </c>
      <c r="B3997" s="7" t="s">
        <v>395</v>
      </c>
      <c r="C3997" s="7">
        <v>2.0</v>
      </c>
      <c r="D3997" s="7">
        <v>2.0</v>
      </c>
      <c r="E3997" s="7"/>
      <c r="F3997" s="7" t="s">
        <v>36</v>
      </c>
      <c r="G3997" s="7" t="s">
        <v>293</v>
      </c>
      <c r="H3997" s="7" t="s">
        <v>1163</v>
      </c>
      <c r="I3997" s="7" t="s">
        <v>25</v>
      </c>
    </row>
    <row r="3998">
      <c r="A3998" s="56" t="s">
        <v>298</v>
      </c>
      <c r="B3998" s="7" t="s">
        <v>1208</v>
      </c>
      <c r="C3998" s="7">
        <v>2.0</v>
      </c>
      <c r="D3998" s="7">
        <v>2.0</v>
      </c>
      <c r="E3998" s="7">
        <v>1.0</v>
      </c>
      <c r="F3998" s="7" t="s">
        <v>36</v>
      </c>
      <c r="G3998" s="7" t="s">
        <v>293</v>
      </c>
      <c r="H3998" s="7" t="s">
        <v>1835</v>
      </c>
      <c r="I3998" s="7" t="s">
        <v>25</v>
      </c>
    </row>
    <row r="3999">
      <c r="A3999" s="56" t="s">
        <v>298</v>
      </c>
      <c r="B3999" s="7" t="s">
        <v>485</v>
      </c>
      <c r="C3999" s="7">
        <v>2.0</v>
      </c>
      <c r="D3999" s="7">
        <v>2.0</v>
      </c>
      <c r="E3999" s="7">
        <v>4.0</v>
      </c>
      <c r="F3999" s="7" t="s">
        <v>36</v>
      </c>
      <c r="G3999" s="7" t="s">
        <v>293</v>
      </c>
      <c r="H3999" s="7" t="s">
        <v>1835</v>
      </c>
      <c r="I3999" s="7" t="s">
        <v>25</v>
      </c>
    </row>
    <row r="4000">
      <c r="A4000" s="56" t="s">
        <v>330</v>
      </c>
      <c r="B4000" s="7" t="s">
        <v>2666</v>
      </c>
      <c r="C4000" s="7">
        <v>4.0</v>
      </c>
      <c r="D4000" s="7">
        <v>4.0</v>
      </c>
      <c r="E4000" s="7">
        <v>2.0</v>
      </c>
      <c r="F4000" s="7" t="s">
        <v>24</v>
      </c>
      <c r="G4000" s="7" t="s">
        <v>293</v>
      </c>
      <c r="H4000" s="7" t="s">
        <v>2158</v>
      </c>
      <c r="I4000" s="7" t="s">
        <v>25</v>
      </c>
    </row>
    <row r="4001">
      <c r="A4001" s="56" t="s">
        <v>298</v>
      </c>
      <c r="B4001" s="7" t="s">
        <v>562</v>
      </c>
      <c r="C4001" s="7">
        <v>3.0</v>
      </c>
      <c r="D4001" s="7">
        <v>2.0</v>
      </c>
      <c r="E4001" s="7"/>
      <c r="F4001" s="7" t="s">
        <v>36</v>
      </c>
      <c r="G4001" s="7" t="s">
        <v>293</v>
      </c>
      <c r="H4001" s="7" t="s">
        <v>1739</v>
      </c>
      <c r="I4001" s="7" t="s">
        <v>25</v>
      </c>
    </row>
    <row r="4002">
      <c r="A4002" s="56" t="s">
        <v>336</v>
      </c>
      <c r="B4002" s="7" t="s">
        <v>381</v>
      </c>
      <c r="C4002" s="7">
        <v>5.0</v>
      </c>
      <c r="D4002" s="7">
        <v>5.0</v>
      </c>
      <c r="E4002" s="7">
        <v>5.0</v>
      </c>
      <c r="F4002" s="7" t="s">
        <v>24</v>
      </c>
      <c r="G4002" s="7" t="s">
        <v>293</v>
      </c>
      <c r="H4002" s="7" t="s">
        <v>340</v>
      </c>
      <c r="I4002" s="7" t="s">
        <v>25</v>
      </c>
    </row>
    <row r="4003">
      <c r="A4003" s="56" t="s">
        <v>298</v>
      </c>
      <c r="B4003" s="7" t="s">
        <v>873</v>
      </c>
      <c r="C4003" s="7">
        <v>1.0</v>
      </c>
      <c r="D4003" s="7">
        <v>1.0</v>
      </c>
      <c r="E4003" s="7">
        <v>3.0</v>
      </c>
      <c r="F4003" s="7" t="s">
        <v>36</v>
      </c>
      <c r="G4003" s="7" t="s">
        <v>293</v>
      </c>
      <c r="H4003" s="7" t="s">
        <v>1345</v>
      </c>
      <c r="I4003" s="7" t="s">
        <v>25</v>
      </c>
    </row>
    <row r="4004">
      <c r="A4004" s="56" t="s">
        <v>681</v>
      </c>
      <c r="B4004" s="7" t="s">
        <v>1193</v>
      </c>
      <c r="D4004" s="27"/>
      <c r="E4004" s="7"/>
      <c r="F4004" s="7" t="s">
        <v>36</v>
      </c>
      <c r="G4004" s="7" t="s">
        <v>293</v>
      </c>
      <c r="H4004" s="7" t="s">
        <v>500</v>
      </c>
      <c r="I4004" s="7" t="s">
        <v>25</v>
      </c>
    </row>
    <row r="4005">
      <c r="A4005" s="56" t="s">
        <v>607</v>
      </c>
      <c r="B4005" s="7" t="s">
        <v>993</v>
      </c>
      <c r="C4005" s="7">
        <v>3.0</v>
      </c>
      <c r="D4005" s="7">
        <v>2.0</v>
      </c>
      <c r="E4005" s="7">
        <v>1.0</v>
      </c>
      <c r="F4005" s="7" t="s">
        <v>38</v>
      </c>
      <c r="G4005" s="7" t="s">
        <v>293</v>
      </c>
      <c r="H4005" s="7" t="s">
        <v>1856</v>
      </c>
      <c r="I4005" s="7" t="s">
        <v>25</v>
      </c>
    </row>
    <row r="4006">
      <c r="A4006" s="56" t="s">
        <v>298</v>
      </c>
      <c r="B4006" s="7" t="s">
        <v>1752</v>
      </c>
      <c r="C4006" s="7">
        <v>1.0</v>
      </c>
      <c r="D4006" s="7">
        <v>1.0</v>
      </c>
      <c r="E4006" s="7">
        <v>1.0</v>
      </c>
      <c r="F4006" s="7" t="s">
        <v>36</v>
      </c>
      <c r="G4006" s="7" t="s">
        <v>293</v>
      </c>
      <c r="H4006" s="7" t="s">
        <v>1197</v>
      </c>
      <c r="I4006" s="7" t="s">
        <v>25</v>
      </c>
    </row>
    <row r="4007">
      <c r="A4007" s="56" t="s">
        <v>298</v>
      </c>
      <c r="B4007" s="7" t="s">
        <v>416</v>
      </c>
      <c r="C4007" s="7">
        <v>1.0</v>
      </c>
      <c r="D4007" s="7">
        <v>1.0</v>
      </c>
      <c r="E4007" s="7">
        <v>2.0</v>
      </c>
      <c r="F4007" s="7" t="s">
        <v>345</v>
      </c>
      <c r="G4007" s="7" t="s">
        <v>293</v>
      </c>
      <c r="H4007" s="7" t="s">
        <v>1345</v>
      </c>
      <c r="I4007" s="7" t="s">
        <v>25</v>
      </c>
    </row>
    <row r="4008">
      <c r="A4008" s="56" t="s">
        <v>309</v>
      </c>
      <c r="B4008" s="7" t="s">
        <v>873</v>
      </c>
      <c r="C4008" s="7">
        <v>2.0</v>
      </c>
      <c r="D4008" s="7">
        <v>2.0</v>
      </c>
      <c r="E4008" s="7">
        <v>2.0</v>
      </c>
      <c r="F4008" s="7" t="s">
        <v>24</v>
      </c>
      <c r="G4008" s="7" t="s">
        <v>293</v>
      </c>
      <c r="H4008" s="7" t="s">
        <v>1717</v>
      </c>
      <c r="I4008" s="7" t="s">
        <v>27</v>
      </c>
    </row>
    <row r="4009">
      <c r="A4009" s="56" t="s">
        <v>309</v>
      </c>
      <c r="B4009" s="7" t="s">
        <v>621</v>
      </c>
      <c r="C4009" s="7">
        <v>2.0</v>
      </c>
      <c r="D4009" s="7">
        <v>2.0</v>
      </c>
      <c r="E4009" s="7"/>
      <c r="F4009" s="7" t="s">
        <v>24</v>
      </c>
      <c r="G4009" s="7" t="s">
        <v>293</v>
      </c>
      <c r="H4009" s="7" t="s">
        <v>2667</v>
      </c>
      <c r="I4009" s="7" t="s">
        <v>27</v>
      </c>
    </row>
    <row r="4010">
      <c r="A4010" s="56" t="s">
        <v>309</v>
      </c>
      <c r="B4010" s="7" t="s">
        <v>580</v>
      </c>
      <c r="C4010" s="7">
        <v>4.0</v>
      </c>
      <c r="D4010" s="7">
        <v>3.0</v>
      </c>
      <c r="E4010" s="7">
        <v>2.0</v>
      </c>
      <c r="F4010" s="7" t="s">
        <v>24</v>
      </c>
      <c r="G4010" s="7" t="s">
        <v>293</v>
      </c>
      <c r="H4010" s="7" t="s">
        <v>343</v>
      </c>
      <c r="I4010" s="7" t="s">
        <v>27</v>
      </c>
    </row>
    <row r="4011">
      <c r="A4011" s="56" t="s">
        <v>415</v>
      </c>
      <c r="B4011" s="7" t="s">
        <v>1787</v>
      </c>
      <c r="C4011" s="7">
        <v>3.0</v>
      </c>
      <c r="D4011" s="7">
        <v>2.0</v>
      </c>
      <c r="E4011" s="7">
        <v>2.0</v>
      </c>
      <c r="F4011" s="7" t="s">
        <v>24</v>
      </c>
      <c r="G4011" s="7" t="s">
        <v>293</v>
      </c>
      <c r="H4011" s="7" t="s">
        <v>2668</v>
      </c>
      <c r="I4011" s="7" t="s">
        <v>27</v>
      </c>
    </row>
    <row r="4012">
      <c r="A4012" s="56" t="s">
        <v>677</v>
      </c>
      <c r="B4012" s="7" t="s">
        <v>1085</v>
      </c>
      <c r="C4012" s="7">
        <v>3.0</v>
      </c>
      <c r="D4012" s="7">
        <v>3.0</v>
      </c>
      <c r="E4012" s="7">
        <v>3.0</v>
      </c>
      <c r="F4012" s="7" t="s">
        <v>182</v>
      </c>
      <c r="G4012" s="7" t="s">
        <v>293</v>
      </c>
      <c r="H4012" s="7" t="s">
        <v>718</v>
      </c>
      <c r="I4012" s="7" t="s">
        <v>27</v>
      </c>
    </row>
    <row r="4013">
      <c r="A4013" s="56" t="s">
        <v>341</v>
      </c>
      <c r="B4013" s="7" t="s">
        <v>386</v>
      </c>
      <c r="C4013" s="7">
        <v>5.0</v>
      </c>
      <c r="D4013" s="7">
        <v>4.0</v>
      </c>
      <c r="E4013" s="7">
        <v>2.0</v>
      </c>
      <c r="F4013" s="7" t="s">
        <v>352</v>
      </c>
      <c r="G4013" s="7" t="s">
        <v>293</v>
      </c>
      <c r="H4013" s="7" t="s">
        <v>1248</v>
      </c>
      <c r="I4013" s="7" t="s">
        <v>27</v>
      </c>
    </row>
    <row r="4014">
      <c r="A4014" s="56" t="s">
        <v>336</v>
      </c>
      <c r="B4014" s="7" t="s">
        <v>708</v>
      </c>
      <c r="C4014" s="7">
        <v>4.0</v>
      </c>
      <c r="D4014" s="7">
        <v>4.0</v>
      </c>
      <c r="E4014" s="7">
        <v>2.0</v>
      </c>
      <c r="F4014" s="7" t="s">
        <v>24</v>
      </c>
      <c r="G4014" s="7" t="s">
        <v>293</v>
      </c>
      <c r="H4014" s="7" t="s">
        <v>799</v>
      </c>
      <c r="I4014" s="7" t="s">
        <v>25</v>
      </c>
    </row>
    <row r="4015">
      <c r="A4015" s="56" t="s">
        <v>303</v>
      </c>
      <c r="B4015" s="7" t="s">
        <v>610</v>
      </c>
      <c r="C4015" s="7">
        <v>2.0</v>
      </c>
      <c r="D4015" s="7">
        <v>2.0</v>
      </c>
      <c r="E4015" s="7">
        <v>2.0</v>
      </c>
      <c r="F4015" s="7" t="s">
        <v>358</v>
      </c>
      <c r="G4015" s="7" t="s">
        <v>293</v>
      </c>
      <c r="H4015" s="7" t="s">
        <v>718</v>
      </c>
      <c r="I4015" s="7" t="s">
        <v>25</v>
      </c>
    </row>
    <row r="4016">
      <c r="A4016" s="56" t="s">
        <v>303</v>
      </c>
      <c r="B4016" s="7" t="s">
        <v>431</v>
      </c>
      <c r="C4016" s="7">
        <v>3.0</v>
      </c>
      <c r="D4016" s="7">
        <v>2.0</v>
      </c>
      <c r="E4016" s="7">
        <v>2.0</v>
      </c>
      <c r="F4016" s="7" t="s">
        <v>24</v>
      </c>
      <c r="G4016" s="7" t="s">
        <v>293</v>
      </c>
      <c r="H4016" s="7" t="s">
        <v>969</v>
      </c>
      <c r="I4016" s="7" t="s">
        <v>175</v>
      </c>
    </row>
    <row r="4017">
      <c r="A4017" s="56" t="s">
        <v>760</v>
      </c>
      <c r="B4017" s="7" t="s">
        <v>425</v>
      </c>
      <c r="C4017" s="7">
        <v>4.0</v>
      </c>
      <c r="D4017" s="7">
        <v>4.0</v>
      </c>
      <c r="E4017" s="7"/>
      <c r="F4017" s="7" t="s">
        <v>192</v>
      </c>
      <c r="G4017" s="7" t="s">
        <v>179</v>
      </c>
      <c r="H4017" s="7" t="s">
        <v>931</v>
      </c>
      <c r="I4017" s="7" t="s">
        <v>27</v>
      </c>
    </row>
    <row r="4018">
      <c r="A4018" s="56" t="s">
        <v>760</v>
      </c>
      <c r="B4018" s="7" t="s">
        <v>804</v>
      </c>
      <c r="C4018" s="7">
        <v>3.0</v>
      </c>
      <c r="D4018" s="7">
        <v>2.0</v>
      </c>
      <c r="E4018" s="7"/>
      <c r="F4018" s="7" t="s">
        <v>181</v>
      </c>
      <c r="G4018" s="7" t="s">
        <v>293</v>
      </c>
      <c r="H4018" s="7" t="s">
        <v>2669</v>
      </c>
      <c r="I4018" s="7" t="s">
        <v>175</v>
      </c>
    </row>
    <row r="4019">
      <c r="A4019" s="56" t="s">
        <v>315</v>
      </c>
      <c r="B4019" s="7" t="s">
        <v>937</v>
      </c>
      <c r="C4019" s="7">
        <v>3.0</v>
      </c>
      <c r="D4019" s="7">
        <v>2.0</v>
      </c>
      <c r="E4019" s="7">
        <v>1.0</v>
      </c>
      <c r="F4019" s="7" t="s">
        <v>183</v>
      </c>
      <c r="G4019" s="7" t="s">
        <v>179</v>
      </c>
      <c r="H4019" s="7" t="s">
        <v>2670</v>
      </c>
      <c r="I4019" s="7" t="s">
        <v>27</v>
      </c>
    </row>
    <row r="4020">
      <c r="A4020" s="56" t="s">
        <v>403</v>
      </c>
      <c r="B4020" s="7" t="s">
        <v>304</v>
      </c>
      <c r="C4020" s="7">
        <v>2.0</v>
      </c>
      <c r="D4020" s="7">
        <v>2.0</v>
      </c>
      <c r="E4020" s="7">
        <v>1.0</v>
      </c>
      <c r="F4020" s="7" t="s">
        <v>36</v>
      </c>
      <c r="G4020" s="7" t="s">
        <v>293</v>
      </c>
      <c r="H4020" s="7" t="s">
        <v>1751</v>
      </c>
      <c r="I4020" s="7" t="s">
        <v>27</v>
      </c>
    </row>
    <row r="4021">
      <c r="A4021" s="56" t="s">
        <v>403</v>
      </c>
      <c r="B4021" s="7" t="s">
        <v>304</v>
      </c>
      <c r="C4021" s="7">
        <v>2.0</v>
      </c>
      <c r="D4021" s="7">
        <v>2.0</v>
      </c>
      <c r="E4021" s="7">
        <v>1.0</v>
      </c>
      <c r="F4021" s="7" t="s">
        <v>36</v>
      </c>
      <c r="G4021" s="7" t="s">
        <v>293</v>
      </c>
      <c r="H4021" s="7" t="s">
        <v>1751</v>
      </c>
      <c r="I4021" s="7" t="s">
        <v>27</v>
      </c>
    </row>
    <row r="4022">
      <c r="A4022" s="56" t="s">
        <v>403</v>
      </c>
      <c r="B4022" s="7" t="s">
        <v>397</v>
      </c>
      <c r="C4022" s="7">
        <v>2.0</v>
      </c>
      <c r="D4022" s="7">
        <v>2.0</v>
      </c>
      <c r="E4022" s="7">
        <v>1.0</v>
      </c>
      <c r="F4022" s="7" t="s">
        <v>36</v>
      </c>
      <c r="G4022" s="7" t="s">
        <v>293</v>
      </c>
      <c r="H4022" s="7" t="s">
        <v>2470</v>
      </c>
      <c r="I4022" s="7" t="s">
        <v>27</v>
      </c>
    </row>
    <row r="4023">
      <c r="A4023" s="56" t="s">
        <v>403</v>
      </c>
      <c r="B4023" s="7" t="s">
        <v>397</v>
      </c>
      <c r="C4023" s="7">
        <v>2.0</v>
      </c>
      <c r="D4023" s="7">
        <v>2.0</v>
      </c>
      <c r="E4023" s="7">
        <v>1.0</v>
      </c>
      <c r="F4023" s="7" t="s">
        <v>36</v>
      </c>
      <c r="G4023" s="7" t="s">
        <v>293</v>
      </c>
      <c r="H4023" s="7" t="s">
        <v>2470</v>
      </c>
      <c r="I4023" s="7" t="s">
        <v>27</v>
      </c>
    </row>
    <row r="4024">
      <c r="A4024" s="56" t="s">
        <v>681</v>
      </c>
      <c r="B4024" s="7" t="s">
        <v>660</v>
      </c>
      <c r="C4024" s="7">
        <v>4.0</v>
      </c>
      <c r="D4024" s="7">
        <v>4.0</v>
      </c>
      <c r="E4024" s="7">
        <v>1.0</v>
      </c>
      <c r="F4024" s="7" t="s">
        <v>300</v>
      </c>
      <c r="G4024" s="7" t="s">
        <v>293</v>
      </c>
      <c r="H4024" s="7" t="s">
        <v>1808</v>
      </c>
      <c r="I4024" s="7" t="s">
        <v>25</v>
      </c>
    </row>
    <row r="4025">
      <c r="A4025" s="56" t="s">
        <v>302</v>
      </c>
      <c r="B4025" s="7" t="s">
        <v>2061</v>
      </c>
      <c r="C4025" s="7">
        <v>2.0</v>
      </c>
      <c r="D4025" s="7">
        <v>2.0</v>
      </c>
      <c r="E4025" s="7">
        <v>1.0</v>
      </c>
      <c r="F4025" s="7" t="s">
        <v>382</v>
      </c>
      <c r="G4025" s="7" t="s">
        <v>293</v>
      </c>
      <c r="H4025" s="7" t="s">
        <v>496</v>
      </c>
      <c r="I4025" s="7" t="s">
        <v>27</v>
      </c>
    </row>
    <row r="4026">
      <c r="A4026" s="56" t="s">
        <v>302</v>
      </c>
      <c r="B4026" s="7" t="s">
        <v>354</v>
      </c>
      <c r="C4026" s="7">
        <v>3.0</v>
      </c>
      <c r="D4026" s="7">
        <v>2.0</v>
      </c>
      <c r="E4026" s="7">
        <v>1.0</v>
      </c>
      <c r="F4026" s="7" t="s">
        <v>382</v>
      </c>
      <c r="G4026" s="7" t="s">
        <v>293</v>
      </c>
      <c r="H4026" s="7" t="s">
        <v>1644</v>
      </c>
      <c r="I4026" s="7" t="s">
        <v>27</v>
      </c>
    </row>
    <row r="4027">
      <c r="A4027" s="56" t="s">
        <v>430</v>
      </c>
      <c r="B4027" s="7" t="s">
        <v>2050</v>
      </c>
      <c r="C4027" s="7">
        <v>3.0</v>
      </c>
      <c r="D4027" s="7">
        <v>3.0</v>
      </c>
      <c r="E4027" s="7">
        <v>1.0</v>
      </c>
      <c r="F4027" s="7" t="s">
        <v>24</v>
      </c>
      <c r="G4027" s="7" t="s">
        <v>293</v>
      </c>
      <c r="H4027" s="7" t="s">
        <v>969</v>
      </c>
    </row>
    <row r="4028">
      <c r="A4028" s="56" t="s">
        <v>302</v>
      </c>
      <c r="B4028" s="7" t="s">
        <v>648</v>
      </c>
      <c r="C4028" s="7">
        <v>6.0</v>
      </c>
      <c r="D4028" s="7">
        <v>6.0</v>
      </c>
      <c r="E4028" s="7"/>
      <c r="F4028" s="7" t="s">
        <v>329</v>
      </c>
      <c r="G4028" s="7" t="s">
        <v>179</v>
      </c>
      <c r="H4028" s="7" t="s">
        <v>725</v>
      </c>
      <c r="I4028" s="7" t="s">
        <v>175</v>
      </c>
    </row>
    <row r="4029">
      <c r="A4029" s="56" t="s">
        <v>302</v>
      </c>
      <c r="B4029" s="7" t="s">
        <v>2671</v>
      </c>
      <c r="C4029" s="7">
        <v>3.0</v>
      </c>
      <c r="D4029" s="7">
        <v>2.0</v>
      </c>
      <c r="E4029" s="7"/>
      <c r="F4029" s="7" t="s">
        <v>443</v>
      </c>
      <c r="G4029" s="7" t="s">
        <v>179</v>
      </c>
      <c r="H4029" s="7" t="s">
        <v>1823</v>
      </c>
      <c r="I4029" s="7" t="s">
        <v>175</v>
      </c>
    </row>
    <row r="4030">
      <c r="A4030" s="56" t="s">
        <v>302</v>
      </c>
      <c r="B4030" s="7" t="s">
        <v>477</v>
      </c>
      <c r="C4030" s="7">
        <v>4.0</v>
      </c>
      <c r="D4030" s="7">
        <v>3.0</v>
      </c>
      <c r="E4030" s="7">
        <v>1.0</v>
      </c>
      <c r="F4030" s="7" t="s">
        <v>321</v>
      </c>
      <c r="G4030" s="7" t="s">
        <v>179</v>
      </c>
      <c r="H4030" s="7" t="s">
        <v>537</v>
      </c>
      <c r="I4030" s="7" t="s">
        <v>25</v>
      </c>
    </row>
    <row r="4031">
      <c r="A4031" s="56" t="s">
        <v>302</v>
      </c>
      <c r="B4031" s="7" t="s">
        <v>573</v>
      </c>
      <c r="C4031" s="7">
        <v>5.0</v>
      </c>
      <c r="D4031" s="7">
        <v>3.0</v>
      </c>
      <c r="E4031" s="7"/>
      <c r="F4031" s="7" t="s">
        <v>326</v>
      </c>
      <c r="G4031" s="7" t="s">
        <v>179</v>
      </c>
      <c r="H4031" s="7" t="s">
        <v>2672</v>
      </c>
      <c r="I4031" s="7" t="s">
        <v>27</v>
      </c>
    </row>
    <row r="4032">
      <c r="A4032" s="56" t="s">
        <v>302</v>
      </c>
      <c r="B4032" s="7" t="s">
        <v>1176</v>
      </c>
      <c r="C4032" s="7">
        <v>1.0</v>
      </c>
      <c r="D4032" s="7">
        <v>1.0</v>
      </c>
      <c r="E4032" s="7">
        <v>1.0</v>
      </c>
      <c r="F4032" s="7" t="s">
        <v>382</v>
      </c>
      <c r="G4032" s="7" t="s">
        <v>293</v>
      </c>
      <c r="H4032" s="7" t="s">
        <v>1186</v>
      </c>
      <c r="I4032" s="7" t="s">
        <v>27</v>
      </c>
    </row>
    <row r="4033">
      <c r="A4033" s="56" t="s">
        <v>302</v>
      </c>
      <c r="B4033" s="7" t="s">
        <v>995</v>
      </c>
      <c r="C4033" s="7">
        <v>2.0</v>
      </c>
      <c r="D4033" s="7">
        <v>2.0</v>
      </c>
      <c r="E4033" s="7">
        <v>4.0</v>
      </c>
      <c r="F4033" s="7" t="s">
        <v>382</v>
      </c>
      <c r="G4033" s="7" t="s">
        <v>293</v>
      </c>
      <c r="H4033" s="7" t="s">
        <v>2673</v>
      </c>
      <c r="I4033" s="7" t="s">
        <v>27</v>
      </c>
    </row>
    <row r="4034">
      <c r="A4034" s="56" t="s">
        <v>302</v>
      </c>
      <c r="B4034" s="7" t="s">
        <v>1181</v>
      </c>
      <c r="C4034" s="7">
        <v>4.0</v>
      </c>
      <c r="D4034" s="7">
        <v>2.0</v>
      </c>
      <c r="E4034" s="7">
        <v>2.0</v>
      </c>
      <c r="F4034" s="7" t="s">
        <v>382</v>
      </c>
      <c r="G4034" s="7" t="s">
        <v>293</v>
      </c>
      <c r="H4034" s="7" t="s">
        <v>1438</v>
      </c>
      <c r="I4034" s="7" t="s">
        <v>27</v>
      </c>
    </row>
    <row r="4035">
      <c r="A4035" s="56" t="s">
        <v>302</v>
      </c>
      <c r="B4035" s="7" t="s">
        <v>839</v>
      </c>
      <c r="C4035" s="7">
        <v>4.0</v>
      </c>
      <c r="D4035" s="7">
        <v>3.0</v>
      </c>
      <c r="E4035" s="7">
        <v>1.0</v>
      </c>
      <c r="F4035" s="7" t="s">
        <v>382</v>
      </c>
      <c r="G4035" s="7" t="s">
        <v>293</v>
      </c>
      <c r="H4035" s="7" t="s">
        <v>2674</v>
      </c>
      <c r="I4035" s="7" t="s">
        <v>27</v>
      </c>
    </row>
    <row r="4036">
      <c r="A4036" s="56" t="s">
        <v>522</v>
      </c>
      <c r="B4036" s="7" t="s">
        <v>2675</v>
      </c>
      <c r="C4036" s="7">
        <v>6.0</v>
      </c>
      <c r="D4036" s="7">
        <v>5.0</v>
      </c>
      <c r="E4036" s="7">
        <v>4.0</v>
      </c>
      <c r="F4036" s="7" t="s">
        <v>192</v>
      </c>
      <c r="G4036" s="7" t="s">
        <v>179</v>
      </c>
      <c r="H4036" s="7" t="s">
        <v>308</v>
      </c>
      <c r="I4036" s="7" t="s">
        <v>27</v>
      </c>
    </row>
    <row r="4037">
      <c r="A4037" s="56" t="s">
        <v>2179</v>
      </c>
      <c r="B4037" s="7" t="s">
        <v>2676</v>
      </c>
      <c r="C4037" s="7">
        <v>5.0</v>
      </c>
      <c r="D4037" s="7">
        <v>5.0</v>
      </c>
      <c r="E4037" s="7">
        <v>3.0</v>
      </c>
      <c r="F4037" s="7" t="s">
        <v>443</v>
      </c>
      <c r="G4037" s="7" t="s">
        <v>179</v>
      </c>
      <c r="H4037" s="7" t="s">
        <v>2677</v>
      </c>
    </row>
    <row r="4038">
      <c r="A4038" s="56" t="s">
        <v>927</v>
      </c>
      <c r="B4038" s="7" t="s">
        <v>2676</v>
      </c>
      <c r="C4038" s="7">
        <v>5.0</v>
      </c>
      <c r="D4038" s="7">
        <v>5.0</v>
      </c>
      <c r="E4038" s="7">
        <v>1.0</v>
      </c>
      <c r="F4038" s="7" t="s">
        <v>443</v>
      </c>
      <c r="G4038" s="7" t="s">
        <v>179</v>
      </c>
      <c r="H4038" s="7" t="s">
        <v>2677</v>
      </c>
    </row>
    <row r="4039">
      <c r="A4039" s="56" t="s">
        <v>306</v>
      </c>
      <c r="B4039" s="7" t="s">
        <v>2678</v>
      </c>
      <c r="C4039" s="7">
        <v>5.0</v>
      </c>
      <c r="D4039" s="7">
        <v>5.0</v>
      </c>
      <c r="E4039" s="7">
        <v>5.0</v>
      </c>
      <c r="F4039" s="7" t="s">
        <v>732</v>
      </c>
      <c r="G4039" s="7" t="s">
        <v>179</v>
      </c>
      <c r="H4039" s="7" t="s">
        <v>2679</v>
      </c>
      <c r="I4039" s="7" t="s">
        <v>175</v>
      </c>
    </row>
    <row r="4040">
      <c r="A4040" s="56" t="s">
        <v>2549</v>
      </c>
      <c r="B4040" s="7" t="s">
        <v>2678</v>
      </c>
      <c r="C4040" s="7">
        <v>5.0</v>
      </c>
      <c r="D4040" s="7">
        <v>5.0</v>
      </c>
      <c r="E4040" s="7">
        <v>1.0</v>
      </c>
      <c r="F4040" s="7" t="s">
        <v>732</v>
      </c>
      <c r="G4040" s="7" t="s">
        <v>179</v>
      </c>
      <c r="H4040" s="7" t="s">
        <v>2679</v>
      </c>
      <c r="I4040" s="7" t="s">
        <v>175</v>
      </c>
    </row>
    <row r="4041">
      <c r="A4041" s="56" t="s">
        <v>341</v>
      </c>
      <c r="B4041" s="7" t="s">
        <v>2678</v>
      </c>
      <c r="C4041" s="7">
        <v>5.0</v>
      </c>
      <c r="D4041" s="7">
        <v>5.0</v>
      </c>
      <c r="E4041" s="7">
        <v>1.0</v>
      </c>
      <c r="F4041" s="7" t="s">
        <v>732</v>
      </c>
      <c r="G4041" s="7" t="s">
        <v>179</v>
      </c>
      <c r="H4041" s="7" t="s">
        <v>2679</v>
      </c>
      <c r="I4041" s="7" t="s">
        <v>175</v>
      </c>
    </row>
    <row r="4042">
      <c r="A4042" s="56" t="s">
        <v>365</v>
      </c>
      <c r="B4042" s="7" t="s">
        <v>2678</v>
      </c>
      <c r="C4042" s="7">
        <v>5.0</v>
      </c>
      <c r="D4042" s="7">
        <v>5.0</v>
      </c>
      <c r="E4042" s="7">
        <v>1.0</v>
      </c>
      <c r="F4042" s="7" t="s">
        <v>732</v>
      </c>
      <c r="G4042" s="7" t="s">
        <v>179</v>
      </c>
      <c r="H4042" s="7" t="s">
        <v>2679</v>
      </c>
      <c r="I4042" s="7" t="s">
        <v>175</v>
      </c>
    </row>
    <row r="4043">
      <c r="A4043" s="56" t="s">
        <v>607</v>
      </c>
      <c r="B4043" s="7" t="s">
        <v>937</v>
      </c>
      <c r="C4043" s="7">
        <v>3.0</v>
      </c>
      <c r="D4043" s="7">
        <v>2.0</v>
      </c>
      <c r="E4043" s="7">
        <v>3.0</v>
      </c>
      <c r="F4043" s="7" t="s">
        <v>317</v>
      </c>
      <c r="G4043" s="7" t="s">
        <v>293</v>
      </c>
      <c r="H4043" s="7" t="s">
        <v>1189</v>
      </c>
      <c r="I4043" s="7" t="s">
        <v>27</v>
      </c>
    </row>
    <row r="4044">
      <c r="A4044" s="56" t="s">
        <v>336</v>
      </c>
      <c r="B4044" s="7" t="s">
        <v>2680</v>
      </c>
      <c r="D4044" s="27"/>
      <c r="E4044" s="7">
        <v>1.0</v>
      </c>
      <c r="F4044" s="7" t="s">
        <v>1647</v>
      </c>
      <c r="G4044" s="7" t="s">
        <v>179</v>
      </c>
      <c r="H4044" s="7" t="s">
        <v>2681</v>
      </c>
    </row>
    <row r="4045">
      <c r="A4045" s="56" t="s">
        <v>302</v>
      </c>
      <c r="B4045" s="7" t="s">
        <v>428</v>
      </c>
      <c r="C4045" s="7">
        <v>4.0</v>
      </c>
      <c r="D4045" s="7">
        <v>3.0</v>
      </c>
      <c r="E4045" s="7">
        <v>2.0</v>
      </c>
      <c r="F4045" s="7" t="s">
        <v>300</v>
      </c>
      <c r="G4045" s="7" t="s">
        <v>293</v>
      </c>
      <c r="H4045" s="7" t="s">
        <v>961</v>
      </c>
      <c r="I4045" s="7" t="s">
        <v>27</v>
      </c>
    </row>
    <row r="4046">
      <c r="A4046" s="56" t="s">
        <v>302</v>
      </c>
      <c r="B4046" s="7" t="s">
        <v>1522</v>
      </c>
      <c r="C4046" s="7">
        <v>4.0</v>
      </c>
      <c r="D4046" s="7">
        <v>2.0</v>
      </c>
      <c r="E4046" s="7">
        <v>3.0</v>
      </c>
      <c r="F4046" s="7" t="s">
        <v>300</v>
      </c>
      <c r="G4046" s="7" t="s">
        <v>293</v>
      </c>
      <c r="H4046" s="7" t="s">
        <v>1950</v>
      </c>
      <c r="I4046" s="7" t="s">
        <v>25</v>
      </c>
    </row>
    <row r="4047">
      <c r="A4047" s="56" t="s">
        <v>295</v>
      </c>
      <c r="B4047" s="7" t="s">
        <v>2682</v>
      </c>
      <c r="C4047" s="7">
        <v>5.0</v>
      </c>
      <c r="D4047" s="7">
        <v>6.0</v>
      </c>
      <c r="E4047" s="7">
        <v>1.0</v>
      </c>
      <c r="F4047" s="7" t="s">
        <v>732</v>
      </c>
      <c r="G4047" s="7" t="s">
        <v>179</v>
      </c>
      <c r="H4047" s="7" t="s">
        <v>311</v>
      </c>
      <c r="I4047" s="7" t="s">
        <v>27</v>
      </c>
    </row>
    <row r="4048">
      <c r="A4048" s="56" t="s">
        <v>681</v>
      </c>
      <c r="B4048" s="7" t="s">
        <v>331</v>
      </c>
      <c r="C4048" s="7">
        <v>7.0</v>
      </c>
      <c r="D4048" s="7">
        <v>7.0</v>
      </c>
      <c r="E4048" s="7"/>
      <c r="F4048" s="7" t="s">
        <v>332</v>
      </c>
      <c r="G4048" s="7" t="s">
        <v>179</v>
      </c>
      <c r="H4048" s="7" t="s">
        <v>2683</v>
      </c>
      <c r="I4048" s="7" t="s">
        <v>25</v>
      </c>
    </row>
    <row r="4049">
      <c r="A4049" s="56" t="s">
        <v>295</v>
      </c>
      <c r="B4049" s="7" t="s">
        <v>2684</v>
      </c>
      <c r="C4049" s="7">
        <v>5.0</v>
      </c>
      <c r="D4049" s="7">
        <v>4.0</v>
      </c>
      <c r="E4049" s="7">
        <v>2.0</v>
      </c>
      <c r="F4049" s="7" t="s">
        <v>332</v>
      </c>
      <c r="G4049" s="7" t="s">
        <v>179</v>
      </c>
      <c r="H4049" s="7" t="s">
        <v>2685</v>
      </c>
      <c r="I4049" s="7" t="s">
        <v>27</v>
      </c>
    </row>
    <row r="4050">
      <c r="A4050" s="56" t="s">
        <v>295</v>
      </c>
      <c r="B4050" s="7" t="s">
        <v>768</v>
      </c>
      <c r="C4050" s="7">
        <v>6.0</v>
      </c>
      <c r="D4050" s="7">
        <v>6.0</v>
      </c>
      <c r="E4050" s="7">
        <v>1.0</v>
      </c>
      <c r="F4050" s="7" t="s">
        <v>332</v>
      </c>
      <c r="G4050" s="7" t="s">
        <v>179</v>
      </c>
      <c r="H4050" s="7" t="s">
        <v>1917</v>
      </c>
      <c r="I4050" s="7" t="s">
        <v>27</v>
      </c>
    </row>
    <row r="4051">
      <c r="A4051" s="56" t="s">
        <v>517</v>
      </c>
      <c r="B4051" s="7" t="s">
        <v>790</v>
      </c>
      <c r="C4051" s="7">
        <v>9.0</v>
      </c>
      <c r="D4051" s="7">
        <v>10.0</v>
      </c>
      <c r="E4051" s="7">
        <v>1.0</v>
      </c>
      <c r="F4051" s="7" t="s">
        <v>332</v>
      </c>
      <c r="G4051" s="7" t="s">
        <v>179</v>
      </c>
      <c r="H4051" s="7" t="s">
        <v>2403</v>
      </c>
      <c r="I4051" s="7" t="s">
        <v>27</v>
      </c>
    </row>
    <row r="4052">
      <c r="A4052" s="56" t="s">
        <v>479</v>
      </c>
      <c r="B4052" s="7" t="s">
        <v>621</v>
      </c>
      <c r="C4052" s="7">
        <v>2.0</v>
      </c>
      <c r="D4052" s="7">
        <v>2.0</v>
      </c>
      <c r="E4052" s="7">
        <v>1.0</v>
      </c>
      <c r="F4052" s="7" t="s">
        <v>345</v>
      </c>
      <c r="G4052" s="7" t="s">
        <v>293</v>
      </c>
      <c r="H4052" s="7" t="s">
        <v>2686</v>
      </c>
      <c r="I4052" s="7" t="s">
        <v>25</v>
      </c>
    </row>
    <row r="4053">
      <c r="A4053" s="56" t="s">
        <v>497</v>
      </c>
      <c r="B4053" s="7" t="s">
        <v>523</v>
      </c>
      <c r="C4053" s="7">
        <v>3.0</v>
      </c>
      <c r="D4053" s="7">
        <v>2.0</v>
      </c>
      <c r="E4053" s="7">
        <v>1.0</v>
      </c>
      <c r="F4053" s="7" t="s">
        <v>382</v>
      </c>
      <c r="G4053" s="7" t="s">
        <v>293</v>
      </c>
      <c r="H4053" s="7" t="s">
        <v>1179</v>
      </c>
      <c r="I4053" s="7" t="s">
        <v>27</v>
      </c>
    </row>
    <row r="4054">
      <c r="A4054" s="56" t="s">
        <v>295</v>
      </c>
      <c r="B4054" s="7" t="s">
        <v>499</v>
      </c>
      <c r="C4054" s="7">
        <v>3.0</v>
      </c>
      <c r="D4054" s="7">
        <v>3.0</v>
      </c>
      <c r="E4054" s="7"/>
      <c r="F4054" s="7" t="s">
        <v>355</v>
      </c>
      <c r="G4054" s="7" t="s">
        <v>293</v>
      </c>
      <c r="H4054" s="7" t="s">
        <v>1508</v>
      </c>
      <c r="I4054" s="7" t="s">
        <v>27</v>
      </c>
    </row>
    <row r="4055">
      <c r="A4055" s="56" t="s">
        <v>295</v>
      </c>
      <c r="B4055" s="7" t="s">
        <v>393</v>
      </c>
      <c r="C4055" s="7">
        <v>4.0</v>
      </c>
      <c r="D4055" s="7">
        <v>3.0</v>
      </c>
      <c r="E4055" s="7"/>
      <c r="F4055" s="7" t="s">
        <v>24</v>
      </c>
      <c r="G4055" s="7" t="s">
        <v>293</v>
      </c>
      <c r="H4055" s="7" t="s">
        <v>2687</v>
      </c>
      <c r="I4055" s="7" t="s">
        <v>25</v>
      </c>
    </row>
    <row r="4056">
      <c r="A4056" s="56" t="s">
        <v>330</v>
      </c>
      <c r="B4056" s="7" t="s">
        <v>328</v>
      </c>
      <c r="C4056" s="7">
        <v>4.0</v>
      </c>
      <c r="D4056" s="7">
        <v>5.0</v>
      </c>
      <c r="E4056" s="7"/>
      <c r="F4056" s="7" t="s">
        <v>355</v>
      </c>
      <c r="G4056" s="7" t="s">
        <v>293</v>
      </c>
      <c r="H4056" s="7" t="s">
        <v>2688</v>
      </c>
      <c r="I4056" s="7" t="s">
        <v>27</v>
      </c>
    </row>
    <row r="4057">
      <c r="A4057" s="56" t="s">
        <v>290</v>
      </c>
      <c r="B4057" s="7" t="s">
        <v>2671</v>
      </c>
      <c r="C4057" s="7">
        <v>1.0</v>
      </c>
      <c r="D4057" s="7">
        <v>1.0</v>
      </c>
      <c r="E4057" s="7"/>
      <c r="F4057" s="7" t="s">
        <v>36</v>
      </c>
      <c r="G4057" s="7" t="s">
        <v>293</v>
      </c>
      <c r="H4057" s="7" t="s">
        <v>1564</v>
      </c>
      <c r="I4057" s="7" t="s">
        <v>25</v>
      </c>
    </row>
    <row r="4058">
      <c r="A4058" s="56" t="s">
        <v>439</v>
      </c>
      <c r="B4058" s="7" t="s">
        <v>515</v>
      </c>
      <c r="C4058" s="7">
        <v>4.0</v>
      </c>
      <c r="D4058" s="7">
        <v>3.0</v>
      </c>
      <c r="E4058" s="7"/>
      <c r="F4058" s="7" t="s">
        <v>355</v>
      </c>
      <c r="G4058" s="7" t="s">
        <v>293</v>
      </c>
      <c r="H4058" s="7" t="s">
        <v>1778</v>
      </c>
      <c r="I4058" s="7" t="s">
        <v>25</v>
      </c>
    </row>
    <row r="4059">
      <c r="A4059" s="56" t="s">
        <v>303</v>
      </c>
      <c r="B4059" s="7" t="s">
        <v>599</v>
      </c>
      <c r="C4059" s="7">
        <v>5.0</v>
      </c>
      <c r="D4059" s="7">
        <v>5.0</v>
      </c>
      <c r="E4059" s="7"/>
      <c r="F4059" s="7" t="s">
        <v>352</v>
      </c>
      <c r="G4059" s="7" t="s">
        <v>179</v>
      </c>
      <c r="H4059" s="7" t="s">
        <v>2689</v>
      </c>
      <c r="I4059" s="7" t="s">
        <v>175</v>
      </c>
    </row>
    <row r="4060">
      <c r="A4060" s="56" t="s">
        <v>681</v>
      </c>
      <c r="B4060" s="7" t="s">
        <v>363</v>
      </c>
      <c r="C4060" s="7">
        <v>5.0</v>
      </c>
      <c r="D4060" s="7">
        <v>6.0</v>
      </c>
      <c r="E4060" s="7"/>
      <c r="F4060" s="7" t="s">
        <v>355</v>
      </c>
      <c r="G4060" s="7" t="s">
        <v>293</v>
      </c>
      <c r="H4060" s="7" t="s">
        <v>1807</v>
      </c>
      <c r="I4060" s="7" t="s">
        <v>25</v>
      </c>
    </row>
    <row r="4061">
      <c r="A4061" s="56" t="s">
        <v>681</v>
      </c>
      <c r="B4061" s="7" t="s">
        <v>779</v>
      </c>
      <c r="C4061" s="7">
        <v>5.0</v>
      </c>
      <c r="D4061" s="7">
        <v>6.0</v>
      </c>
      <c r="E4061" s="7">
        <v>1.0</v>
      </c>
      <c r="F4061" s="7" t="s">
        <v>300</v>
      </c>
      <c r="G4061" s="7" t="s">
        <v>293</v>
      </c>
      <c r="H4061" s="7" t="s">
        <v>1685</v>
      </c>
      <c r="I4061" s="7" t="s">
        <v>27</v>
      </c>
    </row>
    <row r="4062">
      <c r="A4062" s="56" t="s">
        <v>295</v>
      </c>
      <c r="B4062" s="7" t="s">
        <v>578</v>
      </c>
      <c r="C4062" s="7">
        <v>5.0</v>
      </c>
      <c r="D4062" s="7">
        <v>3.0</v>
      </c>
      <c r="E4062" s="7"/>
      <c r="F4062" s="7" t="s">
        <v>300</v>
      </c>
      <c r="G4062" s="7" t="s">
        <v>293</v>
      </c>
      <c r="H4062" s="7" t="s">
        <v>1508</v>
      </c>
      <c r="I4062" s="7" t="s">
        <v>27</v>
      </c>
    </row>
    <row r="4063">
      <c r="A4063" s="56" t="s">
        <v>295</v>
      </c>
      <c r="B4063" s="7" t="s">
        <v>2690</v>
      </c>
      <c r="C4063" s="7">
        <v>3.0</v>
      </c>
      <c r="D4063" s="7">
        <v>3.0</v>
      </c>
      <c r="E4063" s="7"/>
      <c r="F4063" s="7" t="s">
        <v>355</v>
      </c>
      <c r="G4063" s="7" t="s">
        <v>293</v>
      </c>
      <c r="H4063" s="7" t="s">
        <v>1508</v>
      </c>
      <c r="I4063" s="7" t="s">
        <v>27</v>
      </c>
    </row>
    <row r="4064">
      <c r="A4064" s="56" t="s">
        <v>436</v>
      </c>
      <c r="B4064" s="7" t="s">
        <v>381</v>
      </c>
      <c r="C4064" s="7">
        <v>5.0</v>
      </c>
      <c r="D4064" s="7">
        <v>6.0</v>
      </c>
      <c r="E4064" s="7"/>
      <c r="F4064" s="7" t="s">
        <v>300</v>
      </c>
      <c r="G4064" s="7" t="s">
        <v>293</v>
      </c>
      <c r="H4064" s="7" t="s">
        <v>2691</v>
      </c>
      <c r="I4064" s="7" t="s">
        <v>27</v>
      </c>
    </row>
    <row r="4065">
      <c r="A4065" s="56" t="s">
        <v>290</v>
      </c>
      <c r="B4065" s="7" t="s">
        <v>2692</v>
      </c>
      <c r="C4065" s="7">
        <v>6.0</v>
      </c>
      <c r="D4065" s="7">
        <v>7.0</v>
      </c>
      <c r="E4065" s="7"/>
      <c r="F4065" s="7" t="s">
        <v>355</v>
      </c>
      <c r="G4065" s="7" t="s">
        <v>293</v>
      </c>
      <c r="H4065" s="7" t="s">
        <v>2693</v>
      </c>
      <c r="I4065" s="7" t="s">
        <v>27</v>
      </c>
    </row>
    <row r="4066">
      <c r="A4066" s="56" t="s">
        <v>295</v>
      </c>
      <c r="B4066" s="7" t="s">
        <v>578</v>
      </c>
      <c r="C4066" s="7">
        <v>3.0</v>
      </c>
      <c r="D4066" s="7">
        <v>3.0</v>
      </c>
      <c r="E4066" s="7"/>
      <c r="F4066" s="7" t="s">
        <v>355</v>
      </c>
      <c r="G4066" s="7" t="s">
        <v>293</v>
      </c>
      <c r="H4066" s="7" t="s">
        <v>2694</v>
      </c>
      <c r="I4066" s="7" t="s">
        <v>27</v>
      </c>
    </row>
    <row r="4067">
      <c r="A4067" s="56" t="s">
        <v>436</v>
      </c>
      <c r="B4067" s="7" t="s">
        <v>650</v>
      </c>
      <c r="C4067" s="7">
        <v>5.0</v>
      </c>
      <c r="D4067" s="7">
        <v>5.0</v>
      </c>
      <c r="E4067" s="7"/>
      <c r="F4067" s="7" t="s">
        <v>552</v>
      </c>
      <c r="G4067" s="7" t="s">
        <v>179</v>
      </c>
      <c r="H4067" s="7" t="s">
        <v>1245</v>
      </c>
      <c r="I4067" s="7" t="s">
        <v>27</v>
      </c>
    </row>
    <row r="4068">
      <c r="A4068" s="56" t="s">
        <v>295</v>
      </c>
      <c r="B4068" s="7" t="s">
        <v>573</v>
      </c>
      <c r="C4068" s="7">
        <v>5.0</v>
      </c>
      <c r="D4068" s="7">
        <v>5.0</v>
      </c>
      <c r="E4068" s="7"/>
      <c r="F4068" s="7" t="s">
        <v>355</v>
      </c>
      <c r="G4068" s="7" t="s">
        <v>293</v>
      </c>
      <c r="H4068" s="7" t="s">
        <v>811</v>
      </c>
      <c r="I4068" s="7" t="s">
        <v>27</v>
      </c>
    </row>
    <row r="4069">
      <c r="A4069" s="56" t="s">
        <v>336</v>
      </c>
      <c r="B4069" s="7" t="s">
        <v>416</v>
      </c>
      <c r="C4069" s="7">
        <v>4.0</v>
      </c>
      <c r="D4069" s="7">
        <v>3.0</v>
      </c>
      <c r="E4069" s="7">
        <v>3.0</v>
      </c>
      <c r="F4069" s="7" t="s">
        <v>345</v>
      </c>
      <c r="G4069" s="7" t="s">
        <v>293</v>
      </c>
      <c r="H4069" s="7" t="s">
        <v>2194</v>
      </c>
      <c r="I4069" s="7" t="s">
        <v>25</v>
      </c>
    </row>
    <row r="4070">
      <c r="A4070" s="56" t="s">
        <v>302</v>
      </c>
      <c r="B4070" s="7" t="s">
        <v>1546</v>
      </c>
      <c r="C4070" s="7">
        <v>4.0</v>
      </c>
      <c r="D4070" s="7">
        <v>3.0</v>
      </c>
      <c r="E4070" s="7">
        <v>1.0</v>
      </c>
      <c r="F4070" s="7" t="s">
        <v>321</v>
      </c>
      <c r="G4070" s="7" t="s">
        <v>179</v>
      </c>
      <c r="H4070" s="7" t="s">
        <v>946</v>
      </c>
      <c r="I4070" s="7" t="s">
        <v>27</v>
      </c>
    </row>
    <row r="4071">
      <c r="A4071" s="56" t="s">
        <v>341</v>
      </c>
      <c r="B4071" s="7" t="s">
        <v>816</v>
      </c>
      <c r="C4071" s="7">
        <v>4.0</v>
      </c>
      <c r="D4071" s="7">
        <v>4.0</v>
      </c>
      <c r="E4071" s="7">
        <v>1.0</v>
      </c>
      <c r="F4071" s="7" t="s">
        <v>321</v>
      </c>
      <c r="G4071" s="7" t="s">
        <v>179</v>
      </c>
      <c r="H4071" s="7" t="s">
        <v>537</v>
      </c>
      <c r="I4071" s="7" t="s">
        <v>175</v>
      </c>
    </row>
    <row r="4072">
      <c r="A4072" s="56" t="s">
        <v>341</v>
      </c>
      <c r="B4072" s="7" t="s">
        <v>428</v>
      </c>
      <c r="C4072" s="7">
        <v>5.0</v>
      </c>
      <c r="D4072" s="7">
        <v>4.0</v>
      </c>
      <c r="E4072" s="7">
        <v>2.0</v>
      </c>
      <c r="F4072" s="7" t="s">
        <v>443</v>
      </c>
      <c r="G4072" s="7" t="s">
        <v>179</v>
      </c>
      <c r="H4072" s="7" t="s">
        <v>1408</v>
      </c>
      <c r="I4072" s="7" t="s">
        <v>27</v>
      </c>
    </row>
    <row r="4073">
      <c r="A4073" s="56" t="s">
        <v>436</v>
      </c>
      <c r="B4073" s="7" t="s">
        <v>2695</v>
      </c>
      <c r="C4073" s="7">
        <v>3.0</v>
      </c>
      <c r="D4073" s="7">
        <v>2.0</v>
      </c>
      <c r="E4073" s="7">
        <v>4.0</v>
      </c>
      <c r="F4073" s="7" t="s">
        <v>355</v>
      </c>
      <c r="G4073" s="7" t="s">
        <v>293</v>
      </c>
      <c r="H4073" s="7" t="s">
        <v>2582</v>
      </c>
      <c r="I4073" s="7" t="s">
        <v>27</v>
      </c>
    </row>
    <row r="4074">
      <c r="A4074" s="56" t="s">
        <v>302</v>
      </c>
      <c r="B4074" s="7" t="s">
        <v>386</v>
      </c>
      <c r="C4074" s="7">
        <v>6.0</v>
      </c>
      <c r="D4074" s="7">
        <v>3.0</v>
      </c>
      <c r="E4074" s="7">
        <v>2.0</v>
      </c>
      <c r="F4074" s="7" t="s">
        <v>326</v>
      </c>
      <c r="G4074" s="7" t="s">
        <v>179</v>
      </c>
      <c r="H4074" s="7" t="s">
        <v>1413</v>
      </c>
      <c r="I4074" s="7" t="s">
        <v>27</v>
      </c>
    </row>
    <row r="4075">
      <c r="A4075" s="56" t="s">
        <v>295</v>
      </c>
      <c r="B4075" s="7" t="s">
        <v>1369</v>
      </c>
      <c r="C4075" s="7">
        <v>3.0</v>
      </c>
      <c r="D4075" s="7">
        <v>3.0</v>
      </c>
      <c r="E4075" s="7">
        <v>1.0</v>
      </c>
      <c r="F4075" s="7" t="s">
        <v>300</v>
      </c>
      <c r="G4075" s="7" t="s">
        <v>293</v>
      </c>
      <c r="H4075" s="7" t="s">
        <v>1708</v>
      </c>
      <c r="I4075" s="7" t="s">
        <v>27</v>
      </c>
    </row>
    <row r="4076">
      <c r="A4076" s="56" t="s">
        <v>306</v>
      </c>
      <c r="B4076" s="7" t="s">
        <v>515</v>
      </c>
      <c r="C4076" s="7">
        <v>3.0</v>
      </c>
      <c r="D4076" s="7">
        <v>3.0</v>
      </c>
      <c r="E4076" s="7">
        <v>3.0</v>
      </c>
      <c r="F4076" s="7" t="s">
        <v>382</v>
      </c>
      <c r="G4076" s="7" t="s">
        <v>293</v>
      </c>
      <c r="H4076" s="7" t="s">
        <v>1313</v>
      </c>
      <c r="I4076" s="7" t="s">
        <v>25</v>
      </c>
    </row>
    <row r="4077">
      <c r="A4077" s="56" t="s">
        <v>306</v>
      </c>
      <c r="B4077" s="7" t="s">
        <v>515</v>
      </c>
      <c r="C4077" s="7">
        <v>3.0</v>
      </c>
      <c r="D4077" s="7">
        <v>3.0</v>
      </c>
      <c r="E4077" s="7"/>
      <c r="F4077" s="7" t="s">
        <v>382</v>
      </c>
      <c r="G4077" s="7" t="s">
        <v>293</v>
      </c>
      <c r="H4077" s="7" t="s">
        <v>1313</v>
      </c>
      <c r="I4077" s="7" t="s">
        <v>25</v>
      </c>
    </row>
    <row r="4078">
      <c r="A4078" s="56" t="s">
        <v>336</v>
      </c>
      <c r="B4078" s="7" t="s">
        <v>1383</v>
      </c>
      <c r="C4078" s="7">
        <v>2.0</v>
      </c>
      <c r="D4078" s="7">
        <v>2.0</v>
      </c>
      <c r="E4078" s="7">
        <v>3.0</v>
      </c>
      <c r="F4078" s="7" t="s">
        <v>24</v>
      </c>
      <c r="G4078" s="7" t="s">
        <v>293</v>
      </c>
      <c r="H4078" s="7" t="s">
        <v>982</v>
      </c>
    </row>
    <row r="4079">
      <c r="A4079" s="56" t="s">
        <v>848</v>
      </c>
      <c r="B4079" s="7" t="s">
        <v>534</v>
      </c>
      <c r="C4079" s="7">
        <v>2.0</v>
      </c>
      <c r="D4079" s="7">
        <v>2.0</v>
      </c>
      <c r="E4079" s="7"/>
      <c r="F4079" s="7" t="s">
        <v>300</v>
      </c>
      <c r="G4079" s="7" t="s">
        <v>293</v>
      </c>
      <c r="H4079" s="7" t="s">
        <v>849</v>
      </c>
      <c r="I4079" s="7" t="s">
        <v>27</v>
      </c>
    </row>
    <row r="4080">
      <c r="A4080" s="56" t="s">
        <v>295</v>
      </c>
      <c r="B4080" s="7" t="s">
        <v>695</v>
      </c>
      <c r="C4080" s="7">
        <v>5.0</v>
      </c>
      <c r="D4080" s="7">
        <v>4.0</v>
      </c>
      <c r="E4080" s="7">
        <v>2.0</v>
      </c>
      <c r="F4080" s="7" t="s">
        <v>732</v>
      </c>
      <c r="G4080" s="7" t="s">
        <v>179</v>
      </c>
      <c r="H4080" s="7" t="s">
        <v>2696</v>
      </c>
      <c r="I4080" s="7" t="s">
        <v>27</v>
      </c>
    </row>
    <row r="4081">
      <c r="A4081" s="56" t="s">
        <v>295</v>
      </c>
      <c r="B4081" s="7" t="s">
        <v>1146</v>
      </c>
      <c r="C4081" s="7">
        <v>5.0</v>
      </c>
      <c r="D4081" s="7">
        <v>4.0</v>
      </c>
      <c r="E4081" s="7"/>
      <c r="F4081" s="7" t="s">
        <v>329</v>
      </c>
      <c r="G4081" s="7" t="s">
        <v>179</v>
      </c>
      <c r="H4081" s="7" t="s">
        <v>1153</v>
      </c>
      <c r="I4081" s="7" t="s">
        <v>27</v>
      </c>
    </row>
    <row r="4082">
      <c r="A4082" s="56" t="s">
        <v>319</v>
      </c>
      <c r="B4082" s="7" t="s">
        <v>347</v>
      </c>
      <c r="C4082" s="7">
        <v>3.0</v>
      </c>
      <c r="D4082" s="7">
        <v>2.0</v>
      </c>
      <c r="E4082" s="7"/>
      <c r="F4082" s="7" t="s">
        <v>382</v>
      </c>
      <c r="G4082" s="7" t="s">
        <v>293</v>
      </c>
      <c r="H4082" s="7" t="s">
        <v>2697</v>
      </c>
      <c r="I4082" s="7" t="s">
        <v>27</v>
      </c>
    </row>
    <row r="4083">
      <c r="A4083" s="56" t="s">
        <v>295</v>
      </c>
      <c r="B4083" s="7" t="s">
        <v>573</v>
      </c>
      <c r="C4083" s="7">
        <v>4.0</v>
      </c>
      <c r="D4083" s="7">
        <v>4.0</v>
      </c>
      <c r="E4083" s="7">
        <v>2.0</v>
      </c>
      <c r="F4083" s="7" t="s">
        <v>355</v>
      </c>
      <c r="G4083" s="7" t="s">
        <v>293</v>
      </c>
      <c r="H4083" s="7" t="s">
        <v>709</v>
      </c>
      <c r="I4083" s="7" t="s">
        <v>27</v>
      </c>
    </row>
    <row r="4084">
      <c r="A4084" s="56" t="s">
        <v>295</v>
      </c>
      <c r="B4084" s="7" t="s">
        <v>1495</v>
      </c>
      <c r="C4084" s="7">
        <v>5.0</v>
      </c>
      <c r="D4084" s="7">
        <v>4.0</v>
      </c>
      <c r="E4084" s="7">
        <v>2.0</v>
      </c>
      <c r="F4084" s="7" t="s">
        <v>300</v>
      </c>
      <c r="G4084" s="7" t="s">
        <v>293</v>
      </c>
      <c r="H4084" s="7" t="s">
        <v>2698</v>
      </c>
      <c r="I4084" s="7" t="s">
        <v>27</v>
      </c>
    </row>
    <row r="4085">
      <c r="A4085" s="56" t="s">
        <v>295</v>
      </c>
      <c r="B4085" s="7" t="s">
        <v>291</v>
      </c>
      <c r="C4085" s="7">
        <v>3.0</v>
      </c>
      <c r="D4085" s="7">
        <v>2.0</v>
      </c>
      <c r="E4085" s="7">
        <v>2.0</v>
      </c>
      <c r="F4085" s="7" t="s">
        <v>300</v>
      </c>
      <c r="G4085" s="7" t="s">
        <v>293</v>
      </c>
      <c r="H4085" s="7" t="s">
        <v>1867</v>
      </c>
      <c r="I4085" s="7" t="s">
        <v>27</v>
      </c>
    </row>
    <row r="4086">
      <c r="A4086" s="56" t="s">
        <v>295</v>
      </c>
      <c r="B4086" s="7" t="s">
        <v>2699</v>
      </c>
      <c r="C4086" s="7">
        <v>4.0</v>
      </c>
      <c r="D4086" s="7">
        <v>4.0</v>
      </c>
      <c r="E4086" s="7">
        <v>1.0</v>
      </c>
      <c r="F4086" s="7" t="s">
        <v>300</v>
      </c>
      <c r="G4086" s="7" t="s">
        <v>293</v>
      </c>
      <c r="H4086" s="7" t="s">
        <v>2700</v>
      </c>
      <c r="I4086" s="7" t="s">
        <v>27</v>
      </c>
    </row>
    <row r="4087">
      <c r="A4087" s="56" t="s">
        <v>295</v>
      </c>
      <c r="B4087" s="7" t="s">
        <v>1146</v>
      </c>
      <c r="C4087" s="7">
        <v>5.0</v>
      </c>
      <c r="D4087" s="7">
        <v>4.0</v>
      </c>
      <c r="E4087" s="7"/>
      <c r="F4087" s="7" t="s">
        <v>329</v>
      </c>
      <c r="G4087" s="7" t="s">
        <v>179</v>
      </c>
      <c r="H4087" s="7" t="s">
        <v>1153</v>
      </c>
      <c r="I4087" s="7" t="s">
        <v>27</v>
      </c>
    </row>
    <row r="4088">
      <c r="A4088" s="56" t="s">
        <v>295</v>
      </c>
      <c r="B4088" s="7" t="s">
        <v>1299</v>
      </c>
      <c r="C4088" s="7">
        <v>5.0</v>
      </c>
      <c r="D4088" s="7">
        <v>4.0</v>
      </c>
      <c r="E4088" s="7"/>
      <c r="F4088" s="7" t="s">
        <v>300</v>
      </c>
      <c r="G4088" s="7" t="s">
        <v>293</v>
      </c>
      <c r="H4088" s="7" t="s">
        <v>2701</v>
      </c>
      <c r="I4088" s="7" t="s">
        <v>27</v>
      </c>
    </row>
    <row r="4089">
      <c r="A4089" s="56" t="s">
        <v>295</v>
      </c>
      <c r="B4089" s="7" t="s">
        <v>2702</v>
      </c>
      <c r="C4089" s="7">
        <v>5.0</v>
      </c>
      <c r="D4089" s="7">
        <v>4.0</v>
      </c>
      <c r="E4089" s="7">
        <v>2.0</v>
      </c>
      <c r="F4089" s="7" t="s">
        <v>300</v>
      </c>
      <c r="G4089" s="7" t="s">
        <v>293</v>
      </c>
      <c r="H4089" s="7" t="s">
        <v>2158</v>
      </c>
      <c r="I4089" s="7" t="s">
        <v>27</v>
      </c>
    </row>
    <row r="4090">
      <c r="A4090" s="56" t="s">
        <v>303</v>
      </c>
      <c r="B4090" s="7" t="s">
        <v>515</v>
      </c>
      <c r="C4090" s="7">
        <v>5.0</v>
      </c>
      <c r="D4090" s="7">
        <v>5.0</v>
      </c>
      <c r="E4090" s="7">
        <v>1.0</v>
      </c>
      <c r="F4090" s="7" t="s">
        <v>352</v>
      </c>
      <c r="G4090" s="7" t="s">
        <v>179</v>
      </c>
      <c r="H4090" s="7" t="s">
        <v>2689</v>
      </c>
      <c r="I4090" s="7" t="s">
        <v>175</v>
      </c>
    </row>
    <row r="4091">
      <c r="A4091" s="56" t="s">
        <v>295</v>
      </c>
      <c r="B4091" s="7" t="s">
        <v>535</v>
      </c>
      <c r="C4091" s="7">
        <v>3.0</v>
      </c>
      <c r="D4091" s="7">
        <v>3.0</v>
      </c>
      <c r="E4091" s="7">
        <v>1.0</v>
      </c>
      <c r="F4091" s="7" t="s">
        <v>300</v>
      </c>
      <c r="G4091" s="7" t="s">
        <v>293</v>
      </c>
      <c r="H4091" s="7" t="s">
        <v>2703</v>
      </c>
      <c r="I4091" s="7" t="s">
        <v>27</v>
      </c>
    </row>
    <row r="4092">
      <c r="A4092" s="56" t="s">
        <v>295</v>
      </c>
      <c r="B4092" s="7" t="s">
        <v>573</v>
      </c>
      <c r="C4092" s="7">
        <v>4.0</v>
      </c>
      <c r="D4092" s="7">
        <v>4.0</v>
      </c>
      <c r="E4092" s="7">
        <v>1.0</v>
      </c>
      <c r="F4092" s="7" t="s">
        <v>355</v>
      </c>
      <c r="G4092" s="7" t="s">
        <v>293</v>
      </c>
      <c r="H4092" s="7" t="s">
        <v>709</v>
      </c>
      <c r="I4092" s="7" t="s">
        <v>27</v>
      </c>
    </row>
    <row r="4093">
      <c r="A4093" s="56" t="s">
        <v>298</v>
      </c>
      <c r="B4093" s="7" t="s">
        <v>512</v>
      </c>
      <c r="C4093" s="7">
        <v>6.0</v>
      </c>
      <c r="D4093" s="7">
        <v>5.0</v>
      </c>
      <c r="E4093" s="7">
        <v>1.0</v>
      </c>
      <c r="F4093" s="7" t="s">
        <v>188</v>
      </c>
      <c r="G4093" s="7" t="s">
        <v>293</v>
      </c>
      <c r="H4093" s="7" t="s">
        <v>2704</v>
      </c>
      <c r="I4093" s="7" t="s">
        <v>27</v>
      </c>
    </row>
    <row r="4094">
      <c r="A4094" s="56" t="s">
        <v>309</v>
      </c>
      <c r="B4094" s="7" t="s">
        <v>2076</v>
      </c>
      <c r="C4094" s="7">
        <v>3.0</v>
      </c>
      <c r="D4094" s="7">
        <v>2.0</v>
      </c>
      <c r="E4094" s="7">
        <v>2.0</v>
      </c>
      <c r="F4094" s="7" t="s">
        <v>355</v>
      </c>
      <c r="G4094" s="7" t="s">
        <v>293</v>
      </c>
      <c r="H4094" s="7" t="s">
        <v>2705</v>
      </c>
      <c r="I4094" s="7" t="s">
        <v>27</v>
      </c>
    </row>
    <row r="4095">
      <c r="A4095" s="56" t="s">
        <v>336</v>
      </c>
      <c r="B4095" s="7" t="s">
        <v>1085</v>
      </c>
      <c r="C4095" s="7">
        <v>2.0</v>
      </c>
      <c r="D4095" s="7">
        <v>2.0</v>
      </c>
      <c r="E4095" s="7">
        <v>1.0</v>
      </c>
      <c r="F4095" s="7" t="s">
        <v>24</v>
      </c>
      <c r="G4095" s="7" t="s">
        <v>293</v>
      </c>
      <c r="H4095" s="7" t="s">
        <v>2650</v>
      </c>
      <c r="I4095" s="7" t="s">
        <v>25</v>
      </c>
    </row>
    <row r="4096">
      <c r="A4096" s="56" t="s">
        <v>295</v>
      </c>
      <c r="B4096" s="7" t="s">
        <v>560</v>
      </c>
      <c r="C4096" s="7">
        <v>5.0</v>
      </c>
      <c r="D4096" s="7">
        <v>5.0</v>
      </c>
      <c r="E4096" s="7">
        <v>1.0</v>
      </c>
      <c r="F4096" s="7" t="s">
        <v>355</v>
      </c>
      <c r="G4096" s="7" t="s">
        <v>293</v>
      </c>
      <c r="H4096" s="7" t="s">
        <v>2706</v>
      </c>
      <c r="I4096" s="7" t="s">
        <v>184</v>
      </c>
    </row>
    <row r="4097">
      <c r="A4097" s="56" t="s">
        <v>295</v>
      </c>
      <c r="B4097" s="7" t="s">
        <v>418</v>
      </c>
      <c r="C4097" s="7">
        <v>4.0</v>
      </c>
      <c r="D4097" s="7">
        <v>4.0</v>
      </c>
      <c r="E4097" s="7">
        <v>2.0</v>
      </c>
      <c r="F4097" s="7" t="s">
        <v>300</v>
      </c>
      <c r="G4097" s="7" t="s">
        <v>293</v>
      </c>
      <c r="H4097" s="7" t="s">
        <v>2707</v>
      </c>
      <c r="I4097" s="7" t="s">
        <v>27</v>
      </c>
    </row>
    <row r="4098">
      <c r="A4098" s="56" t="s">
        <v>295</v>
      </c>
      <c r="B4098" s="7" t="s">
        <v>560</v>
      </c>
      <c r="C4098" s="7">
        <v>5.0</v>
      </c>
      <c r="D4098" s="7">
        <v>5.0</v>
      </c>
      <c r="E4098" s="7">
        <v>2.0</v>
      </c>
      <c r="F4098" s="7" t="s">
        <v>355</v>
      </c>
      <c r="G4098" s="7" t="s">
        <v>293</v>
      </c>
      <c r="H4098" s="7" t="s">
        <v>2706</v>
      </c>
      <c r="I4098" s="7" t="s">
        <v>27</v>
      </c>
    </row>
    <row r="4099">
      <c r="A4099" s="56" t="s">
        <v>295</v>
      </c>
      <c r="B4099" s="7" t="s">
        <v>560</v>
      </c>
      <c r="C4099" s="7">
        <v>5.0</v>
      </c>
      <c r="D4099" s="7">
        <v>5.0</v>
      </c>
      <c r="E4099" s="7">
        <v>1.0</v>
      </c>
      <c r="F4099" s="7" t="s">
        <v>355</v>
      </c>
      <c r="G4099" s="7" t="s">
        <v>293</v>
      </c>
      <c r="H4099" s="7" t="s">
        <v>2706</v>
      </c>
      <c r="I4099" s="7" t="s">
        <v>27</v>
      </c>
    </row>
    <row r="4100">
      <c r="A4100" s="56" t="s">
        <v>436</v>
      </c>
      <c r="B4100" s="7" t="s">
        <v>816</v>
      </c>
      <c r="C4100" s="7">
        <v>1.0</v>
      </c>
      <c r="D4100" s="7">
        <v>1.0</v>
      </c>
      <c r="E4100" s="7">
        <v>1.0</v>
      </c>
      <c r="F4100" s="7" t="s">
        <v>300</v>
      </c>
      <c r="G4100" s="7" t="s">
        <v>293</v>
      </c>
      <c r="H4100" s="7" t="s">
        <v>458</v>
      </c>
      <c r="I4100" s="7" t="s">
        <v>27</v>
      </c>
    </row>
    <row r="4101">
      <c r="A4101" s="56" t="s">
        <v>290</v>
      </c>
      <c r="B4101" s="7" t="s">
        <v>418</v>
      </c>
      <c r="C4101" s="7">
        <v>4.0</v>
      </c>
      <c r="D4101" s="7">
        <v>4.0</v>
      </c>
      <c r="E4101" s="7">
        <v>1.0</v>
      </c>
      <c r="F4101" s="7" t="s">
        <v>300</v>
      </c>
      <c r="G4101" s="7" t="s">
        <v>293</v>
      </c>
      <c r="H4101" s="7" t="s">
        <v>2364</v>
      </c>
    </row>
    <row r="4102">
      <c r="A4102" s="56" t="s">
        <v>944</v>
      </c>
      <c r="B4102" s="7" t="s">
        <v>1280</v>
      </c>
      <c r="C4102" s="7">
        <v>6.0</v>
      </c>
      <c r="D4102" s="7">
        <v>6.0</v>
      </c>
      <c r="E4102" s="7">
        <v>1.0</v>
      </c>
      <c r="F4102" s="7" t="s">
        <v>192</v>
      </c>
      <c r="G4102" s="7" t="s">
        <v>179</v>
      </c>
      <c r="H4102" s="7" t="s">
        <v>852</v>
      </c>
      <c r="I4102" s="7" t="s">
        <v>27</v>
      </c>
    </row>
    <row r="4103">
      <c r="A4103" s="56" t="s">
        <v>295</v>
      </c>
      <c r="B4103" s="7" t="s">
        <v>2708</v>
      </c>
      <c r="C4103" s="7">
        <v>6.0</v>
      </c>
      <c r="D4103" s="7">
        <v>5.0</v>
      </c>
      <c r="E4103" s="7">
        <v>1.0</v>
      </c>
      <c r="F4103" s="7" t="s">
        <v>192</v>
      </c>
      <c r="G4103" s="7" t="s">
        <v>293</v>
      </c>
      <c r="H4103" s="7" t="s">
        <v>2709</v>
      </c>
      <c r="I4103" s="7" t="s">
        <v>27</v>
      </c>
    </row>
    <row r="4104">
      <c r="A4104" s="56" t="s">
        <v>295</v>
      </c>
      <c r="B4104" s="7" t="s">
        <v>578</v>
      </c>
      <c r="C4104" s="7">
        <v>3.0</v>
      </c>
      <c r="D4104" s="7">
        <v>2.0</v>
      </c>
      <c r="E4104" s="7">
        <v>1.0</v>
      </c>
      <c r="F4104" s="7" t="s">
        <v>300</v>
      </c>
      <c r="G4104" s="7" t="s">
        <v>293</v>
      </c>
      <c r="H4104" s="7" t="s">
        <v>1048</v>
      </c>
      <c r="I4104" s="7" t="s">
        <v>25</v>
      </c>
    </row>
    <row r="4105">
      <c r="A4105" s="56" t="s">
        <v>295</v>
      </c>
      <c r="B4105" s="7" t="s">
        <v>1102</v>
      </c>
      <c r="D4105" s="27"/>
      <c r="E4105" s="7">
        <v>1.0</v>
      </c>
      <c r="F4105" s="7" t="s">
        <v>345</v>
      </c>
      <c r="G4105" s="7" t="s">
        <v>293</v>
      </c>
      <c r="H4105" s="7" t="s">
        <v>757</v>
      </c>
      <c r="I4105" s="7" t="s">
        <v>25</v>
      </c>
    </row>
    <row r="4106">
      <c r="A4106" s="56" t="s">
        <v>295</v>
      </c>
      <c r="B4106" s="7" t="s">
        <v>534</v>
      </c>
      <c r="C4106" s="7">
        <v>3.0</v>
      </c>
      <c r="D4106" s="7">
        <v>2.0</v>
      </c>
      <c r="E4106" s="7">
        <v>1.0</v>
      </c>
      <c r="F4106" s="7" t="s">
        <v>300</v>
      </c>
      <c r="G4106" s="7" t="s">
        <v>293</v>
      </c>
      <c r="H4106" s="7" t="s">
        <v>1452</v>
      </c>
      <c r="I4106" s="7" t="s">
        <v>175</v>
      </c>
    </row>
    <row r="4107">
      <c r="A4107" s="56" t="s">
        <v>295</v>
      </c>
      <c r="B4107" s="7" t="s">
        <v>534</v>
      </c>
      <c r="C4107" s="7">
        <v>3.0</v>
      </c>
      <c r="D4107" s="7">
        <v>2.0</v>
      </c>
      <c r="E4107" s="7">
        <v>1.0</v>
      </c>
      <c r="F4107" s="7" t="s">
        <v>300</v>
      </c>
      <c r="G4107" s="7" t="s">
        <v>293</v>
      </c>
      <c r="H4107" s="7" t="s">
        <v>2710</v>
      </c>
      <c r="I4107" s="7" t="s">
        <v>175</v>
      </c>
    </row>
    <row r="4108">
      <c r="A4108" s="56" t="s">
        <v>336</v>
      </c>
      <c r="B4108" s="7" t="s">
        <v>379</v>
      </c>
      <c r="C4108" s="7">
        <v>5.0</v>
      </c>
      <c r="D4108" s="7">
        <v>4.0</v>
      </c>
      <c r="E4108" s="7">
        <v>2.0</v>
      </c>
      <c r="F4108" s="7" t="s">
        <v>300</v>
      </c>
      <c r="G4108" s="7" t="s">
        <v>293</v>
      </c>
      <c r="H4108" s="7" t="s">
        <v>559</v>
      </c>
      <c r="I4108" s="7" t="s">
        <v>25</v>
      </c>
    </row>
    <row r="4109">
      <c r="A4109" s="56" t="s">
        <v>295</v>
      </c>
      <c r="B4109" s="7" t="s">
        <v>647</v>
      </c>
      <c r="C4109" s="7">
        <v>5.0</v>
      </c>
      <c r="D4109" s="7">
        <v>4.0</v>
      </c>
      <c r="E4109" s="7"/>
      <c r="F4109" s="7" t="s">
        <v>300</v>
      </c>
      <c r="G4109" s="7" t="s">
        <v>293</v>
      </c>
      <c r="H4109" s="7" t="s">
        <v>1230</v>
      </c>
      <c r="I4109" s="7" t="s">
        <v>27</v>
      </c>
    </row>
    <row r="4110">
      <c r="A4110" s="56" t="s">
        <v>436</v>
      </c>
      <c r="B4110" s="7" t="s">
        <v>839</v>
      </c>
      <c r="C4110" s="7">
        <v>3.0</v>
      </c>
      <c r="D4110" s="7">
        <v>2.0</v>
      </c>
      <c r="E4110" s="7">
        <v>2.0</v>
      </c>
      <c r="F4110" s="7" t="s">
        <v>300</v>
      </c>
      <c r="G4110" s="7" t="s">
        <v>293</v>
      </c>
      <c r="H4110" s="7" t="s">
        <v>1229</v>
      </c>
      <c r="I4110" s="7" t="s">
        <v>27</v>
      </c>
    </row>
    <row r="4111">
      <c r="A4111" s="56" t="s">
        <v>436</v>
      </c>
      <c r="B4111" s="7" t="s">
        <v>2711</v>
      </c>
      <c r="C4111" s="7">
        <v>5.0</v>
      </c>
      <c r="D4111" s="7">
        <v>4.0</v>
      </c>
      <c r="E4111" s="7">
        <v>2.0</v>
      </c>
      <c r="F4111" s="7" t="s">
        <v>300</v>
      </c>
      <c r="G4111" s="7" t="s">
        <v>293</v>
      </c>
      <c r="H4111" s="7" t="s">
        <v>2712</v>
      </c>
      <c r="I4111" s="7" t="s">
        <v>27</v>
      </c>
    </row>
    <row r="4112">
      <c r="A4112" s="56" t="s">
        <v>295</v>
      </c>
      <c r="B4112" s="7" t="s">
        <v>371</v>
      </c>
      <c r="C4112" s="7">
        <v>4.0</v>
      </c>
      <c r="D4112" s="7">
        <v>4.0</v>
      </c>
      <c r="E4112" s="7">
        <v>6.0</v>
      </c>
      <c r="F4112" s="7" t="s">
        <v>300</v>
      </c>
      <c r="G4112" s="7" t="s">
        <v>293</v>
      </c>
      <c r="H4112" s="7" t="s">
        <v>2158</v>
      </c>
      <c r="I4112" s="7" t="s">
        <v>27</v>
      </c>
    </row>
    <row r="4113">
      <c r="A4113" s="56" t="s">
        <v>1450</v>
      </c>
      <c r="B4113" s="7" t="s">
        <v>839</v>
      </c>
      <c r="C4113" s="7">
        <v>2.0</v>
      </c>
      <c r="D4113" s="7">
        <v>2.0</v>
      </c>
      <c r="E4113" s="7">
        <v>1.0</v>
      </c>
      <c r="F4113" s="7" t="s">
        <v>36</v>
      </c>
      <c r="G4113" s="7" t="s">
        <v>293</v>
      </c>
      <c r="H4113" s="7" t="s">
        <v>493</v>
      </c>
      <c r="I4113" s="7" t="s">
        <v>25</v>
      </c>
    </row>
    <row r="4114">
      <c r="A4114" s="56" t="s">
        <v>309</v>
      </c>
      <c r="B4114" s="7" t="s">
        <v>459</v>
      </c>
      <c r="C4114" s="7">
        <v>2.0</v>
      </c>
      <c r="D4114" s="7">
        <v>2.0</v>
      </c>
      <c r="E4114" s="7">
        <v>1.0</v>
      </c>
      <c r="F4114" s="7" t="s">
        <v>355</v>
      </c>
      <c r="G4114" s="7" t="s">
        <v>293</v>
      </c>
      <c r="H4114" s="7" t="s">
        <v>1865</v>
      </c>
      <c r="I4114" s="7" t="s">
        <v>25</v>
      </c>
    </row>
    <row r="4115">
      <c r="A4115" s="56" t="s">
        <v>365</v>
      </c>
      <c r="B4115" s="7" t="s">
        <v>1960</v>
      </c>
      <c r="C4115" s="7">
        <v>4.0</v>
      </c>
      <c r="D4115" s="7">
        <v>3.0</v>
      </c>
      <c r="E4115" s="7">
        <v>1.0</v>
      </c>
      <c r="F4115" s="7" t="s">
        <v>321</v>
      </c>
      <c r="G4115" s="7" t="s">
        <v>179</v>
      </c>
      <c r="H4115" s="7" t="s">
        <v>2122</v>
      </c>
      <c r="I4115" s="7" t="s">
        <v>27</v>
      </c>
    </row>
    <row r="4116">
      <c r="A4116" s="56" t="s">
        <v>430</v>
      </c>
      <c r="B4116" s="7" t="s">
        <v>404</v>
      </c>
      <c r="C4116" s="7">
        <v>7.0</v>
      </c>
      <c r="D4116" s="7">
        <v>6.0</v>
      </c>
      <c r="E4116" s="7">
        <v>2.0</v>
      </c>
      <c r="F4116" s="7" t="s">
        <v>461</v>
      </c>
      <c r="G4116" s="7" t="s">
        <v>179</v>
      </c>
      <c r="H4116" s="7" t="s">
        <v>2713</v>
      </c>
      <c r="I4116" s="7" t="s">
        <v>27</v>
      </c>
    </row>
    <row r="4117">
      <c r="A4117" s="56" t="s">
        <v>336</v>
      </c>
      <c r="B4117" s="7" t="s">
        <v>433</v>
      </c>
      <c r="C4117" s="7">
        <v>6.0</v>
      </c>
      <c r="D4117" s="7">
        <v>5.0</v>
      </c>
      <c r="E4117" s="7">
        <v>2.0</v>
      </c>
      <c r="F4117" s="7" t="s">
        <v>732</v>
      </c>
      <c r="G4117" s="7" t="s">
        <v>179</v>
      </c>
      <c r="H4117" s="7" t="s">
        <v>1090</v>
      </c>
      <c r="I4117" s="7" t="s">
        <v>27</v>
      </c>
    </row>
    <row r="4118">
      <c r="A4118" s="56" t="s">
        <v>436</v>
      </c>
      <c r="B4118" s="7" t="s">
        <v>450</v>
      </c>
      <c r="C4118" s="7">
        <v>2.0</v>
      </c>
      <c r="D4118" s="7">
        <v>2.0</v>
      </c>
      <c r="E4118" s="7">
        <v>1.0</v>
      </c>
      <c r="F4118" s="7" t="s">
        <v>355</v>
      </c>
      <c r="G4118" s="7" t="s">
        <v>293</v>
      </c>
      <c r="H4118" s="7" t="s">
        <v>2714</v>
      </c>
      <c r="I4118" s="7" t="s">
        <v>27</v>
      </c>
    </row>
    <row r="4119">
      <c r="A4119" s="56" t="s">
        <v>944</v>
      </c>
      <c r="B4119" s="7" t="s">
        <v>621</v>
      </c>
      <c r="C4119" s="7">
        <v>3.0</v>
      </c>
      <c r="D4119" s="7">
        <v>2.0</v>
      </c>
      <c r="E4119" s="7">
        <v>1.0</v>
      </c>
      <c r="F4119" s="7" t="s">
        <v>300</v>
      </c>
      <c r="G4119" s="7" t="s">
        <v>293</v>
      </c>
      <c r="H4119" s="7" t="s">
        <v>2361</v>
      </c>
      <c r="I4119" s="7" t="s">
        <v>27</v>
      </c>
    </row>
    <row r="4120">
      <c r="A4120" s="56" t="s">
        <v>290</v>
      </c>
      <c r="B4120" s="7" t="s">
        <v>870</v>
      </c>
      <c r="C4120" s="7">
        <v>2.0</v>
      </c>
      <c r="D4120" s="7">
        <v>2.0</v>
      </c>
      <c r="E4120" s="7"/>
      <c r="F4120" s="7" t="s">
        <v>24</v>
      </c>
      <c r="G4120" s="7" t="s">
        <v>293</v>
      </c>
      <c r="H4120" s="7" t="s">
        <v>2715</v>
      </c>
      <c r="I4120" s="7" t="s">
        <v>25</v>
      </c>
    </row>
    <row r="4121">
      <c r="A4121" s="56" t="s">
        <v>295</v>
      </c>
      <c r="B4121" s="7" t="s">
        <v>599</v>
      </c>
      <c r="C4121" s="7">
        <v>1.0</v>
      </c>
      <c r="D4121" s="7">
        <v>1.0</v>
      </c>
      <c r="E4121" s="7"/>
      <c r="F4121" s="7" t="s">
        <v>36</v>
      </c>
      <c r="G4121" s="7" t="s">
        <v>293</v>
      </c>
      <c r="H4121" s="7" t="s">
        <v>318</v>
      </c>
      <c r="I4121" s="7" t="s">
        <v>27</v>
      </c>
    </row>
    <row r="4122">
      <c r="A4122" s="56" t="s">
        <v>365</v>
      </c>
      <c r="B4122" s="7" t="s">
        <v>534</v>
      </c>
      <c r="C4122" s="7">
        <v>6.0</v>
      </c>
      <c r="D4122" s="7">
        <v>5.0</v>
      </c>
      <c r="E4122" s="7">
        <v>2.0</v>
      </c>
      <c r="F4122" s="7" t="s">
        <v>352</v>
      </c>
      <c r="G4122" s="7" t="s">
        <v>179</v>
      </c>
      <c r="H4122" s="7" t="s">
        <v>537</v>
      </c>
      <c r="I4122" s="7" t="s">
        <v>175</v>
      </c>
    </row>
    <row r="4123">
      <c r="A4123" s="56" t="s">
        <v>295</v>
      </c>
      <c r="B4123" s="7" t="s">
        <v>560</v>
      </c>
      <c r="C4123" s="7">
        <v>3.0</v>
      </c>
      <c r="D4123" s="7">
        <v>4.0</v>
      </c>
      <c r="E4123" s="7">
        <v>1.0</v>
      </c>
      <c r="F4123" s="7" t="s">
        <v>36</v>
      </c>
      <c r="G4123" s="7" t="s">
        <v>293</v>
      </c>
      <c r="H4123" s="7" t="s">
        <v>361</v>
      </c>
      <c r="I4123" s="7" t="s">
        <v>27</v>
      </c>
    </row>
    <row r="4124">
      <c r="A4124" s="56" t="s">
        <v>681</v>
      </c>
      <c r="B4124" s="7" t="s">
        <v>381</v>
      </c>
      <c r="C4124" s="7">
        <v>4.0</v>
      </c>
      <c r="D4124" s="7">
        <v>4.0</v>
      </c>
      <c r="E4124" s="7">
        <v>2.0</v>
      </c>
      <c r="F4124" s="7" t="s">
        <v>194</v>
      </c>
      <c r="G4124" s="7" t="s">
        <v>179</v>
      </c>
      <c r="H4124" s="7" t="s">
        <v>1245</v>
      </c>
      <c r="I4124" s="7" t="s">
        <v>27</v>
      </c>
    </row>
    <row r="4125">
      <c r="A4125" s="56" t="s">
        <v>306</v>
      </c>
      <c r="B4125" s="7" t="s">
        <v>855</v>
      </c>
      <c r="C4125" s="7">
        <v>8.0</v>
      </c>
      <c r="D4125" s="7">
        <v>7.0</v>
      </c>
      <c r="E4125" s="7">
        <v>2.0</v>
      </c>
      <c r="F4125" s="7" t="s">
        <v>192</v>
      </c>
      <c r="G4125" s="7" t="s">
        <v>179</v>
      </c>
      <c r="H4125" s="7" t="s">
        <v>2716</v>
      </c>
      <c r="I4125" s="7" t="s">
        <v>27</v>
      </c>
    </row>
    <row r="4126">
      <c r="A4126" s="56" t="s">
        <v>681</v>
      </c>
      <c r="B4126" s="7" t="s">
        <v>363</v>
      </c>
      <c r="C4126" s="7">
        <v>5.0</v>
      </c>
      <c r="D4126" s="7">
        <v>4.0</v>
      </c>
      <c r="E4126" s="7">
        <v>2.0</v>
      </c>
      <c r="F4126" s="7" t="s">
        <v>24</v>
      </c>
      <c r="G4126" s="7" t="s">
        <v>293</v>
      </c>
      <c r="H4126" s="7" t="s">
        <v>1304</v>
      </c>
      <c r="I4126" s="7" t="s">
        <v>25</v>
      </c>
    </row>
    <row r="4127">
      <c r="A4127" s="56" t="s">
        <v>290</v>
      </c>
      <c r="B4127" s="7" t="s">
        <v>746</v>
      </c>
      <c r="C4127" s="7">
        <v>2.0</v>
      </c>
      <c r="D4127" s="7">
        <v>2.0</v>
      </c>
      <c r="E4127" s="7">
        <v>1.0</v>
      </c>
      <c r="F4127" s="7" t="s">
        <v>36</v>
      </c>
      <c r="G4127" s="7" t="s">
        <v>293</v>
      </c>
      <c r="H4127" s="7" t="s">
        <v>641</v>
      </c>
      <c r="I4127" s="7" t="s">
        <v>27</v>
      </c>
    </row>
    <row r="4128">
      <c r="A4128" s="56" t="s">
        <v>290</v>
      </c>
      <c r="B4128" s="7" t="s">
        <v>673</v>
      </c>
      <c r="C4128" s="7">
        <v>2.0</v>
      </c>
      <c r="D4128" s="7">
        <v>1.0</v>
      </c>
      <c r="E4128" s="7">
        <v>2.0</v>
      </c>
      <c r="F4128" s="7" t="s">
        <v>36</v>
      </c>
      <c r="G4128" s="7" t="s">
        <v>293</v>
      </c>
      <c r="H4128" s="7" t="s">
        <v>674</v>
      </c>
      <c r="I4128" s="7" t="s">
        <v>25</v>
      </c>
    </row>
    <row r="4129">
      <c r="A4129" s="56" t="s">
        <v>302</v>
      </c>
      <c r="B4129" s="7" t="s">
        <v>877</v>
      </c>
      <c r="C4129" s="7">
        <v>3.0</v>
      </c>
      <c r="D4129" s="7">
        <v>2.0</v>
      </c>
      <c r="E4129" s="7">
        <v>2.0</v>
      </c>
      <c r="F4129" s="7" t="s">
        <v>300</v>
      </c>
      <c r="G4129" s="7" t="s">
        <v>179</v>
      </c>
      <c r="H4129" s="7" t="s">
        <v>2347</v>
      </c>
      <c r="I4129" s="7" t="s">
        <v>175</v>
      </c>
    </row>
    <row r="4130">
      <c r="A4130" s="56" t="s">
        <v>303</v>
      </c>
      <c r="B4130" s="7" t="s">
        <v>822</v>
      </c>
      <c r="C4130" s="7">
        <v>3.0</v>
      </c>
      <c r="D4130" s="7">
        <v>2.0</v>
      </c>
      <c r="E4130" s="7"/>
      <c r="F4130" s="7" t="s">
        <v>24</v>
      </c>
      <c r="G4130" s="7" t="s">
        <v>293</v>
      </c>
      <c r="H4130" s="7" t="s">
        <v>2643</v>
      </c>
      <c r="I4130" s="7" t="s">
        <v>27</v>
      </c>
    </row>
    <row r="4131">
      <c r="A4131" s="56" t="s">
        <v>303</v>
      </c>
      <c r="B4131" s="7" t="s">
        <v>477</v>
      </c>
      <c r="C4131" s="7">
        <v>3.0</v>
      </c>
      <c r="D4131" s="7">
        <v>2.0</v>
      </c>
      <c r="E4131" s="7">
        <v>1.0</v>
      </c>
      <c r="F4131" s="7" t="s">
        <v>24</v>
      </c>
      <c r="G4131" s="7" t="s">
        <v>293</v>
      </c>
      <c r="H4131" s="7" t="s">
        <v>460</v>
      </c>
      <c r="I4131" s="7" t="s">
        <v>27</v>
      </c>
    </row>
    <row r="4132">
      <c r="A4132" s="56" t="s">
        <v>2717</v>
      </c>
      <c r="B4132" s="7" t="s">
        <v>656</v>
      </c>
      <c r="C4132" s="7">
        <v>4.0</v>
      </c>
      <c r="D4132" s="7">
        <v>4.0</v>
      </c>
      <c r="E4132" s="7">
        <v>3.0</v>
      </c>
      <c r="F4132" s="7" t="s">
        <v>321</v>
      </c>
      <c r="G4132" s="7" t="s">
        <v>179</v>
      </c>
      <c r="H4132" s="7" t="s">
        <v>537</v>
      </c>
      <c r="I4132" s="7" t="s">
        <v>27</v>
      </c>
    </row>
    <row r="4133">
      <c r="A4133" s="56" t="s">
        <v>365</v>
      </c>
      <c r="B4133" s="7" t="s">
        <v>485</v>
      </c>
      <c r="C4133" s="7">
        <v>4.0</v>
      </c>
      <c r="D4133" s="7">
        <v>3.0</v>
      </c>
      <c r="E4133" s="7">
        <v>2.0</v>
      </c>
      <c r="F4133" s="7" t="s">
        <v>181</v>
      </c>
      <c r="G4133" s="7" t="s">
        <v>179</v>
      </c>
      <c r="H4133" s="7" t="s">
        <v>537</v>
      </c>
    </row>
    <row r="4134">
      <c r="A4134" s="56" t="s">
        <v>607</v>
      </c>
      <c r="B4134" s="7" t="s">
        <v>2480</v>
      </c>
      <c r="C4134" s="7">
        <v>4.0</v>
      </c>
      <c r="D4134" s="27"/>
      <c r="E4134" s="7">
        <v>6.0</v>
      </c>
      <c r="F4134" s="7" t="s">
        <v>24</v>
      </c>
      <c r="G4134" s="7" t="s">
        <v>293</v>
      </c>
      <c r="H4134" s="7" t="s">
        <v>1789</v>
      </c>
    </row>
    <row r="4135">
      <c r="A4135" s="56" t="s">
        <v>607</v>
      </c>
      <c r="B4135" s="7" t="s">
        <v>1102</v>
      </c>
      <c r="C4135" s="7">
        <v>5.0</v>
      </c>
      <c r="D4135" s="7">
        <v>4.0</v>
      </c>
      <c r="E4135" s="7"/>
      <c r="F4135" s="7" t="s">
        <v>24</v>
      </c>
      <c r="G4135" s="7" t="s">
        <v>293</v>
      </c>
      <c r="H4135" s="7" t="s">
        <v>2718</v>
      </c>
    </row>
    <row r="4136">
      <c r="A4136" s="56" t="s">
        <v>298</v>
      </c>
      <c r="B4136" s="7" t="s">
        <v>578</v>
      </c>
      <c r="C4136" s="7">
        <v>5.0</v>
      </c>
      <c r="D4136" s="7">
        <v>4.0</v>
      </c>
      <c r="E4136" s="7">
        <v>2.0</v>
      </c>
      <c r="F4136" s="7" t="s">
        <v>358</v>
      </c>
      <c r="G4136" s="7"/>
      <c r="I4136" s="7" t="s">
        <v>27</v>
      </c>
    </row>
    <row r="4137">
      <c r="A4137" s="56" t="s">
        <v>298</v>
      </c>
      <c r="B4137" s="7" t="s">
        <v>1551</v>
      </c>
      <c r="C4137" s="7">
        <v>4.0</v>
      </c>
      <c r="D4137" s="7">
        <v>5.0</v>
      </c>
      <c r="E4137" s="7"/>
      <c r="F4137" s="7" t="s">
        <v>24</v>
      </c>
      <c r="G4137" s="7" t="s">
        <v>293</v>
      </c>
      <c r="H4137" s="7" t="s">
        <v>301</v>
      </c>
      <c r="I4137" s="7" t="s">
        <v>27</v>
      </c>
    </row>
    <row r="4138">
      <c r="A4138" s="56" t="s">
        <v>298</v>
      </c>
      <c r="B4138" s="7" t="s">
        <v>1208</v>
      </c>
      <c r="C4138" s="7">
        <v>4.0</v>
      </c>
      <c r="D4138" s="7">
        <v>5.0</v>
      </c>
      <c r="E4138" s="7"/>
      <c r="F4138" s="7" t="s">
        <v>24</v>
      </c>
      <c r="G4138" s="7" t="s">
        <v>293</v>
      </c>
      <c r="H4138" s="7" t="s">
        <v>301</v>
      </c>
      <c r="I4138" s="7" t="s">
        <v>27</v>
      </c>
    </row>
    <row r="4139">
      <c r="A4139" s="56" t="s">
        <v>617</v>
      </c>
      <c r="B4139" s="7" t="s">
        <v>2719</v>
      </c>
      <c r="C4139" s="7">
        <v>3.0</v>
      </c>
      <c r="D4139" s="7">
        <v>2.0</v>
      </c>
      <c r="E4139" s="7">
        <v>4.0</v>
      </c>
      <c r="F4139" s="7" t="s">
        <v>36</v>
      </c>
      <c r="G4139" s="7" t="s">
        <v>293</v>
      </c>
      <c r="H4139" s="7" t="s">
        <v>674</v>
      </c>
      <c r="I4139" s="7" t="s">
        <v>27</v>
      </c>
    </row>
    <row r="4140">
      <c r="A4140" s="56" t="s">
        <v>617</v>
      </c>
      <c r="B4140" s="7" t="s">
        <v>867</v>
      </c>
      <c r="C4140" s="7">
        <v>3.0</v>
      </c>
      <c r="D4140" s="7">
        <v>2.0</v>
      </c>
      <c r="E4140" s="7"/>
      <c r="F4140" s="7" t="s">
        <v>345</v>
      </c>
      <c r="G4140" s="7" t="s">
        <v>293</v>
      </c>
      <c r="H4140" s="7" t="s">
        <v>1119</v>
      </c>
      <c r="I4140" s="7" t="s">
        <v>27</v>
      </c>
    </row>
    <row r="4141">
      <c r="A4141" s="56" t="s">
        <v>1375</v>
      </c>
      <c r="B4141" s="7" t="s">
        <v>804</v>
      </c>
      <c r="C4141" s="7" t="s">
        <v>576</v>
      </c>
      <c r="D4141" s="7">
        <v>1.0</v>
      </c>
      <c r="E4141" s="7">
        <v>2.0</v>
      </c>
      <c r="F4141" s="7" t="s">
        <v>405</v>
      </c>
      <c r="G4141" s="7" t="s">
        <v>293</v>
      </c>
      <c r="H4141" s="7" t="s">
        <v>1485</v>
      </c>
      <c r="I4141" s="7" t="s">
        <v>25</v>
      </c>
    </row>
    <row r="4142">
      <c r="A4142" s="56" t="s">
        <v>1375</v>
      </c>
      <c r="B4142" s="7" t="s">
        <v>354</v>
      </c>
      <c r="C4142" s="7" t="s">
        <v>576</v>
      </c>
      <c r="D4142" s="7">
        <v>1.0</v>
      </c>
      <c r="E4142" s="7">
        <v>2.0</v>
      </c>
      <c r="F4142" s="7" t="s">
        <v>1993</v>
      </c>
      <c r="G4142" s="7" t="s">
        <v>293</v>
      </c>
      <c r="H4142" s="7" t="s">
        <v>1759</v>
      </c>
      <c r="I4142" s="7" t="s">
        <v>25</v>
      </c>
    </row>
    <row r="4143">
      <c r="A4143" s="56" t="s">
        <v>430</v>
      </c>
      <c r="B4143" s="7" t="s">
        <v>2720</v>
      </c>
      <c r="C4143" s="7">
        <v>3.0</v>
      </c>
      <c r="D4143" s="7">
        <v>2.0</v>
      </c>
      <c r="E4143" s="7">
        <v>1.0</v>
      </c>
      <c r="F4143" s="7" t="s">
        <v>24</v>
      </c>
      <c r="G4143" s="7" t="s">
        <v>293</v>
      </c>
      <c r="H4143" s="7" t="s">
        <v>1860</v>
      </c>
      <c r="I4143" s="7" t="s">
        <v>25</v>
      </c>
    </row>
    <row r="4144">
      <c r="A4144" s="56" t="s">
        <v>430</v>
      </c>
      <c r="B4144" s="7" t="s">
        <v>937</v>
      </c>
      <c r="C4144" s="7">
        <v>4.0</v>
      </c>
      <c r="D4144" s="7">
        <v>2.0</v>
      </c>
      <c r="E4144" s="7"/>
      <c r="F4144" s="7" t="s">
        <v>24</v>
      </c>
      <c r="G4144" s="7" t="s">
        <v>293</v>
      </c>
      <c r="H4144" s="7" t="s">
        <v>1860</v>
      </c>
      <c r="I4144" s="7" t="s">
        <v>27</v>
      </c>
    </row>
    <row r="4145">
      <c r="A4145" s="56" t="s">
        <v>617</v>
      </c>
      <c r="B4145" s="7" t="s">
        <v>2721</v>
      </c>
      <c r="C4145" s="7">
        <v>3.0</v>
      </c>
      <c r="D4145" s="7">
        <v>2.0</v>
      </c>
      <c r="E4145" s="7"/>
      <c r="F4145" s="7" t="s">
        <v>36</v>
      </c>
      <c r="G4145" s="7" t="s">
        <v>293</v>
      </c>
      <c r="H4145" s="7" t="s">
        <v>2190</v>
      </c>
      <c r="I4145" s="7" t="s">
        <v>27</v>
      </c>
    </row>
    <row r="4146">
      <c r="A4146" s="56" t="s">
        <v>336</v>
      </c>
      <c r="B4146" s="7" t="s">
        <v>2722</v>
      </c>
      <c r="C4146" s="7">
        <v>3.0</v>
      </c>
      <c r="D4146" s="7">
        <v>2.0</v>
      </c>
      <c r="E4146" s="7"/>
      <c r="F4146" s="7" t="s">
        <v>24</v>
      </c>
      <c r="G4146" s="7" t="s">
        <v>293</v>
      </c>
      <c r="H4146" s="7" t="s">
        <v>1156</v>
      </c>
      <c r="I4146" s="7" t="s">
        <v>25</v>
      </c>
    </row>
    <row r="4147">
      <c r="A4147" s="56" t="s">
        <v>348</v>
      </c>
      <c r="B4147" s="7" t="s">
        <v>1713</v>
      </c>
      <c r="C4147" s="7">
        <v>2.0</v>
      </c>
      <c r="D4147" s="7">
        <v>2.0</v>
      </c>
      <c r="E4147" s="7">
        <v>1.0</v>
      </c>
      <c r="F4147" s="7" t="s">
        <v>36</v>
      </c>
      <c r="G4147" s="7" t="s">
        <v>293</v>
      </c>
      <c r="H4147" s="7" t="s">
        <v>2723</v>
      </c>
      <c r="I4147" s="7" t="s">
        <v>25</v>
      </c>
    </row>
    <row r="4148">
      <c r="A4148" s="56" t="s">
        <v>315</v>
      </c>
      <c r="B4148" s="7" t="s">
        <v>2330</v>
      </c>
      <c r="C4148" s="7">
        <v>2.0</v>
      </c>
      <c r="D4148" s="7">
        <v>2.0</v>
      </c>
      <c r="E4148" s="7"/>
      <c r="F4148" s="7" t="s">
        <v>24</v>
      </c>
      <c r="G4148" s="7" t="s">
        <v>293</v>
      </c>
      <c r="H4148" s="7" t="s">
        <v>641</v>
      </c>
      <c r="I4148" s="7" t="s">
        <v>25</v>
      </c>
    </row>
    <row r="4149">
      <c r="A4149" s="56" t="s">
        <v>315</v>
      </c>
      <c r="B4149" s="7" t="s">
        <v>2077</v>
      </c>
      <c r="C4149" s="7">
        <v>3.0</v>
      </c>
      <c r="D4149" s="7">
        <v>2.0</v>
      </c>
      <c r="E4149" s="7"/>
      <c r="F4149" s="7" t="s">
        <v>24</v>
      </c>
      <c r="G4149" s="7" t="s">
        <v>293</v>
      </c>
      <c r="H4149" s="7" t="s">
        <v>509</v>
      </c>
      <c r="I4149" s="7" t="s">
        <v>27</v>
      </c>
    </row>
    <row r="4150">
      <c r="A4150" s="56" t="s">
        <v>348</v>
      </c>
      <c r="B4150" s="7" t="s">
        <v>2724</v>
      </c>
      <c r="C4150" s="7">
        <v>2.0</v>
      </c>
      <c r="D4150" s="7">
        <v>1.0</v>
      </c>
      <c r="E4150" s="7"/>
      <c r="F4150" s="7" t="s">
        <v>36</v>
      </c>
      <c r="G4150" s="7" t="s">
        <v>293</v>
      </c>
      <c r="H4150" s="7" t="s">
        <v>2725</v>
      </c>
      <c r="I4150" s="7" t="s">
        <v>27</v>
      </c>
    </row>
    <row r="4151">
      <c r="A4151" s="56" t="s">
        <v>348</v>
      </c>
      <c r="B4151" s="7" t="s">
        <v>950</v>
      </c>
      <c r="C4151" s="7">
        <v>2.0</v>
      </c>
      <c r="D4151" s="7">
        <v>1.0</v>
      </c>
      <c r="E4151" s="7">
        <v>4.0</v>
      </c>
      <c r="F4151" s="7" t="s">
        <v>345</v>
      </c>
      <c r="G4151" s="7" t="s">
        <v>293</v>
      </c>
      <c r="H4151" s="7" t="s">
        <v>2726</v>
      </c>
      <c r="I4151" s="7" t="s">
        <v>27</v>
      </c>
    </row>
    <row r="4152">
      <c r="A4152" s="56" t="s">
        <v>681</v>
      </c>
      <c r="B4152" s="7" t="s">
        <v>779</v>
      </c>
      <c r="D4152" s="27"/>
      <c r="E4152" s="7"/>
      <c r="F4152" s="7" t="s">
        <v>38</v>
      </c>
      <c r="G4152" s="7" t="s">
        <v>179</v>
      </c>
      <c r="H4152" s="7" t="s">
        <v>2727</v>
      </c>
      <c r="I4152" s="7" t="s">
        <v>27</v>
      </c>
    </row>
    <row r="4153">
      <c r="A4153" s="56" t="s">
        <v>2728</v>
      </c>
      <c r="B4153" s="7" t="s">
        <v>2729</v>
      </c>
      <c r="D4153" s="27"/>
      <c r="E4153" s="7">
        <v>2.0</v>
      </c>
      <c r="F4153" s="7" t="s">
        <v>192</v>
      </c>
      <c r="G4153" s="7" t="s">
        <v>179</v>
      </c>
      <c r="H4153" s="7" t="s">
        <v>2730</v>
      </c>
      <c r="I4153" s="7" t="s">
        <v>27</v>
      </c>
    </row>
    <row r="4154">
      <c r="A4154" s="56" t="s">
        <v>348</v>
      </c>
      <c r="B4154" s="7" t="s">
        <v>621</v>
      </c>
      <c r="C4154" s="7">
        <v>2.0</v>
      </c>
      <c r="D4154" s="7">
        <v>2.0</v>
      </c>
      <c r="E4154" s="7">
        <v>2.0</v>
      </c>
      <c r="F4154" s="7" t="s">
        <v>36</v>
      </c>
      <c r="G4154" s="7" t="s">
        <v>293</v>
      </c>
      <c r="H4154" s="7" t="s">
        <v>1052</v>
      </c>
      <c r="I4154" s="7" t="s">
        <v>25</v>
      </c>
    </row>
    <row r="4155">
      <c r="A4155" s="56" t="s">
        <v>681</v>
      </c>
      <c r="B4155" s="7" t="s">
        <v>779</v>
      </c>
      <c r="D4155" s="27"/>
      <c r="E4155" s="7"/>
      <c r="F4155" s="7" t="s">
        <v>332</v>
      </c>
      <c r="G4155" s="7" t="s">
        <v>179</v>
      </c>
      <c r="H4155" s="7" t="s">
        <v>2727</v>
      </c>
      <c r="I4155" s="7" t="s">
        <v>27</v>
      </c>
    </row>
    <row r="4156">
      <c r="A4156" s="56" t="s">
        <v>348</v>
      </c>
      <c r="B4156" s="7" t="s">
        <v>501</v>
      </c>
      <c r="C4156" s="7">
        <v>3.0</v>
      </c>
      <c r="D4156" s="7">
        <v>2.0</v>
      </c>
      <c r="E4156" s="7"/>
      <c r="F4156" s="7" t="s">
        <v>345</v>
      </c>
      <c r="G4156" s="7" t="s">
        <v>293</v>
      </c>
      <c r="H4156" s="7" t="s">
        <v>1695</v>
      </c>
      <c r="I4156" s="7" t="s">
        <v>27</v>
      </c>
    </row>
    <row r="4157">
      <c r="A4157" s="56" t="s">
        <v>351</v>
      </c>
      <c r="B4157" s="7" t="s">
        <v>291</v>
      </c>
      <c r="C4157" s="7">
        <v>4.0</v>
      </c>
      <c r="D4157" s="7">
        <v>3.0</v>
      </c>
      <c r="E4157" s="7"/>
      <c r="F4157" s="7" t="s">
        <v>321</v>
      </c>
      <c r="G4157" s="7" t="s">
        <v>179</v>
      </c>
      <c r="H4157" s="7" t="s">
        <v>954</v>
      </c>
      <c r="I4157" s="7" t="s">
        <v>175</v>
      </c>
    </row>
    <row r="4158">
      <c r="A4158" s="56" t="s">
        <v>362</v>
      </c>
      <c r="B4158" s="7" t="s">
        <v>2731</v>
      </c>
      <c r="C4158" s="7">
        <v>4.0</v>
      </c>
      <c r="D4158" s="7">
        <v>2.0</v>
      </c>
      <c r="E4158" s="7"/>
      <c r="F4158" s="7" t="s">
        <v>36</v>
      </c>
      <c r="G4158" s="7" t="s">
        <v>293</v>
      </c>
      <c r="H4158" s="7" t="s">
        <v>659</v>
      </c>
      <c r="I4158" s="7" t="s">
        <v>27</v>
      </c>
    </row>
    <row r="4159">
      <c r="A4159" s="56" t="s">
        <v>302</v>
      </c>
      <c r="B4159" s="7" t="s">
        <v>1199</v>
      </c>
      <c r="C4159" s="7">
        <v>3.0</v>
      </c>
      <c r="D4159" s="7">
        <v>2.0</v>
      </c>
      <c r="E4159" s="7"/>
      <c r="F4159" s="7" t="s">
        <v>24</v>
      </c>
      <c r="G4159" s="7" t="s">
        <v>293</v>
      </c>
      <c r="H4159" s="7" t="s">
        <v>1996</v>
      </c>
      <c r="I4159" s="7" t="s">
        <v>27</v>
      </c>
    </row>
    <row r="4160">
      <c r="A4160" s="56" t="s">
        <v>522</v>
      </c>
      <c r="B4160" s="7" t="s">
        <v>291</v>
      </c>
      <c r="C4160" s="7">
        <v>4.0</v>
      </c>
      <c r="D4160" s="7">
        <v>3.0</v>
      </c>
      <c r="E4160" s="7"/>
      <c r="F4160" s="7" t="s">
        <v>321</v>
      </c>
      <c r="G4160" s="7" t="s">
        <v>179</v>
      </c>
      <c r="H4160" s="7" t="s">
        <v>954</v>
      </c>
      <c r="I4160" s="7" t="s">
        <v>175</v>
      </c>
    </row>
    <row r="4161">
      <c r="A4161" s="56" t="s">
        <v>365</v>
      </c>
      <c r="B4161" s="7" t="s">
        <v>1085</v>
      </c>
      <c r="C4161" s="7">
        <v>3.0</v>
      </c>
      <c r="D4161" s="7">
        <v>2.0</v>
      </c>
      <c r="E4161" s="7"/>
      <c r="F4161" s="7" t="s">
        <v>593</v>
      </c>
      <c r="G4161" s="7" t="s">
        <v>179</v>
      </c>
      <c r="H4161" s="7" t="s">
        <v>322</v>
      </c>
      <c r="I4161" s="7" t="s">
        <v>184</v>
      </c>
    </row>
    <row r="4162">
      <c r="A4162" s="56" t="s">
        <v>336</v>
      </c>
      <c r="B4162" s="7" t="s">
        <v>565</v>
      </c>
      <c r="C4162" s="7">
        <v>1.0</v>
      </c>
      <c r="D4162" s="7">
        <v>1.0</v>
      </c>
      <c r="E4162" s="7"/>
      <c r="F4162" s="7" t="s">
        <v>36</v>
      </c>
      <c r="G4162" s="7" t="s">
        <v>293</v>
      </c>
      <c r="H4162" s="7" t="s">
        <v>1081</v>
      </c>
      <c r="I4162" s="7" t="s">
        <v>25</v>
      </c>
    </row>
    <row r="4163">
      <c r="A4163" s="56" t="s">
        <v>365</v>
      </c>
      <c r="B4163" s="7" t="s">
        <v>468</v>
      </c>
      <c r="C4163" s="7">
        <v>5.0</v>
      </c>
      <c r="D4163" s="7">
        <v>6.0</v>
      </c>
      <c r="E4163" s="7"/>
      <c r="F4163" s="7" t="s">
        <v>352</v>
      </c>
      <c r="G4163" s="7" t="s">
        <v>179</v>
      </c>
      <c r="H4163" s="7" t="s">
        <v>2732</v>
      </c>
      <c r="I4163" s="7" t="s">
        <v>27</v>
      </c>
    </row>
    <row r="4164">
      <c r="A4164" s="56" t="s">
        <v>336</v>
      </c>
      <c r="B4164" s="7" t="s">
        <v>464</v>
      </c>
      <c r="C4164" s="7">
        <v>3.0</v>
      </c>
      <c r="D4164" s="7">
        <v>2.0</v>
      </c>
      <c r="E4164" s="7"/>
      <c r="F4164" s="7" t="s">
        <v>24</v>
      </c>
      <c r="G4164" s="7" t="s">
        <v>293</v>
      </c>
      <c r="H4164" s="7" t="s">
        <v>1246</v>
      </c>
      <c r="I4164" s="7" t="s">
        <v>25</v>
      </c>
    </row>
    <row r="4165">
      <c r="A4165" s="56" t="s">
        <v>336</v>
      </c>
      <c r="B4165" s="7" t="s">
        <v>567</v>
      </c>
      <c r="C4165" s="7">
        <v>3.0</v>
      </c>
      <c r="D4165" s="7">
        <v>2.0</v>
      </c>
      <c r="E4165" s="7"/>
      <c r="F4165" s="7" t="s">
        <v>24</v>
      </c>
      <c r="G4165" s="7" t="s">
        <v>293</v>
      </c>
      <c r="H4165" s="7" t="s">
        <v>2220</v>
      </c>
      <c r="I4165" s="7" t="s">
        <v>25</v>
      </c>
    </row>
    <row r="4166">
      <c r="A4166" s="56" t="s">
        <v>336</v>
      </c>
      <c r="B4166" s="7" t="s">
        <v>567</v>
      </c>
      <c r="C4166" s="7">
        <v>3.0</v>
      </c>
      <c r="D4166" s="7">
        <v>2.0</v>
      </c>
      <c r="E4166" s="7">
        <v>1.0</v>
      </c>
      <c r="F4166" s="7" t="s">
        <v>24</v>
      </c>
      <c r="G4166" s="7" t="s">
        <v>293</v>
      </c>
      <c r="H4166" s="7" t="s">
        <v>2220</v>
      </c>
      <c r="I4166" s="7" t="s">
        <v>25</v>
      </c>
    </row>
    <row r="4167">
      <c r="A4167" s="56" t="s">
        <v>681</v>
      </c>
      <c r="B4167" s="7" t="s">
        <v>744</v>
      </c>
      <c r="C4167" s="7">
        <v>4.0</v>
      </c>
      <c r="D4167" s="7">
        <v>4.0</v>
      </c>
      <c r="E4167" s="7">
        <v>2.0</v>
      </c>
      <c r="F4167" s="7" t="s">
        <v>593</v>
      </c>
      <c r="G4167" s="7" t="s">
        <v>293</v>
      </c>
      <c r="H4167" s="7" t="s">
        <v>2461</v>
      </c>
      <c r="I4167" s="7" t="s">
        <v>25</v>
      </c>
    </row>
    <row r="4168">
      <c r="A4168" s="56" t="s">
        <v>617</v>
      </c>
      <c r="B4168" s="7" t="s">
        <v>1293</v>
      </c>
      <c r="C4168" s="7">
        <v>2.0</v>
      </c>
      <c r="D4168" s="7">
        <v>2.0</v>
      </c>
      <c r="E4168" s="7">
        <v>1.0</v>
      </c>
      <c r="F4168" s="7" t="s">
        <v>345</v>
      </c>
      <c r="G4168" s="7" t="s">
        <v>179</v>
      </c>
      <c r="H4168" s="7" t="s">
        <v>318</v>
      </c>
      <c r="I4168" s="7" t="s">
        <v>175</v>
      </c>
    </row>
    <row r="4169">
      <c r="A4169" s="56" t="s">
        <v>617</v>
      </c>
      <c r="B4169" s="7" t="s">
        <v>1143</v>
      </c>
      <c r="C4169" s="7">
        <v>3.0</v>
      </c>
      <c r="D4169" s="7">
        <v>2.0</v>
      </c>
      <c r="E4169" s="7">
        <v>1.0</v>
      </c>
      <c r="F4169" s="7" t="s">
        <v>345</v>
      </c>
      <c r="G4169" s="7" t="s">
        <v>179</v>
      </c>
      <c r="H4169" s="7" t="s">
        <v>2733</v>
      </c>
      <c r="I4169" s="7" t="s">
        <v>27</v>
      </c>
    </row>
    <row r="4170">
      <c r="A4170" s="56" t="s">
        <v>336</v>
      </c>
      <c r="B4170" s="7" t="s">
        <v>391</v>
      </c>
      <c r="C4170" s="7">
        <v>4.0</v>
      </c>
      <c r="D4170" s="7">
        <v>4.0</v>
      </c>
      <c r="E4170" s="7">
        <v>1.0</v>
      </c>
      <c r="F4170" s="7" t="s">
        <v>24</v>
      </c>
      <c r="G4170" s="7" t="s">
        <v>293</v>
      </c>
      <c r="H4170" s="7" t="s">
        <v>2559</v>
      </c>
      <c r="I4170" s="7" t="s">
        <v>25</v>
      </c>
    </row>
    <row r="4171">
      <c r="A4171" s="56" t="s">
        <v>1308</v>
      </c>
      <c r="B4171" s="7" t="s">
        <v>535</v>
      </c>
      <c r="C4171" s="7">
        <v>4.0</v>
      </c>
      <c r="D4171" s="7">
        <v>3.0</v>
      </c>
      <c r="E4171" s="7">
        <v>1.0</v>
      </c>
      <c r="F4171" s="7" t="s">
        <v>24</v>
      </c>
      <c r="G4171" s="7" t="s">
        <v>293</v>
      </c>
      <c r="H4171" s="7" t="s">
        <v>2734</v>
      </c>
      <c r="I4171" s="7" t="s">
        <v>27</v>
      </c>
    </row>
    <row r="4172">
      <c r="A4172" s="56" t="s">
        <v>439</v>
      </c>
      <c r="B4172" s="7" t="s">
        <v>1530</v>
      </c>
      <c r="C4172" s="7">
        <v>4.0</v>
      </c>
      <c r="D4172" s="7">
        <v>3.0</v>
      </c>
      <c r="E4172" s="7"/>
      <c r="F4172" s="7" t="s">
        <v>300</v>
      </c>
      <c r="G4172" s="7" t="s">
        <v>293</v>
      </c>
      <c r="H4172" s="7" t="s">
        <v>1076</v>
      </c>
      <c r="I4172" s="7" t="s">
        <v>27</v>
      </c>
    </row>
    <row r="4173">
      <c r="A4173" s="56" t="s">
        <v>430</v>
      </c>
      <c r="B4173" s="7" t="s">
        <v>354</v>
      </c>
      <c r="C4173" s="7">
        <v>3.0</v>
      </c>
      <c r="D4173" s="7">
        <v>2.0</v>
      </c>
      <c r="E4173" s="7"/>
      <c r="F4173" s="7" t="s">
        <v>300</v>
      </c>
      <c r="G4173" s="7" t="s">
        <v>293</v>
      </c>
      <c r="H4173" s="7" t="s">
        <v>982</v>
      </c>
      <c r="I4173" s="7" t="s">
        <v>27</v>
      </c>
    </row>
    <row r="4174">
      <c r="A4174" s="56" t="s">
        <v>303</v>
      </c>
      <c r="B4174" s="7" t="s">
        <v>1180</v>
      </c>
      <c r="C4174" s="7">
        <v>2.0</v>
      </c>
      <c r="D4174" s="7">
        <v>1.0</v>
      </c>
      <c r="E4174" s="7"/>
      <c r="F4174" s="7" t="s">
        <v>36</v>
      </c>
      <c r="G4174" s="7" t="s">
        <v>293</v>
      </c>
      <c r="H4174" s="7" t="s">
        <v>1202</v>
      </c>
      <c r="I4174" s="7" t="s">
        <v>175</v>
      </c>
    </row>
    <row r="4175">
      <c r="A4175" s="56" t="s">
        <v>302</v>
      </c>
      <c r="B4175" s="7" t="s">
        <v>2129</v>
      </c>
      <c r="C4175" s="7">
        <v>2.0</v>
      </c>
      <c r="D4175" s="7">
        <v>2.0</v>
      </c>
      <c r="E4175" s="7"/>
      <c r="F4175" s="7" t="s">
        <v>36</v>
      </c>
      <c r="G4175" s="7" t="s">
        <v>293</v>
      </c>
      <c r="H4175" s="7" t="s">
        <v>446</v>
      </c>
      <c r="I4175" s="7" t="s">
        <v>25</v>
      </c>
    </row>
    <row r="4176">
      <c r="A4176" s="56" t="s">
        <v>522</v>
      </c>
      <c r="B4176" s="7" t="s">
        <v>1207</v>
      </c>
      <c r="C4176" s="7">
        <v>1.0</v>
      </c>
      <c r="D4176" s="7">
        <v>1.0</v>
      </c>
      <c r="E4176" s="7"/>
      <c r="F4176" s="7" t="s">
        <v>24</v>
      </c>
      <c r="G4176" s="7" t="s">
        <v>293</v>
      </c>
      <c r="H4176" s="7" t="s">
        <v>1421</v>
      </c>
      <c r="I4176" s="7" t="s">
        <v>27</v>
      </c>
    </row>
    <row r="4177">
      <c r="A4177" s="56" t="s">
        <v>522</v>
      </c>
      <c r="B4177" s="7" t="s">
        <v>523</v>
      </c>
      <c r="C4177" s="7">
        <v>2.0</v>
      </c>
      <c r="D4177" s="7">
        <v>2.0</v>
      </c>
      <c r="E4177" s="7"/>
      <c r="F4177" s="7" t="s">
        <v>355</v>
      </c>
      <c r="G4177" s="7" t="s">
        <v>293</v>
      </c>
      <c r="H4177" s="7" t="s">
        <v>1717</v>
      </c>
      <c r="I4177" s="7" t="s">
        <v>25</v>
      </c>
    </row>
    <row r="4178">
      <c r="A4178" s="56" t="s">
        <v>522</v>
      </c>
      <c r="B4178" s="7" t="s">
        <v>1178</v>
      </c>
      <c r="C4178" s="7">
        <v>3.0</v>
      </c>
      <c r="D4178" s="7">
        <v>2.0</v>
      </c>
      <c r="E4178" s="7"/>
      <c r="F4178" s="7" t="s">
        <v>24</v>
      </c>
      <c r="G4178" s="7" t="s">
        <v>293</v>
      </c>
      <c r="H4178" s="7" t="s">
        <v>1867</v>
      </c>
    </row>
    <row r="4179">
      <c r="A4179" s="56" t="s">
        <v>447</v>
      </c>
      <c r="B4179" s="7" t="s">
        <v>668</v>
      </c>
      <c r="C4179" s="7">
        <v>3.0</v>
      </c>
      <c r="D4179" s="7">
        <v>2.0</v>
      </c>
      <c r="E4179" s="7">
        <v>1.0</v>
      </c>
      <c r="F4179" s="7" t="s">
        <v>36</v>
      </c>
      <c r="G4179" s="7" t="s">
        <v>293</v>
      </c>
      <c r="H4179" s="7" t="s">
        <v>2735</v>
      </c>
      <c r="I4179" s="7" t="s">
        <v>27</v>
      </c>
    </row>
    <row r="4180">
      <c r="A4180" s="56" t="s">
        <v>447</v>
      </c>
      <c r="B4180" s="7" t="s">
        <v>1806</v>
      </c>
      <c r="C4180" s="7">
        <v>1.0</v>
      </c>
      <c r="D4180" s="7">
        <v>1.0</v>
      </c>
      <c r="E4180" s="7">
        <v>1.0</v>
      </c>
      <c r="F4180" s="7" t="s">
        <v>36</v>
      </c>
      <c r="G4180" s="7" t="s">
        <v>293</v>
      </c>
      <c r="H4180" s="7" t="s">
        <v>1149</v>
      </c>
      <c r="I4180" s="7" t="s">
        <v>27</v>
      </c>
    </row>
    <row r="4181">
      <c r="A4181" s="56" t="s">
        <v>447</v>
      </c>
      <c r="B4181" s="7" t="s">
        <v>395</v>
      </c>
      <c r="C4181" s="7">
        <v>4.0</v>
      </c>
      <c r="D4181" s="7">
        <v>3.0</v>
      </c>
      <c r="E4181" s="7">
        <v>2.0</v>
      </c>
      <c r="F4181" s="7" t="s">
        <v>382</v>
      </c>
      <c r="G4181" s="7" t="s">
        <v>293</v>
      </c>
      <c r="H4181" s="7" t="s">
        <v>1226</v>
      </c>
      <c r="I4181" s="7" t="s">
        <v>27</v>
      </c>
    </row>
    <row r="4182">
      <c r="A4182" s="56" t="s">
        <v>1519</v>
      </c>
      <c r="B4182" s="7" t="s">
        <v>418</v>
      </c>
      <c r="C4182" s="7">
        <v>5.0</v>
      </c>
      <c r="D4182" s="7">
        <v>7.0</v>
      </c>
      <c r="E4182" s="7">
        <v>2.0</v>
      </c>
      <c r="F4182" s="7" t="s">
        <v>24</v>
      </c>
      <c r="G4182" s="7" t="s">
        <v>293</v>
      </c>
      <c r="H4182" s="7" t="s">
        <v>1391</v>
      </c>
      <c r="I4182" s="7" t="s">
        <v>27</v>
      </c>
    </row>
    <row r="4183">
      <c r="A4183" s="56" t="s">
        <v>1519</v>
      </c>
      <c r="B4183" s="7" t="s">
        <v>304</v>
      </c>
      <c r="C4183" s="7">
        <v>4.0</v>
      </c>
      <c r="D4183" s="7">
        <v>3.0</v>
      </c>
      <c r="E4183" s="7"/>
      <c r="F4183" s="7" t="s">
        <v>24</v>
      </c>
      <c r="G4183" s="7" t="s">
        <v>293</v>
      </c>
      <c r="H4183" s="7" t="s">
        <v>1250</v>
      </c>
      <c r="I4183" s="7" t="s">
        <v>27</v>
      </c>
    </row>
    <row r="4184">
      <c r="A4184" s="56" t="s">
        <v>351</v>
      </c>
      <c r="B4184" s="7" t="s">
        <v>485</v>
      </c>
      <c r="C4184" s="7">
        <v>5.0</v>
      </c>
      <c r="D4184" s="7">
        <v>4.0</v>
      </c>
      <c r="E4184" s="7">
        <v>1.0</v>
      </c>
      <c r="F4184" s="7" t="s">
        <v>352</v>
      </c>
      <c r="G4184" s="7" t="s">
        <v>179</v>
      </c>
      <c r="H4184" s="7" t="s">
        <v>390</v>
      </c>
      <c r="I4184" s="7" t="s">
        <v>175</v>
      </c>
    </row>
    <row r="4185">
      <c r="A4185" s="56" t="s">
        <v>362</v>
      </c>
      <c r="B4185" s="7" t="s">
        <v>816</v>
      </c>
      <c r="C4185" s="7">
        <v>3.0</v>
      </c>
      <c r="D4185" s="7">
        <v>2.0</v>
      </c>
      <c r="E4185" s="7">
        <v>1.0</v>
      </c>
      <c r="F4185" s="7" t="s">
        <v>36</v>
      </c>
      <c r="G4185" s="7" t="s">
        <v>293</v>
      </c>
      <c r="H4185" s="7" t="s">
        <v>2171</v>
      </c>
      <c r="I4185" s="7" t="s">
        <v>175</v>
      </c>
    </row>
    <row r="4186">
      <c r="A4186" s="56" t="s">
        <v>1519</v>
      </c>
      <c r="B4186" s="7" t="s">
        <v>580</v>
      </c>
      <c r="C4186" s="7">
        <v>4.0</v>
      </c>
      <c r="D4186" s="7">
        <v>3.0</v>
      </c>
      <c r="E4186" s="7"/>
      <c r="F4186" s="7" t="s">
        <v>24</v>
      </c>
      <c r="G4186" s="7" t="s">
        <v>293</v>
      </c>
      <c r="H4186" s="7" t="s">
        <v>1250</v>
      </c>
      <c r="I4186" s="7" t="s">
        <v>27</v>
      </c>
    </row>
    <row r="4187">
      <c r="A4187" s="56" t="s">
        <v>290</v>
      </c>
      <c r="B4187" s="7" t="s">
        <v>363</v>
      </c>
      <c r="C4187" s="7">
        <v>4.0</v>
      </c>
      <c r="D4187" s="7">
        <v>4.0</v>
      </c>
      <c r="E4187" s="7">
        <v>1.0</v>
      </c>
      <c r="F4187" s="7" t="s">
        <v>382</v>
      </c>
      <c r="G4187" s="7" t="s">
        <v>293</v>
      </c>
      <c r="H4187" s="7" t="s">
        <v>2736</v>
      </c>
      <c r="I4187" s="7" t="s">
        <v>25</v>
      </c>
    </row>
    <row r="4188">
      <c r="A4188" s="56" t="s">
        <v>290</v>
      </c>
      <c r="B4188" s="7" t="s">
        <v>564</v>
      </c>
      <c r="C4188" s="7">
        <v>3.0</v>
      </c>
      <c r="D4188" s="7">
        <v>3.0</v>
      </c>
      <c r="E4188" s="7"/>
      <c r="F4188" s="7" t="s">
        <v>36</v>
      </c>
      <c r="G4188" s="7" t="s">
        <v>293</v>
      </c>
      <c r="H4188" s="7" t="s">
        <v>2737</v>
      </c>
      <c r="I4188" s="7" t="s">
        <v>25</v>
      </c>
    </row>
    <row r="4189">
      <c r="A4189" s="56" t="s">
        <v>290</v>
      </c>
      <c r="B4189" s="7" t="s">
        <v>388</v>
      </c>
      <c r="C4189" s="7">
        <v>5.0</v>
      </c>
      <c r="D4189" s="7">
        <v>4.0</v>
      </c>
      <c r="E4189" s="7"/>
      <c r="F4189" s="7" t="s">
        <v>382</v>
      </c>
      <c r="G4189" s="7" t="s">
        <v>293</v>
      </c>
      <c r="H4189" s="7" t="s">
        <v>2738</v>
      </c>
      <c r="I4189" s="7" t="s">
        <v>25</v>
      </c>
    </row>
    <row r="4190">
      <c r="A4190" s="56" t="s">
        <v>290</v>
      </c>
      <c r="B4190" s="7" t="s">
        <v>729</v>
      </c>
      <c r="C4190" s="7">
        <v>7.0</v>
      </c>
      <c r="D4190" s="7">
        <v>5.0</v>
      </c>
      <c r="E4190" s="7">
        <v>3.0</v>
      </c>
      <c r="F4190" s="7" t="s">
        <v>300</v>
      </c>
      <c r="G4190" s="7" t="s">
        <v>293</v>
      </c>
      <c r="H4190" s="7" t="s">
        <v>2739</v>
      </c>
      <c r="I4190" s="7" t="s">
        <v>27</v>
      </c>
    </row>
    <row r="4191">
      <c r="A4191" s="56" t="s">
        <v>290</v>
      </c>
      <c r="B4191" s="7" t="s">
        <v>337</v>
      </c>
      <c r="C4191" s="7">
        <v>5.0</v>
      </c>
      <c r="D4191" s="7">
        <v>4.0</v>
      </c>
      <c r="E4191" s="7">
        <v>4.0</v>
      </c>
      <c r="F4191" s="7" t="s">
        <v>24</v>
      </c>
      <c r="G4191" s="7" t="s">
        <v>293</v>
      </c>
      <c r="H4191" s="7" t="s">
        <v>636</v>
      </c>
      <c r="I4191" s="7" t="s">
        <v>25</v>
      </c>
    </row>
    <row r="4192">
      <c r="A4192" s="56" t="s">
        <v>290</v>
      </c>
      <c r="B4192" s="7" t="s">
        <v>334</v>
      </c>
      <c r="C4192" s="7">
        <v>5.0</v>
      </c>
      <c r="D4192" s="7">
        <v>6.0</v>
      </c>
      <c r="E4192" s="7"/>
      <c r="F4192" s="7" t="s">
        <v>24</v>
      </c>
      <c r="G4192" s="7" t="s">
        <v>293</v>
      </c>
      <c r="H4192" s="7" t="s">
        <v>2740</v>
      </c>
    </row>
    <row r="4193">
      <c r="A4193" s="56" t="s">
        <v>821</v>
      </c>
      <c r="B4193" s="7" t="s">
        <v>1960</v>
      </c>
      <c r="C4193" s="7">
        <v>4.0</v>
      </c>
      <c r="D4193" s="7">
        <v>3.0</v>
      </c>
      <c r="E4193" s="7"/>
      <c r="F4193" s="7" t="s">
        <v>321</v>
      </c>
      <c r="G4193" s="7" t="s">
        <v>179</v>
      </c>
      <c r="H4193" s="7" t="s">
        <v>2741</v>
      </c>
      <c r="I4193" s="7" t="s">
        <v>27</v>
      </c>
    </row>
    <row r="4194">
      <c r="A4194" s="56" t="s">
        <v>415</v>
      </c>
      <c r="B4194" s="7" t="s">
        <v>1295</v>
      </c>
      <c r="C4194" s="7">
        <v>3.0</v>
      </c>
      <c r="D4194" s="7">
        <v>3.0</v>
      </c>
      <c r="E4194" s="7"/>
      <c r="F4194" s="7" t="s">
        <v>355</v>
      </c>
      <c r="G4194" s="7" t="s">
        <v>293</v>
      </c>
      <c r="H4194" s="7" t="s">
        <v>1319</v>
      </c>
      <c r="I4194" s="7" t="s">
        <v>175</v>
      </c>
    </row>
    <row r="4195">
      <c r="A4195" s="56" t="s">
        <v>365</v>
      </c>
      <c r="B4195" s="7" t="s">
        <v>610</v>
      </c>
      <c r="C4195" s="7">
        <v>3.0</v>
      </c>
      <c r="D4195" s="7">
        <v>2.0</v>
      </c>
      <c r="E4195" s="7">
        <v>8.0</v>
      </c>
      <c r="F4195" s="7" t="s">
        <v>300</v>
      </c>
      <c r="G4195" s="7" t="s">
        <v>179</v>
      </c>
      <c r="H4195" s="7" t="s">
        <v>1561</v>
      </c>
      <c r="I4195" s="7" t="s">
        <v>175</v>
      </c>
    </row>
    <row r="4196">
      <c r="A4196" s="56" t="s">
        <v>415</v>
      </c>
      <c r="B4196" s="7" t="s">
        <v>854</v>
      </c>
      <c r="C4196" s="7">
        <v>3.0</v>
      </c>
      <c r="D4196" s="7">
        <v>2.0</v>
      </c>
      <c r="E4196" s="7"/>
      <c r="F4196" s="7" t="s">
        <v>355</v>
      </c>
      <c r="G4196" s="7" t="s">
        <v>293</v>
      </c>
      <c r="H4196" s="7" t="s">
        <v>1588</v>
      </c>
      <c r="I4196" s="7" t="s">
        <v>27</v>
      </c>
    </row>
    <row r="4197">
      <c r="A4197" s="56" t="s">
        <v>365</v>
      </c>
      <c r="B4197" s="7" t="s">
        <v>395</v>
      </c>
      <c r="C4197" s="7">
        <v>4.0</v>
      </c>
      <c r="D4197" s="7">
        <v>3.0</v>
      </c>
      <c r="E4197" s="7">
        <v>2.0</v>
      </c>
      <c r="F4197" s="7" t="s">
        <v>321</v>
      </c>
      <c r="G4197" s="7" t="s">
        <v>179</v>
      </c>
      <c r="H4197" s="7" t="s">
        <v>537</v>
      </c>
      <c r="I4197" s="7" t="s">
        <v>175</v>
      </c>
    </row>
    <row r="4198">
      <c r="A4198" s="56" t="s">
        <v>2374</v>
      </c>
      <c r="B4198" s="7" t="s">
        <v>2742</v>
      </c>
      <c r="C4198" s="7">
        <v>2.0</v>
      </c>
      <c r="D4198" s="7">
        <v>2.0</v>
      </c>
      <c r="E4198" s="7">
        <v>2.0</v>
      </c>
      <c r="F4198" s="7" t="s">
        <v>36</v>
      </c>
      <c r="G4198" s="7"/>
    </row>
    <row r="4199">
      <c r="A4199" s="56" t="s">
        <v>365</v>
      </c>
      <c r="B4199" s="7" t="s">
        <v>291</v>
      </c>
      <c r="C4199" s="7">
        <v>5.0</v>
      </c>
      <c r="D4199" s="7">
        <v>4.0</v>
      </c>
      <c r="E4199" s="7">
        <v>4.0</v>
      </c>
      <c r="F4199" s="7" t="s">
        <v>38</v>
      </c>
      <c r="G4199" s="7" t="s">
        <v>179</v>
      </c>
      <c r="H4199" s="7" t="s">
        <v>954</v>
      </c>
    </row>
    <row r="4200">
      <c r="A4200" s="56" t="s">
        <v>607</v>
      </c>
      <c r="B4200" s="7" t="s">
        <v>428</v>
      </c>
      <c r="C4200" s="7">
        <v>4.0</v>
      </c>
      <c r="D4200" s="7">
        <v>3.0</v>
      </c>
      <c r="E4200" s="7">
        <v>2.0</v>
      </c>
      <c r="F4200" s="7" t="s">
        <v>24</v>
      </c>
      <c r="G4200" s="7"/>
    </row>
    <row r="4201">
      <c r="A4201" s="56" t="s">
        <v>365</v>
      </c>
      <c r="B4201" s="7" t="s">
        <v>610</v>
      </c>
      <c r="C4201" s="7">
        <v>3.0</v>
      </c>
      <c r="D4201" s="7">
        <v>2.0</v>
      </c>
      <c r="E4201" s="7"/>
      <c r="F4201" s="7" t="s">
        <v>593</v>
      </c>
      <c r="G4201" s="7" t="s">
        <v>179</v>
      </c>
      <c r="H4201" s="7" t="s">
        <v>953</v>
      </c>
      <c r="I4201" s="7" t="s">
        <v>175</v>
      </c>
    </row>
    <row r="4202">
      <c r="A4202" s="56" t="s">
        <v>944</v>
      </c>
      <c r="B4202" s="7" t="s">
        <v>726</v>
      </c>
      <c r="C4202" s="7">
        <v>5.0</v>
      </c>
      <c r="D4202" s="7">
        <v>4.0</v>
      </c>
      <c r="E4202" s="7">
        <v>1.0</v>
      </c>
      <c r="F4202" s="7" t="s">
        <v>326</v>
      </c>
      <c r="G4202" s="7" t="s">
        <v>179</v>
      </c>
      <c r="H4202" s="7" t="s">
        <v>1686</v>
      </c>
      <c r="I4202" s="7" t="s">
        <v>27</v>
      </c>
    </row>
    <row r="4203">
      <c r="A4203" s="56" t="s">
        <v>1235</v>
      </c>
      <c r="B4203" s="7" t="s">
        <v>2743</v>
      </c>
      <c r="C4203" s="7">
        <v>4.0</v>
      </c>
      <c r="D4203" s="7">
        <v>2.0</v>
      </c>
      <c r="E4203" s="7">
        <v>1.0</v>
      </c>
      <c r="F4203" s="7" t="s">
        <v>321</v>
      </c>
      <c r="G4203" s="7" t="s">
        <v>179</v>
      </c>
      <c r="H4203" s="7" t="s">
        <v>2744</v>
      </c>
    </row>
    <row r="4204">
      <c r="A4204" s="56" t="s">
        <v>944</v>
      </c>
      <c r="B4204" s="7" t="s">
        <v>551</v>
      </c>
      <c r="C4204" s="7">
        <v>5.0</v>
      </c>
      <c r="D4204" s="7">
        <v>4.0</v>
      </c>
      <c r="E4204" s="7">
        <v>1.0</v>
      </c>
      <c r="F4204" s="7" t="s">
        <v>326</v>
      </c>
      <c r="G4204" s="7" t="s">
        <v>179</v>
      </c>
      <c r="H4204" s="7" t="s">
        <v>2745</v>
      </c>
    </row>
    <row r="4205">
      <c r="A4205" s="56" t="s">
        <v>295</v>
      </c>
      <c r="B4205" s="7" t="s">
        <v>695</v>
      </c>
      <c r="C4205" s="7">
        <v>6.0</v>
      </c>
      <c r="D4205" s="7">
        <v>4.0</v>
      </c>
      <c r="E4205" s="7">
        <v>1.0</v>
      </c>
      <c r="F4205" s="7" t="s">
        <v>192</v>
      </c>
      <c r="G4205" s="7" t="s">
        <v>179</v>
      </c>
      <c r="H4205" s="7" t="s">
        <v>2746</v>
      </c>
      <c r="I4205" s="7" t="s">
        <v>175</v>
      </c>
    </row>
    <row r="4206">
      <c r="A4206" s="56" t="s">
        <v>348</v>
      </c>
      <c r="B4206" s="7" t="s">
        <v>468</v>
      </c>
      <c r="C4206" s="7">
        <v>4.0</v>
      </c>
      <c r="D4206" s="7">
        <v>4.0</v>
      </c>
      <c r="E4206" s="7">
        <v>2.0</v>
      </c>
      <c r="F4206" s="7" t="s">
        <v>24</v>
      </c>
      <c r="G4206" s="7" t="s">
        <v>293</v>
      </c>
      <c r="H4206" s="7" t="s">
        <v>2208</v>
      </c>
      <c r="I4206" s="7" t="s">
        <v>25</v>
      </c>
    </row>
    <row r="4207">
      <c r="A4207" s="56" t="s">
        <v>1308</v>
      </c>
      <c r="B4207" s="7" t="s">
        <v>323</v>
      </c>
      <c r="C4207" s="7">
        <v>4.0</v>
      </c>
      <c r="D4207" s="7">
        <v>4.0</v>
      </c>
      <c r="E4207" s="7"/>
      <c r="F4207" s="7" t="s">
        <v>300</v>
      </c>
      <c r="G4207" s="7" t="s">
        <v>293</v>
      </c>
      <c r="H4207" s="7" t="s">
        <v>1897</v>
      </c>
      <c r="I4207" s="7" t="s">
        <v>25</v>
      </c>
    </row>
    <row r="4208">
      <c r="A4208" s="56" t="s">
        <v>1308</v>
      </c>
      <c r="B4208" s="7" t="s">
        <v>599</v>
      </c>
      <c r="C4208" s="7">
        <v>3.0</v>
      </c>
      <c r="D4208" s="7">
        <v>2.0</v>
      </c>
      <c r="E4208" s="7">
        <v>2.0</v>
      </c>
      <c r="F4208" s="7" t="s">
        <v>300</v>
      </c>
      <c r="G4208" s="7" t="s">
        <v>293</v>
      </c>
      <c r="H4208" s="7" t="s">
        <v>712</v>
      </c>
      <c r="I4208" s="7" t="s">
        <v>25</v>
      </c>
    </row>
    <row r="4209">
      <c r="A4209" s="56" t="s">
        <v>403</v>
      </c>
      <c r="B4209" s="7" t="s">
        <v>349</v>
      </c>
      <c r="C4209" s="7">
        <v>4.0</v>
      </c>
      <c r="D4209" s="7">
        <v>2.0</v>
      </c>
      <c r="E4209" s="7"/>
      <c r="F4209" s="7" t="s">
        <v>24</v>
      </c>
      <c r="G4209" s="7" t="s">
        <v>293</v>
      </c>
      <c r="H4209" s="7" t="s">
        <v>632</v>
      </c>
      <c r="I4209" s="7" t="s">
        <v>175</v>
      </c>
    </row>
    <row r="4210">
      <c r="A4210" s="56" t="s">
        <v>430</v>
      </c>
      <c r="B4210" s="7" t="s">
        <v>993</v>
      </c>
      <c r="C4210" s="7">
        <v>3.0</v>
      </c>
      <c r="D4210" s="7">
        <v>2.0</v>
      </c>
      <c r="E4210" s="7">
        <v>3.0</v>
      </c>
      <c r="F4210" s="7" t="s">
        <v>382</v>
      </c>
      <c r="G4210" s="7" t="s">
        <v>293</v>
      </c>
      <c r="H4210" s="7" t="s">
        <v>847</v>
      </c>
      <c r="I4210" s="7" t="s">
        <v>27</v>
      </c>
    </row>
    <row r="4211">
      <c r="A4211" s="56" t="s">
        <v>302</v>
      </c>
      <c r="B4211" s="7" t="s">
        <v>2747</v>
      </c>
      <c r="C4211" s="7">
        <v>3.0</v>
      </c>
      <c r="D4211" s="7">
        <v>2.0</v>
      </c>
      <c r="E4211" s="7">
        <v>2.0</v>
      </c>
      <c r="F4211" s="7" t="s">
        <v>24</v>
      </c>
      <c r="G4211" s="7" t="s">
        <v>293</v>
      </c>
      <c r="H4211" s="7" t="s">
        <v>641</v>
      </c>
    </row>
    <row r="4212">
      <c r="A4212" s="56" t="s">
        <v>436</v>
      </c>
      <c r="B4212" s="7" t="s">
        <v>2748</v>
      </c>
      <c r="C4212" s="7">
        <v>2.0</v>
      </c>
      <c r="D4212" s="7">
        <v>2.0</v>
      </c>
      <c r="E4212" s="7"/>
      <c r="F4212" s="7" t="s">
        <v>36</v>
      </c>
      <c r="G4212" s="7" t="s">
        <v>293</v>
      </c>
      <c r="H4212" s="7" t="s">
        <v>592</v>
      </c>
      <c r="I4212" s="7" t="s">
        <v>175</v>
      </c>
    </row>
    <row r="4213">
      <c r="A4213" s="56" t="s">
        <v>1450</v>
      </c>
      <c r="B4213" s="7" t="s">
        <v>393</v>
      </c>
      <c r="C4213" s="7">
        <v>2.0</v>
      </c>
      <c r="D4213" s="7">
        <v>2.0</v>
      </c>
      <c r="E4213" s="7">
        <v>1.0</v>
      </c>
      <c r="F4213" s="7" t="s">
        <v>345</v>
      </c>
      <c r="G4213" s="7" t="s">
        <v>293</v>
      </c>
      <c r="H4213" s="7" t="s">
        <v>1452</v>
      </c>
      <c r="I4213" s="7" t="s">
        <v>27</v>
      </c>
    </row>
    <row r="4214">
      <c r="A4214" s="56" t="s">
        <v>365</v>
      </c>
      <c r="B4214" s="7" t="s">
        <v>947</v>
      </c>
      <c r="C4214" s="7">
        <v>4.0</v>
      </c>
      <c r="D4214" s="7">
        <v>4.0</v>
      </c>
      <c r="E4214" s="7"/>
      <c r="F4214" s="7" t="s">
        <v>181</v>
      </c>
      <c r="G4214" s="7" t="s">
        <v>179</v>
      </c>
      <c r="H4214" s="7" t="s">
        <v>353</v>
      </c>
      <c r="I4214" s="7" t="s">
        <v>27</v>
      </c>
    </row>
    <row r="4215">
      <c r="A4215" s="56" t="s">
        <v>336</v>
      </c>
      <c r="B4215" s="7" t="s">
        <v>2749</v>
      </c>
      <c r="C4215" s="7">
        <v>2.0</v>
      </c>
      <c r="D4215" s="7">
        <v>2.0</v>
      </c>
      <c r="E4215" s="7"/>
      <c r="F4215" s="7" t="s">
        <v>36</v>
      </c>
      <c r="G4215" s="7" t="s">
        <v>293</v>
      </c>
      <c r="H4215" s="7" t="s">
        <v>2750</v>
      </c>
      <c r="I4215" s="7" t="s">
        <v>184</v>
      </c>
    </row>
    <row r="4216">
      <c r="A4216" s="56" t="s">
        <v>336</v>
      </c>
      <c r="B4216" s="7" t="s">
        <v>431</v>
      </c>
      <c r="C4216" s="7">
        <v>2.0</v>
      </c>
      <c r="D4216" s="7">
        <v>1.0</v>
      </c>
      <c r="E4216" s="7"/>
      <c r="F4216" s="7" t="s">
        <v>36</v>
      </c>
      <c r="G4216" s="7" t="s">
        <v>293</v>
      </c>
      <c r="H4216" s="7" t="s">
        <v>2636</v>
      </c>
      <c r="I4216" s="7" t="s">
        <v>27</v>
      </c>
    </row>
    <row r="4217">
      <c r="A4217" s="56" t="s">
        <v>944</v>
      </c>
      <c r="B4217" s="7" t="s">
        <v>2751</v>
      </c>
      <c r="C4217" s="7">
        <v>3.0</v>
      </c>
      <c r="D4217" s="7">
        <v>2.0</v>
      </c>
      <c r="E4217" s="7">
        <v>1.0</v>
      </c>
      <c r="F4217" s="7" t="s">
        <v>36</v>
      </c>
      <c r="G4217" s="7" t="s">
        <v>293</v>
      </c>
      <c r="H4217" s="7" t="s">
        <v>2109</v>
      </c>
      <c r="I4217" s="7" t="s">
        <v>27</v>
      </c>
    </row>
    <row r="4218">
      <c r="A4218" s="56" t="s">
        <v>944</v>
      </c>
      <c r="B4218" s="7" t="s">
        <v>1207</v>
      </c>
      <c r="C4218" s="7">
        <v>2.0</v>
      </c>
      <c r="D4218" s="7">
        <v>1.0</v>
      </c>
      <c r="E4218" s="7">
        <v>1.0</v>
      </c>
      <c r="F4218" s="7" t="s">
        <v>36</v>
      </c>
      <c r="G4218" s="7" t="s">
        <v>293</v>
      </c>
      <c r="H4218" s="7" t="s">
        <v>498</v>
      </c>
      <c r="I4218" s="7" t="s">
        <v>27</v>
      </c>
    </row>
    <row r="4219">
      <c r="A4219" s="56" t="s">
        <v>944</v>
      </c>
      <c r="B4219" s="7" t="s">
        <v>877</v>
      </c>
      <c r="C4219" s="7">
        <v>2.0</v>
      </c>
      <c r="D4219" s="7">
        <v>1.0</v>
      </c>
      <c r="E4219" s="7">
        <v>2.0</v>
      </c>
      <c r="F4219" s="7" t="s">
        <v>36</v>
      </c>
      <c r="G4219" s="7" t="s">
        <v>293</v>
      </c>
      <c r="H4219" s="7" t="s">
        <v>2752</v>
      </c>
      <c r="I4219" s="7" t="s">
        <v>27</v>
      </c>
    </row>
    <row r="4220">
      <c r="A4220" s="56" t="s">
        <v>306</v>
      </c>
      <c r="B4220" s="7" t="s">
        <v>573</v>
      </c>
      <c r="C4220" s="7">
        <v>4.0</v>
      </c>
      <c r="D4220" s="7">
        <v>3.0</v>
      </c>
      <c r="E4220" s="7">
        <v>2.0</v>
      </c>
      <c r="F4220" s="7" t="s">
        <v>313</v>
      </c>
      <c r="G4220" s="7" t="s">
        <v>179</v>
      </c>
      <c r="H4220" s="7" t="s">
        <v>429</v>
      </c>
      <c r="I4220" s="7" t="s">
        <v>27</v>
      </c>
    </row>
    <row r="4221">
      <c r="A4221" s="56" t="s">
        <v>607</v>
      </c>
      <c r="B4221" s="7" t="s">
        <v>2753</v>
      </c>
      <c r="C4221" s="7">
        <v>2.0</v>
      </c>
      <c r="D4221" s="7">
        <v>2.0</v>
      </c>
      <c r="E4221" s="7">
        <v>2.0</v>
      </c>
      <c r="F4221" s="7" t="s">
        <v>345</v>
      </c>
      <c r="G4221" s="7" t="s">
        <v>293</v>
      </c>
      <c r="H4221" s="7" t="s">
        <v>2754</v>
      </c>
      <c r="I4221" s="7" t="s">
        <v>175</v>
      </c>
    </row>
    <row r="4222">
      <c r="A4222" s="56" t="s">
        <v>607</v>
      </c>
      <c r="B4222" s="7" t="s">
        <v>2755</v>
      </c>
      <c r="C4222" s="7">
        <v>4.0</v>
      </c>
      <c r="D4222" s="7">
        <v>3.0</v>
      </c>
      <c r="E4222" s="7">
        <v>2.0</v>
      </c>
      <c r="F4222" s="7" t="s">
        <v>405</v>
      </c>
      <c r="G4222" s="7" t="s">
        <v>293</v>
      </c>
      <c r="H4222" s="7" t="s">
        <v>2756</v>
      </c>
      <c r="I4222" s="7" t="s">
        <v>175</v>
      </c>
    </row>
    <row r="4223">
      <c r="A4223" s="56" t="s">
        <v>415</v>
      </c>
      <c r="B4223" s="7" t="s">
        <v>2757</v>
      </c>
      <c r="C4223" s="7">
        <v>3.0</v>
      </c>
      <c r="D4223" s="7">
        <v>2.0</v>
      </c>
      <c r="E4223" s="7"/>
      <c r="F4223" s="7" t="s">
        <v>345</v>
      </c>
      <c r="G4223" s="7" t="s">
        <v>293</v>
      </c>
      <c r="H4223" s="7" t="s">
        <v>2475</v>
      </c>
      <c r="I4223" s="7" t="s">
        <v>175</v>
      </c>
    </row>
    <row r="4224">
      <c r="A4224" s="56" t="s">
        <v>415</v>
      </c>
      <c r="B4224" s="7" t="s">
        <v>2138</v>
      </c>
      <c r="C4224" s="7">
        <v>3.0</v>
      </c>
      <c r="D4224" s="7">
        <v>2.0</v>
      </c>
      <c r="E4224" s="7"/>
      <c r="F4224" s="7" t="s">
        <v>382</v>
      </c>
      <c r="G4224" s="7" t="s">
        <v>293</v>
      </c>
      <c r="H4224" s="7" t="s">
        <v>641</v>
      </c>
      <c r="I4224" s="7" t="s">
        <v>175</v>
      </c>
    </row>
    <row r="4225">
      <c r="A4225" s="56" t="s">
        <v>415</v>
      </c>
      <c r="B4225" s="7" t="s">
        <v>2758</v>
      </c>
      <c r="C4225" s="7">
        <v>2.0</v>
      </c>
      <c r="D4225" s="7">
        <v>2.0</v>
      </c>
      <c r="E4225" s="7"/>
      <c r="F4225" s="7" t="s">
        <v>345</v>
      </c>
      <c r="G4225" s="7" t="s">
        <v>293</v>
      </c>
      <c r="H4225" s="7" t="s">
        <v>987</v>
      </c>
      <c r="I4225" s="7" t="s">
        <v>175</v>
      </c>
    </row>
    <row r="4226">
      <c r="A4226" s="56" t="s">
        <v>415</v>
      </c>
      <c r="B4226" s="7" t="s">
        <v>2759</v>
      </c>
      <c r="C4226" s="7">
        <v>2.0</v>
      </c>
      <c r="D4226" s="7">
        <v>1.0</v>
      </c>
      <c r="E4226" s="7"/>
      <c r="F4226" s="7" t="s">
        <v>345</v>
      </c>
      <c r="G4226" s="7" t="s">
        <v>293</v>
      </c>
      <c r="H4226" s="7" t="s">
        <v>824</v>
      </c>
      <c r="I4226" s="7" t="s">
        <v>175</v>
      </c>
    </row>
    <row r="4227">
      <c r="A4227" s="56" t="s">
        <v>348</v>
      </c>
      <c r="B4227" s="7" t="s">
        <v>2760</v>
      </c>
      <c r="C4227" s="7">
        <v>3.0</v>
      </c>
      <c r="D4227" s="7">
        <v>2.0</v>
      </c>
      <c r="E4227" s="7">
        <v>1.0</v>
      </c>
      <c r="F4227" s="7" t="s">
        <v>2486</v>
      </c>
      <c r="G4227" s="7" t="s">
        <v>293</v>
      </c>
      <c r="H4227" s="7" t="s">
        <v>1527</v>
      </c>
      <c r="I4227" s="7" t="s">
        <v>27</v>
      </c>
    </row>
    <row r="4228">
      <c r="A4228" s="56" t="s">
        <v>348</v>
      </c>
      <c r="B4228" s="7" t="s">
        <v>2761</v>
      </c>
      <c r="C4228" s="7">
        <v>3.0</v>
      </c>
      <c r="D4228" s="7">
        <v>2.0</v>
      </c>
      <c r="E4228" s="7">
        <v>1.0</v>
      </c>
      <c r="F4228" s="7" t="s">
        <v>2486</v>
      </c>
      <c r="G4228" s="7" t="s">
        <v>293</v>
      </c>
      <c r="H4228" s="7" t="s">
        <v>824</v>
      </c>
      <c r="I4228" s="7" t="s">
        <v>27</v>
      </c>
    </row>
    <row r="4229">
      <c r="A4229" s="56" t="s">
        <v>348</v>
      </c>
      <c r="B4229" s="7" t="s">
        <v>2762</v>
      </c>
      <c r="C4229" s="7" t="s">
        <v>576</v>
      </c>
      <c r="D4229" s="7">
        <v>1.0</v>
      </c>
      <c r="E4229" s="7">
        <v>1.0</v>
      </c>
      <c r="F4229" s="7" t="s">
        <v>317</v>
      </c>
      <c r="G4229" s="7" t="s">
        <v>293</v>
      </c>
      <c r="H4229" s="7" t="s">
        <v>988</v>
      </c>
      <c r="I4229" s="7" t="s">
        <v>27</v>
      </c>
    </row>
    <row r="4230">
      <c r="A4230" s="56" t="s">
        <v>348</v>
      </c>
      <c r="B4230" s="7" t="s">
        <v>1619</v>
      </c>
      <c r="C4230" s="7">
        <v>2.0</v>
      </c>
      <c r="D4230" s="7">
        <v>1.0</v>
      </c>
      <c r="E4230" s="7"/>
      <c r="F4230" s="7" t="s">
        <v>2486</v>
      </c>
      <c r="G4230" s="7" t="s">
        <v>293</v>
      </c>
      <c r="H4230" s="7" t="s">
        <v>604</v>
      </c>
      <c r="I4230" s="7" t="s">
        <v>27</v>
      </c>
    </row>
    <row r="4231">
      <c r="A4231" s="56" t="s">
        <v>362</v>
      </c>
      <c r="B4231" s="7" t="s">
        <v>2763</v>
      </c>
      <c r="C4231" s="7">
        <v>2.0</v>
      </c>
      <c r="D4231" s="7">
        <v>2.0</v>
      </c>
      <c r="E4231" s="7">
        <v>1.0</v>
      </c>
      <c r="F4231" s="7" t="s">
        <v>382</v>
      </c>
      <c r="G4231" s="7" t="s">
        <v>293</v>
      </c>
      <c r="H4231" s="7" t="s">
        <v>1137</v>
      </c>
      <c r="I4231" s="7" t="s">
        <v>175</v>
      </c>
    </row>
    <row r="4232">
      <c r="A4232" s="56" t="s">
        <v>362</v>
      </c>
      <c r="B4232" s="7" t="s">
        <v>610</v>
      </c>
      <c r="C4232" s="7">
        <v>2.0</v>
      </c>
      <c r="D4232" s="7">
        <v>2.0</v>
      </c>
      <c r="E4232" s="7"/>
      <c r="F4232" s="7" t="s">
        <v>345</v>
      </c>
      <c r="G4232" s="7" t="s">
        <v>293</v>
      </c>
      <c r="H4232" s="7" t="s">
        <v>1996</v>
      </c>
      <c r="I4232" s="7" t="s">
        <v>175</v>
      </c>
    </row>
    <row r="4233">
      <c r="A4233" s="56" t="s">
        <v>362</v>
      </c>
      <c r="B4233" s="7" t="s">
        <v>2764</v>
      </c>
      <c r="C4233" s="7">
        <v>2.0</v>
      </c>
      <c r="D4233" s="7">
        <v>2.0</v>
      </c>
      <c r="E4233" s="7">
        <v>2.0</v>
      </c>
      <c r="F4233" s="7" t="s">
        <v>345</v>
      </c>
      <c r="G4233" s="7" t="s">
        <v>293</v>
      </c>
      <c r="H4233" s="7" t="s">
        <v>456</v>
      </c>
      <c r="I4233" s="7" t="s">
        <v>175</v>
      </c>
    </row>
    <row r="4234">
      <c r="A4234" s="56" t="s">
        <v>336</v>
      </c>
      <c r="B4234" s="7" t="s">
        <v>2765</v>
      </c>
      <c r="D4234" s="7">
        <v>2.0</v>
      </c>
      <c r="E4234" s="7">
        <v>1.0</v>
      </c>
      <c r="F4234" s="7" t="s">
        <v>36</v>
      </c>
      <c r="G4234" s="7" t="s">
        <v>293</v>
      </c>
      <c r="H4234" s="7" t="s">
        <v>2766</v>
      </c>
      <c r="I4234" s="7" t="s">
        <v>27</v>
      </c>
    </row>
    <row r="4235">
      <c r="A4235" s="56" t="s">
        <v>302</v>
      </c>
      <c r="C4235" s="7">
        <v>3.0</v>
      </c>
      <c r="D4235" s="7">
        <v>2.0</v>
      </c>
      <c r="E4235" s="7">
        <v>1.0</v>
      </c>
      <c r="F4235" s="7" t="s">
        <v>24</v>
      </c>
      <c r="G4235" s="7" t="s">
        <v>293</v>
      </c>
      <c r="H4235" s="7" t="s">
        <v>2075</v>
      </c>
      <c r="I4235" s="7" t="s">
        <v>25</v>
      </c>
    </row>
    <row r="4236">
      <c r="A4236" s="56" t="s">
        <v>351</v>
      </c>
      <c r="B4236" s="7" t="s">
        <v>926</v>
      </c>
      <c r="C4236" s="7">
        <v>2.0</v>
      </c>
      <c r="D4236" s="7">
        <v>2.0</v>
      </c>
      <c r="E4236" s="7">
        <v>2.0</v>
      </c>
      <c r="F4236" s="7" t="s">
        <v>36</v>
      </c>
      <c r="G4236" s="7" t="s">
        <v>293</v>
      </c>
      <c r="H4236" s="7" t="s">
        <v>498</v>
      </c>
      <c r="I4236" s="7" t="s">
        <v>25</v>
      </c>
    </row>
    <row r="4237">
      <c r="A4237" s="56" t="s">
        <v>351</v>
      </c>
      <c r="B4237" s="7" t="s">
        <v>603</v>
      </c>
      <c r="C4237" s="7">
        <v>3.0</v>
      </c>
      <c r="D4237" s="7">
        <v>3.0</v>
      </c>
      <c r="E4237" s="7"/>
      <c r="F4237" s="7" t="s">
        <v>36</v>
      </c>
      <c r="G4237" s="7" t="s">
        <v>293</v>
      </c>
      <c r="H4237" s="7" t="s">
        <v>509</v>
      </c>
    </row>
    <row r="4238">
      <c r="A4238" s="56" t="s">
        <v>370</v>
      </c>
      <c r="B4238" s="7" t="s">
        <v>1117</v>
      </c>
      <c r="C4238" s="7">
        <v>3.0</v>
      </c>
      <c r="D4238" s="7">
        <v>2.0</v>
      </c>
      <c r="E4238" s="7">
        <v>3.0</v>
      </c>
      <c r="F4238" s="7" t="s">
        <v>36</v>
      </c>
      <c r="G4238" s="7" t="s">
        <v>293</v>
      </c>
      <c r="H4238" s="7" t="s">
        <v>2767</v>
      </c>
    </row>
    <row r="4239">
      <c r="A4239" s="56" t="s">
        <v>295</v>
      </c>
      <c r="B4239" s="7" t="s">
        <v>381</v>
      </c>
      <c r="C4239" s="7">
        <v>6.0</v>
      </c>
      <c r="D4239" s="7">
        <v>4.0</v>
      </c>
      <c r="E4239" s="7">
        <v>3.0</v>
      </c>
      <c r="F4239" s="7" t="s">
        <v>192</v>
      </c>
      <c r="G4239" s="7" t="s">
        <v>179</v>
      </c>
      <c r="H4239" s="7" t="s">
        <v>475</v>
      </c>
    </row>
    <row r="4240">
      <c r="A4240" s="56" t="s">
        <v>497</v>
      </c>
      <c r="B4240" s="7" t="s">
        <v>316</v>
      </c>
      <c r="C4240" s="7">
        <v>3.0</v>
      </c>
      <c r="D4240" s="7">
        <v>2.0</v>
      </c>
      <c r="E4240" s="7"/>
      <c r="F4240" s="7" t="s">
        <v>36</v>
      </c>
      <c r="G4240" s="7" t="s">
        <v>293</v>
      </c>
      <c r="H4240" s="7" t="s">
        <v>1200</v>
      </c>
      <c r="I4240" s="7" t="s">
        <v>25</v>
      </c>
    </row>
    <row r="4241">
      <c r="A4241" s="56" t="s">
        <v>497</v>
      </c>
      <c r="B4241" s="7" t="s">
        <v>1467</v>
      </c>
      <c r="C4241" s="7">
        <v>3.0</v>
      </c>
      <c r="D4241" s="7">
        <v>2.0</v>
      </c>
      <c r="E4241" s="7"/>
      <c r="F4241" s="7" t="s">
        <v>24</v>
      </c>
      <c r="G4241" s="7" t="s">
        <v>293</v>
      </c>
      <c r="H4241" s="7" t="s">
        <v>2768</v>
      </c>
    </row>
    <row r="4242">
      <c r="A4242" s="56" t="s">
        <v>2123</v>
      </c>
      <c r="B4242" s="7" t="s">
        <v>1728</v>
      </c>
      <c r="C4242" s="7">
        <v>1.0</v>
      </c>
      <c r="D4242" s="7">
        <v>1.0</v>
      </c>
      <c r="E4242" s="7"/>
      <c r="F4242" s="7" t="s">
        <v>24</v>
      </c>
      <c r="G4242" s="7" t="s">
        <v>293</v>
      </c>
      <c r="H4242" s="7" t="s">
        <v>1709</v>
      </c>
      <c r="I4242" s="7" t="s">
        <v>27</v>
      </c>
    </row>
    <row r="4243">
      <c r="A4243" s="56" t="s">
        <v>302</v>
      </c>
      <c r="B4243" s="7" t="s">
        <v>1117</v>
      </c>
      <c r="C4243" s="7">
        <v>3.0</v>
      </c>
      <c r="D4243" s="7">
        <v>2.0</v>
      </c>
      <c r="E4243" s="7">
        <v>2.0</v>
      </c>
      <c r="F4243" s="7" t="s">
        <v>24</v>
      </c>
      <c r="G4243" s="7" t="s">
        <v>293</v>
      </c>
      <c r="H4243" s="7" t="s">
        <v>982</v>
      </c>
    </row>
    <row r="4244">
      <c r="A4244" s="56" t="s">
        <v>302</v>
      </c>
      <c r="C4244" s="7">
        <v>3.0</v>
      </c>
      <c r="D4244" s="7">
        <v>2.0</v>
      </c>
      <c r="E4244" s="7">
        <v>3.0</v>
      </c>
      <c r="F4244" s="7" t="s">
        <v>24</v>
      </c>
      <c r="G4244" s="7" t="s">
        <v>293</v>
      </c>
      <c r="H4244" s="7" t="s">
        <v>2075</v>
      </c>
      <c r="I4244" s="7" t="s">
        <v>25</v>
      </c>
    </row>
    <row r="4245">
      <c r="A4245" s="56" t="s">
        <v>370</v>
      </c>
      <c r="B4245" s="7" t="s">
        <v>1117</v>
      </c>
      <c r="C4245" s="7">
        <v>3.0</v>
      </c>
      <c r="D4245" s="7">
        <v>2.0</v>
      </c>
      <c r="E4245" s="7"/>
      <c r="F4245" s="7" t="s">
        <v>36</v>
      </c>
      <c r="G4245" s="7" t="s">
        <v>293</v>
      </c>
      <c r="H4245" s="7" t="s">
        <v>2767</v>
      </c>
    </row>
    <row r="4246">
      <c r="A4246" s="56" t="s">
        <v>1650</v>
      </c>
      <c r="B4246" s="7" t="s">
        <v>2141</v>
      </c>
      <c r="C4246" s="7">
        <v>2.0</v>
      </c>
      <c r="D4246" s="7">
        <v>2.0</v>
      </c>
      <c r="E4246" s="7">
        <v>1.0</v>
      </c>
      <c r="F4246" s="7" t="s">
        <v>180</v>
      </c>
      <c r="G4246" s="7" t="s">
        <v>293</v>
      </c>
      <c r="H4246" s="7" t="s">
        <v>1149</v>
      </c>
    </row>
    <row r="4247">
      <c r="A4247" s="56" t="s">
        <v>303</v>
      </c>
      <c r="B4247" s="7" t="s">
        <v>1785</v>
      </c>
      <c r="C4247" s="7">
        <v>2.0</v>
      </c>
      <c r="D4247" s="7">
        <v>2.0</v>
      </c>
      <c r="E4247" s="7"/>
      <c r="F4247" s="7" t="s">
        <v>317</v>
      </c>
      <c r="G4247" s="7" t="s">
        <v>293</v>
      </c>
      <c r="H4247" s="7" t="s">
        <v>2434</v>
      </c>
      <c r="I4247" s="7" t="s">
        <v>175</v>
      </c>
    </row>
    <row r="4248">
      <c r="A4248" s="56" t="s">
        <v>302</v>
      </c>
      <c r="B4248" s="7" t="s">
        <v>2769</v>
      </c>
      <c r="C4248" s="7">
        <v>2.0</v>
      </c>
      <c r="D4248" s="7">
        <v>1.0</v>
      </c>
      <c r="E4248" s="7"/>
      <c r="F4248" s="7" t="s">
        <v>174</v>
      </c>
      <c r="G4248" s="7" t="s">
        <v>293</v>
      </c>
      <c r="H4248" s="7" t="s">
        <v>782</v>
      </c>
    </row>
    <row r="4249">
      <c r="A4249" s="56" t="s">
        <v>302</v>
      </c>
      <c r="B4249" s="7" t="s">
        <v>2770</v>
      </c>
      <c r="C4249" s="7">
        <v>3.0</v>
      </c>
      <c r="D4249" s="7">
        <v>2.0</v>
      </c>
      <c r="E4249" s="7"/>
      <c r="F4249" s="7" t="s">
        <v>171</v>
      </c>
      <c r="G4249" s="7" t="s">
        <v>293</v>
      </c>
      <c r="H4249" s="7" t="s">
        <v>641</v>
      </c>
      <c r="I4249" s="7" t="s">
        <v>175</v>
      </c>
    </row>
    <row r="4250">
      <c r="A4250" s="56" t="s">
        <v>1669</v>
      </c>
      <c r="B4250" s="7" t="s">
        <v>603</v>
      </c>
      <c r="C4250" s="7">
        <v>3.0</v>
      </c>
      <c r="D4250" s="7">
        <v>2.0</v>
      </c>
      <c r="E4250" s="7">
        <v>1.0</v>
      </c>
      <c r="F4250" s="7" t="s">
        <v>24</v>
      </c>
      <c r="G4250" s="7" t="s">
        <v>293</v>
      </c>
      <c r="H4250" s="7" t="s">
        <v>2771</v>
      </c>
    </row>
    <row r="4251">
      <c r="A4251" s="56" t="s">
        <v>315</v>
      </c>
      <c r="B4251" s="7" t="s">
        <v>1731</v>
      </c>
      <c r="C4251" s="7">
        <v>3.0</v>
      </c>
      <c r="D4251" s="7">
        <v>2.0</v>
      </c>
      <c r="E4251" s="7">
        <v>3.0</v>
      </c>
      <c r="F4251" s="7" t="s">
        <v>24</v>
      </c>
      <c r="G4251" s="7" t="s">
        <v>293</v>
      </c>
      <c r="H4251" s="7" t="s">
        <v>2772</v>
      </c>
    </row>
    <row r="4252">
      <c r="A4252" s="56" t="s">
        <v>620</v>
      </c>
      <c r="B4252" s="7" t="s">
        <v>477</v>
      </c>
      <c r="C4252" s="7">
        <v>3.0</v>
      </c>
      <c r="D4252" s="7">
        <v>2.0</v>
      </c>
      <c r="E4252" s="7">
        <v>2.0</v>
      </c>
      <c r="F4252" s="7" t="s">
        <v>24</v>
      </c>
      <c r="G4252" s="7" t="s">
        <v>293</v>
      </c>
      <c r="H4252" s="7" t="s">
        <v>2411</v>
      </c>
      <c r="I4252" s="7" t="s">
        <v>27</v>
      </c>
    </row>
    <row r="4253">
      <c r="A4253" s="56" t="s">
        <v>306</v>
      </c>
      <c r="B4253" s="7" t="s">
        <v>404</v>
      </c>
      <c r="C4253" s="7">
        <v>4.0</v>
      </c>
      <c r="D4253" s="7">
        <v>3.0</v>
      </c>
      <c r="E4253" s="7">
        <v>1.0</v>
      </c>
      <c r="F4253" s="7" t="s">
        <v>321</v>
      </c>
      <c r="G4253" s="7" t="s">
        <v>179</v>
      </c>
      <c r="H4253" s="7" t="s">
        <v>429</v>
      </c>
      <c r="I4253" s="7" t="s">
        <v>175</v>
      </c>
    </row>
    <row r="4254">
      <c r="A4254" s="56" t="s">
        <v>298</v>
      </c>
      <c r="B4254" s="7" t="s">
        <v>1467</v>
      </c>
      <c r="C4254" s="7">
        <v>3.0</v>
      </c>
      <c r="D4254" s="7">
        <v>2.0</v>
      </c>
      <c r="E4254" s="7">
        <v>3.0</v>
      </c>
      <c r="F4254" s="7" t="s">
        <v>300</v>
      </c>
      <c r="G4254" s="7" t="s">
        <v>293</v>
      </c>
      <c r="H4254" s="7" t="s">
        <v>421</v>
      </c>
      <c r="I4254" s="7" t="s">
        <v>27</v>
      </c>
    </row>
    <row r="4255">
      <c r="A4255" s="56" t="s">
        <v>306</v>
      </c>
      <c r="B4255" s="7" t="s">
        <v>2773</v>
      </c>
      <c r="C4255" s="7">
        <v>3.0</v>
      </c>
      <c r="D4255" s="7">
        <v>2.0</v>
      </c>
      <c r="E4255" s="7">
        <v>3.0</v>
      </c>
      <c r="F4255" s="7" t="s">
        <v>36</v>
      </c>
      <c r="G4255" s="7" t="s">
        <v>293</v>
      </c>
      <c r="H4255" s="7" t="s">
        <v>1423</v>
      </c>
      <c r="I4255" s="7" t="s">
        <v>25</v>
      </c>
    </row>
    <row r="4256">
      <c r="A4256" s="56" t="s">
        <v>681</v>
      </c>
      <c r="B4256" s="7" t="s">
        <v>381</v>
      </c>
      <c r="C4256" s="7">
        <v>5.0</v>
      </c>
      <c r="D4256" s="7">
        <v>5.0</v>
      </c>
      <c r="E4256" s="7">
        <v>3.0</v>
      </c>
      <c r="F4256" s="7" t="s">
        <v>1932</v>
      </c>
      <c r="G4256" s="7" t="s">
        <v>293</v>
      </c>
      <c r="H4256" s="7" t="s">
        <v>2774</v>
      </c>
      <c r="I4256" s="7" t="s">
        <v>25</v>
      </c>
    </row>
    <row r="4257">
      <c r="A4257" s="56" t="s">
        <v>336</v>
      </c>
      <c r="B4257" s="7" t="s">
        <v>411</v>
      </c>
      <c r="C4257" s="7">
        <v>7.0</v>
      </c>
      <c r="D4257" s="7">
        <v>5.0</v>
      </c>
      <c r="E4257" s="7">
        <v>4.0</v>
      </c>
      <c r="F4257" s="7" t="s">
        <v>188</v>
      </c>
      <c r="G4257" s="7" t="s">
        <v>179</v>
      </c>
      <c r="H4257" s="7" t="s">
        <v>1090</v>
      </c>
      <c r="I4257" s="7" t="s">
        <v>25</v>
      </c>
    </row>
    <row r="4258">
      <c r="A4258" s="56" t="s">
        <v>336</v>
      </c>
      <c r="B4258" s="7" t="s">
        <v>347</v>
      </c>
      <c r="C4258" s="7">
        <v>4.0</v>
      </c>
      <c r="D4258" s="7">
        <v>4.0</v>
      </c>
      <c r="E4258" s="7">
        <v>2.0</v>
      </c>
      <c r="F4258" s="7" t="s">
        <v>300</v>
      </c>
      <c r="G4258" s="7" t="s">
        <v>293</v>
      </c>
      <c r="H4258" s="7" t="s">
        <v>1248</v>
      </c>
      <c r="I4258" s="7" t="s">
        <v>27</v>
      </c>
    </row>
    <row r="4259">
      <c r="A4259" s="56" t="s">
        <v>348</v>
      </c>
      <c r="B4259" s="7" t="s">
        <v>1181</v>
      </c>
      <c r="C4259" s="7">
        <v>3.0</v>
      </c>
      <c r="D4259" s="7">
        <v>2.0</v>
      </c>
      <c r="E4259" s="7">
        <v>2.0</v>
      </c>
      <c r="F4259" s="7" t="s">
        <v>345</v>
      </c>
      <c r="G4259" s="7" t="s">
        <v>293</v>
      </c>
      <c r="H4259" s="7" t="s">
        <v>575</v>
      </c>
      <c r="I4259" s="7" t="s">
        <v>27</v>
      </c>
    </row>
    <row r="4260">
      <c r="A4260" s="56" t="s">
        <v>336</v>
      </c>
      <c r="B4260" s="7" t="s">
        <v>535</v>
      </c>
      <c r="C4260" s="7">
        <v>6.0</v>
      </c>
      <c r="D4260" s="7">
        <v>5.0</v>
      </c>
      <c r="E4260" s="7">
        <v>2.0</v>
      </c>
      <c r="F4260" s="7" t="s">
        <v>1027</v>
      </c>
      <c r="G4260" s="7" t="s">
        <v>293</v>
      </c>
      <c r="H4260" s="7" t="s">
        <v>743</v>
      </c>
      <c r="I4260" s="7" t="s">
        <v>27</v>
      </c>
    </row>
    <row r="4261">
      <c r="A4261" s="56" t="s">
        <v>436</v>
      </c>
      <c r="B4261" s="7" t="s">
        <v>947</v>
      </c>
      <c r="C4261" s="7">
        <v>4.0</v>
      </c>
      <c r="D4261" s="7">
        <v>3.0</v>
      </c>
      <c r="E4261" s="7">
        <v>2.0</v>
      </c>
      <c r="F4261" s="7" t="s">
        <v>321</v>
      </c>
      <c r="G4261" s="7" t="s">
        <v>179</v>
      </c>
      <c r="H4261" s="7" t="s">
        <v>954</v>
      </c>
      <c r="I4261" s="7" t="s">
        <v>175</v>
      </c>
    </row>
    <row r="4262">
      <c r="A4262" s="56" t="s">
        <v>517</v>
      </c>
      <c r="B4262" s="7" t="s">
        <v>790</v>
      </c>
      <c r="C4262" s="7">
        <v>7.0</v>
      </c>
      <c r="D4262" s="7">
        <v>10.0</v>
      </c>
      <c r="E4262" s="7">
        <v>3.0</v>
      </c>
      <c r="F4262" s="7" t="s">
        <v>326</v>
      </c>
      <c r="G4262" s="7" t="s">
        <v>179</v>
      </c>
      <c r="H4262" s="7" t="s">
        <v>2403</v>
      </c>
      <c r="I4262" s="7" t="s">
        <v>27</v>
      </c>
    </row>
    <row r="4263">
      <c r="A4263" s="56" t="s">
        <v>302</v>
      </c>
      <c r="B4263" s="7" t="s">
        <v>621</v>
      </c>
      <c r="C4263" s="7">
        <v>4.0</v>
      </c>
      <c r="D4263" s="7">
        <v>3.0</v>
      </c>
      <c r="E4263" s="7">
        <v>3.0</v>
      </c>
      <c r="F4263" s="7" t="s">
        <v>181</v>
      </c>
      <c r="G4263" s="7" t="s">
        <v>179</v>
      </c>
      <c r="H4263" s="7" t="s">
        <v>1245</v>
      </c>
    </row>
    <row r="4264">
      <c r="A4264" s="56" t="s">
        <v>302</v>
      </c>
      <c r="B4264" s="7" t="s">
        <v>621</v>
      </c>
      <c r="C4264" s="7">
        <v>5.0</v>
      </c>
      <c r="D4264" s="7">
        <v>3.0</v>
      </c>
      <c r="E4264" s="7">
        <v>4.0</v>
      </c>
      <c r="F4264" s="7" t="s">
        <v>313</v>
      </c>
      <c r="G4264" s="7" t="s">
        <v>179</v>
      </c>
      <c r="H4264" s="7" t="s">
        <v>481</v>
      </c>
      <c r="I4264" s="7" t="s">
        <v>175</v>
      </c>
    </row>
    <row r="4265">
      <c r="A4265" s="56" t="s">
        <v>497</v>
      </c>
      <c r="B4265" s="7" t="s">
        <v>2770</v>
      </c>
      <c r="C4265" s="7">
        <v>3.0</v>
      </c>
      <c r="D4265" s="7">
        <v>2.0</v>
      </c>
      <c r="E4265" s="7">
        <v>2.0</v>
      </c>
      <c r="F4265" s="7" t="s">
        <v>1750</v>
      </c>
      <c r="G4265" s="7" t="s">
        <v>293</v>
      </c>
      <c r="H4265" s="7" t="s">
        <v>629</v>
      </c>
      <c r="I4265" s="7" t="s">
        <v>27</v>
      </c>
    </row>
    <row r="4266">
      <c r="A4266" s="56" t="s">
        <v>365</v>
      </c>
      <c r="B4266" s="7" t="s">
        <v>312</v>
      </c>
      <c r="D4266" s="27"/>
      <c r="E4266" s="7">
        <v>3.0</v>
      </c>
      <c r="F4266" s="7" t="s">
        <v>329</v>
      </c>
      <c r="G4266" s="7" t="s">
        <v>179</v>
      </c>
      <c r="H4266" s="7" t="s">
        <v>1470</v>
      </c>
      <c r="I4266" s="7" t="s">
        <v>27</v>
      </c>
    </row>
    <row r="4267">
      <c r="A4267" s="56" t="s">
        <v>341</v>
      </c>
      <c r="B4267" s="7" t="s">
        <v>1900</v>
      </c>
      <c r="C4267" s="7">
        <v>5.0</v>
      </c>
      <c r="D4267" s="7">
        <v>5.0</v>
      </c>
      <c r="E4267" s="7">
        <v>3.0</v>
      </c>
      <c r="F4267" s="7" t="s">
        <v>326</v>
      </c>
      <c r="G4267" s="7" t="s">
        <v>179</v>
      </c>
      <c r="H4267" s="7" t="s">
        <v>725</v>
      </c>
      <c r="I4267" s="7" t="s">
        <v>27</v>
      </c>
    </row>
    <row r="4268">
      <c r="A4268" s="56" t="s">
        <v>517</v>
      </c>
      <c r="B4268" s="7" t="s">
        <v>2775</v>
      </c>
      <c r="C4268" s="7">
        <v>6.0</v>
      </c>
      <c r="D4268" s="7">
        <v>11.0</v>
      </c>
      <c r="E4268" s="7">
        <v>3.0</v>
      </c>
      <c r="F4268" s="7" t="s">
        <v>326</v>
      </c>
      <c r="G4268" s="7" t="s">
        <v>179</v>
      </c>
      <c r="H4268" s="7" t="s">
        <v>2403</v>
      </c>
      <c r="I4268" s="7" t="s">
        <v>27</v>
      </c>
    </row>
    <row r="4269">
      <c r="A4269" s="56" t="s">
        <v>303</v>
      </c>
      <c r="B4269" s="7" t="s">
        <v>523</v>
      </c>
      <c r="C4269" s="7">
        <v>3.0</v>
      </c>
      <c r="D4269" s="7">
        <v>3.0</v>
      </c>
      <c r="E4269" s="7">
        <v>2.0</v>
      </c>
      <c r="F4269" s="7" t="s">
        <v>24</v>
      </c>
      <c r="G4269" s="7" t="s">
        <v>293</v>
      </c>
      <c r="H4269" s="7" t="s">
        <v>387</v>
      </c>
      <c r="I4269" s="7" t="s">
        <v>27</v>
      </c>
    </row>
    <row r="4270">
      <c r="A4270" s="56" t="s">
        <v>298</v>
      </c>
      <c r="B4270" s="7" t="s">
        <v>804</v>
      </c>
      <c r="C4270" s="7">
        <v>3.0</v>
      </c>
      <c r="D4270" s="7">
        <v>2.0</v>
      </c>
      <c r="E4270" s="7">
        <v>2.0</v>
      </c>
      <c r="F4270" s="7" t="s">
        <v>300</v>
      </c>
      <c r="G4270" s="7" t="s">
        <v>293</v>
      </c>
      <c r="H4270" s="7" t="s">
        <v>969</v>
      </c>
      <c r="I4270" s="7" t="s">
        <v>27</v>
      </c>
    </row>
    <row r="4271">
      <c r="A4271" s="56" t="s">
        <v>365</v>
      </c>
      <c r="B4271" s="7" t="s">
        <v>610</v>
      </c>
      <c r="C4271" s="7">
        <v>3.0</v>
      </c>
      <c r="D4271" s="7">
        <v>2.0</v>
      </c>
      <c r="E4271" s="7"/>
      <c r="F4271" s="7" t="s">
        <v>355</v>
      </c>
      <c r="G4271" s="7" t="s">
        <v>293</v>
      </c>
      <c r="H4271" s="7" t="s">
        <v>1395</v>
      </c>
      <c r="I4271" s="7" t="s">
        <v>27</v>
      </c>
    </row>
    <row r="4272">
      <c r="A4272" s="56" t="s">
        <v>365</v>
      </c>
      <c r="B4272" s="7" t="s">
        <v>734</v>
      </c>
      <c r="C4272" s="7">
        <v>5.0</v>
      </c>
      <c r="D4272" s="7">
        <v>4.0</v>
      </c>
      <c r="E4272" s="7"/>
      <c r="F4272" s="7" t="s">
        <v>352</v>
      </c>
      <c r="G4272" s="7" t="s">
        <v>179</v>
      </c>
      <c r="H4272" s="7" t="s">
        <v>1337</v>
      </c>
      <c r="I4272" s="7" t="s">
        <v>27</v>
      </c>
    </row>
    <row r="4273">
      <c r="A4273" s="56" t="s">
        <v>365</v>
      </c>
      <c r="B4273" s="7" t="s">
        <v>1575</v>
      </c>
      <c r="C4273" s="7">
        <v>5.0</v>
      </c>
      <c r="D4273" s="7">
        <v>4.0</v>
      </c>
      <c r="E4273" s="7">
        <v>2.0</v>
      </c>
      <c r="F4273" s="7" t="s">
        <v>352</v>
      </c>
      <c r="G4273" s="7" t="s">
        <v>179</v>
      </c>
      <c r="H4273" s="7" t="s">
        <v>1337</v>
      </c>
      <c r="I4273" s="7" t="s">
        <v>27</v>
      </c>
    </row>
    <row r="4274">
      <c r="A4274" s="56" t="s">
        <v>336</v>
      </c>
      <c r="B4274" s="7" t="s">
        <v>334</v>
      </c>
      <c r="C4274" s="7">
        <v>6.0</v>
      </c>
      <c r="D4274" s="7">
        <v>5.0</v>
      </c>
      <c r="E4274" s="7"/>
      <c r="F4274" s="7" t="s">
        <v>329</v>
      </c>
      <c r="G4274" s="7" t="s">
        <v>179</v>
      </c>
      <c r="H4274" s="7" t="s">
        <v>2776</v>
      </c>
      <c r="I4274" s="7" t="s">
        <v>27</v>
      </c>
    </row>
    <row r="4275">
      <c r="A4275" s="56" t="s">
        <v>365</v>
      </c>
      <c r="B4275" s="7" t="s">
        <v>2777</v>
      </c>
      <c r="C4275" s="7">
        <v>3.0</v>
      </c>
      <c r="D4275" s="7">
        <v>2.0</v>
      </c>
      <c r="E4275" s="7">
        <v>2.0</v>
      </c>
      <c r="F4275" s="7" t="s">
        <v>317</v>
      </c>
      <c r="G4275" s="7" t="s">
        <v>293</v>
      </c>
      <c r="H4275" s="7" t="s">
        <v>1815</v>
      </c>
      <c r="I4275" s="7" t="s">
        <v>27</v>
      </c>
    </row>
    <row r="4276">
      <c r="A4276" s="56" t="s">
        <v>365</v>
      </c>
      <c r="B4276" s="7" t="s">
        <v>1024</v>
      </c>
      <c r="C4276" s="7">
        <v>7.0</v>
      </c>
      <c r="D4276" s="7">
        <v>6.0</v>
      </c>
      <c r="E4276" s="7"/>
      <c r="F4276" s="7" t="s">
        <v>326</v>
      </c>
      <c r="G4276" s="7" t="s">
        <v>179</v>
      </c>
      <c r="H4276" s="7" t="s">
        <v>869</v>
      </c>
      <c r="I4276" s="7" t="s">
        <v>27</v>
      </c>
    </row>
    <row r="4277">
      <c r="A4277" s="56" t="s">
        <v>341</v>
      </c>
      <c r="B4277" s="7" t="s">
        <v>433</v>
      </c>
      <c r="C4277" s="7">
        <v>5.0</v>
      </c>
      <c r="D4277" s="7">
        <v>5.0</v>
      </c>
      <c r="E4277" s="7"/>
      <c r="F4277" s="7" t="s">
        <v>352</v>
      </c>
      <c r="G4277" s="7" t="s">
        <v>179</v>
      </c>
      <c r="H4277" s="7" t="s">
        <v>2778</v>
      </c>
      <c r="I4277" s="7" t="s">
        <v>27</v>
      </c>
    </row>
    <row r="4278">
      <c r="A4278" s="56" t="s">
        <v>517</v>
      </c>
      <c r="B4278" s="7" t="s">
        <v>1725</v>
      </c>
      <c r="D4278" s="27"/>
      <c r="E4278" s="7"/>
      <c r="F4278" s="7" t="s">
        <v>1821</v>
      </c>
      <c r="G4278" s="7" t="s">
        <v>179</v>
      </c>
      <c r="H4278" s="7" t="s">
        <v>1726</v>
      </c>
      <c r="I4278" s="7" t="s">
        <v>175</v>
      </c>
    </row>
    <row r="4279">
      <c r="A4279" s="56" t="s">
        <v>341</v>
      </c>
      <c r="B4279" s="7" t="s">
        <v>729</v>
      </c>
      <c r="C4279" s="7">
        <v>5.0</v>
      </c>
      <c r="D4279" s="7">
        <v>5.0</v>
      </c>
      <c r="E4279" s="7"/>
      <c r="F4279" s="7" t="s">
        <v>352</v>
      </c>
      <c r="G4279" s="7" t="s">
        <v>179</v>
      </c>
      <c r="H4279" s="7" t="s">
        <v>2779</v>
      </c>
      <c r="I4279" s="7" t="s">
        <v>27</v>
      </c>
    </row>
    <row r="4280">
      <c r="A4280" s="56" t="s">
        <v>365</v>
      </c>
      <c r="B4280" s="7" t="s">
        <v>2562</v>
      </c>
      <c r="C4280" s="7">
        <v>4.0</v>
      </c>
      <c r="D4280" s="7">
        <v>3.0</v>
      </c>
      <c r="E4280" s="7"/>
      <c r="F4280" s="7" t="s">
        <v>321</v>
      </c>
      <c r="G4280" s="7" t="s">
        <v>179</v>
      </c>
      <c r="H4280" s="7" t="s">
        <v>322</v>
      </c>
      <c r="I4280" s="7" t="s">
        <v>27</v>
      </c>
    </row>
    <row r="4281">
      <c r="A4281" s="56" t="s">
        <v>341</v>
      </c>
      <c r="B4281" s="7" t="s">
        <v>1208</v>
      </c>
      <c r="C4281" s="7">
        <v>3.0</v>
      </c>
      <c r="D4281" s="7">
        <v>3.0</v>
      </c>
      <c r="E4281" s="7"/>
      <c r="F4281" s="7" t="s">
        <v>355</v>
      </c>
      <c r="G4281" s="7" t="s">
        <v>293</v>
      </c>
      <c r="H4281" s="7" t="s">
        <v>735</v>
      </c>
      <c r="I4281" s="7" t="s">
        <v>175</v>
      </c>
    </row>
    <row r="4282">
      <c r="A4282" s="56" t="s">
        <v>607</v>
      </c>
      <c r="B4282" s="7" t="s">
        <v>1530</v>
      </c>
      <c r="C4282" s="7">
        <v>3.0</v>
      </c>
      <c r="D4282" s="7">
        <v>2.0</v>
      </c>
      <c r="E4282" s="7"/>
      <c r="F4282" s="7" t="s">
        <v>355</v>
      </c>
      <c r="G4282" s="7" t="s">
        <v>293</v>
      </c>
      <c r="H4282" s="7" t="s">
        <v>595</v>
      </c>
      <c r="I4282" s="7" t="s">
        <v>27</v>
      </c>
    </row>
    <row r="4283">
      <c r="A4283" s="56" t="s">
        <v>1235</v>
      </c>
      <c r="B4283" s="7" t="s">
        <v>652</v>
      </c>
      <c r="C4283" s="7">
        <v>6.0</v>
      </c>
      <c r="D4283" s="7">
        <v>5.0</v>
      </c>
      <c r="E4283" s="7"/>
      <c r="F4283" s="7" t="s">
        <v>352</v>
      </c>
      <c r="G4283" s="7" t="s">
        <v>179</v>
      </c>
      <c r="H4283" s="7" t="s">
        <v>594</v>
      </c>
      <c r="I4283" s="7" t="s">
        <v>27</v>
      </c>
    </row>
    <row r="4284">
      <c r="A4284" s="56" t="s">
        <v>365</v>
      </c>
      <c r="B4284" s="7" t="s">
        <v>578</v>
      </c>
      <c r="C4284" s="7">
        <v>6.0</v>
      </c>
      <c r="D4284" s="7">
        <v>5.0</v>
      </c>
      <c r="E4284" s="7"/>
      <c r="F4284" s="7" t="s">
        <v>352</v>
      </c>
      <c r="G4284" s="7" t="s">
        <v>179</v>
      </c>
      <c r="H4284" s="7" t="s">
        <v>537</v>
      </c>
      <c r="I4284" s="7" t="s">
        <v>27</v>
      </c>
    </row>
    <row r="4285">
      <c r="A4285" s="56" t="s">
        <v>365</v>
      </c>
      <c r="B4285" s="7" t="s">
        <v>770</v>
      </c>
      <c r="C4285" s="7">
        <v>6.0</v>
      </c>
      <c r="D4285" s="7">
        <v>5.0</v>
      </c>
      <c r="E4285" s="7"/>
      <c r="F4285" s="7" t="s">
        <v>352</v>
      </c>
      <c r="G4285" s="7" t="s">
        <v>179</v>
      </c>
      <c r="H4285" s="7" t="s">
        <v>1337</v>
      </c>
      <c r="I4285" s="7" t="s">
        <v>27</v>
      </c>
    </row>
    <row r="4286">
      <c r="A4286" s="56" t="s">
        <v>365</v>
      </c>
      <c r="B4286" s="7" t="s">
        <v>464</v>
      </c>
      <c r="C4286" s="7">
        <v>4.0</v>
      </c>
      <c r="D4286" s="7">
        <v>3.0</v>
      </c>
      <c r="E4286" s="7"/>
      <c r="F4286" s="7" t="s">
        <v>321</v>
      </c>
      <c r="G4286" s="7" t="s">
        <v>179</v>
      </c>
      <c r="H4286" s="7" t="s">
        <v>1337</v>
      </c>
      <c r="I4286" s="7" t="s">
        <v>27</v>
      </c>
    </row>
    <row r="4287">
      <c r="A4287" s="56" t="s">
        <v>365</v>
      </c>
      <c r="B4287" s="7" t="s">
        <v>2780</v>
      </c>
      <c r="C4287" s="7">
        <v>4.0</v>
      </c>
      <c r="D4287" s="7">
        <v>3.0</v>
      </c>
      <c r="E4287" s="7"/>
      <c r="F4287" s="7" t="s">
        <v>321</v>
      </c>
      <c r="G4287" s="7" t="s">
        <v>179</v>
      </c>
      <c r="H4287" s="7" t="s">
        <v>1337</v>
      </c>
      <c r="I4287" s="7" t="s">
        <v>27</v>
      </c>
    </row>
    <row r="4288">
      <c r="A4288" s="56" t="s">
        <v>365</v>
      </c>
      <c r="B4288" s="7" t="s">
        <v>291</v>
      </c>
      <c r="C4288" s="7">
        <v>6.0</v>
      </c>
      <c r="D4288" s="7">
        <v>5.0</v>
      </c>
      <c r="E4288" s="7"/>
      <c r="F4288" s="7" t="s">
        <v>352</v>
      </c>
      <c r="G4288" s="7" t="s">
        <v>179</v>
      </c>
      <c r="H4288" s="7" t="s">
        <v>594</v>
      </c>
      <c r="I4288" s="7" t="s">
        <v>27</v>
      </c>
    </row>
    <row r="4289">
      <c r="A4289" s="56" t="s">
        <v>365</v>
      </c>
      <c r="B4289" s="7" t="s">
        <v>1628</v>
      </c>
      <c r="C4289" s="7">
        <v>4.0</v>
      </c>
      <c r="D4289" s="7">
        <v>4.0</v>
      </c>
      <c r="E4289" s="7"/>
      <c r="F4289" s="7" t="s">
        <v>321</v>
      </c>
      <c r="G4289" s="7" t="s">
        <v>179</v>
      </c>
      <c r="H4289" s="7" t="s">
        <v>322</v>
      </c>
      <c r="I4289" s="7" t="s">
        <v>27</v>
      </c>
    </row>
    <row r="4290">
      <c r="A4290" s="56" t="s">
        <v>365</v>
      </c>
      <c r="B4290" s="7" t="s">
        <v>873</v>
      </c>
      <c r="C4290" s="7">
        <v>4.0</v>
      </c>
      <c r="D4290" s="7">
        <v>3.0</v>
      </c>
      <c r="E4290" s="7"/>
      <c r="F4290" s="7" t="s">
        <v>321</v>
      </c>
      <c r="G4290" s="7" t="s">
        <v>179</v>
      </c>
      <c r="H4290" s="7" t="s">
        <v>322</v>
      </c>
      <c r="I4290" s="7" t="s">
        <v>27</v>
      </c>
    </row>
    <row r="4291">
      <c r="A4291" s="56" t="s">
        <v>365</v>
      </c>
      <c r="B4291" s="7" t="s">
        <v>312</v>
      </c>
      <c r="C4291" s="7">
        <v>6.0</v>
      </c>
      <c r="D4291" s="7">
        <v>6.0</v>
      </c>
      <c r="E4291" s="7"/>
      <c r="F4291" s="7" t="s">
        <v>329</v>
      </c>
      <c r="G4291" s="7" t="s">
        <v>179</v>
      </c>
      <c r="H4291" s="7" t="s">
        <v>2781</v>
      </c>
      <c r="I4291" s="7" t="s">
        <v>175</v>
      </c>
    </row>
    <row r="4292">
      <c r="A4292" s="56" t="s">
        <v>365</v>
      </c>
      <c r="B4292" s="7" t="s">
        <v>464</v>
      </c>
      <c r="C4292" s="7">
        <v>4.0</v>
      </c>
      <c r="D4292" s="7">
        <v>3.0</v>
      </c>
      <c r="E4292" s="7"/>
      <c r="F4292" s="7" t="s">
        <v>321</v>
      </c>
      <c r="G4292" s="7" t="s">
        <v>179</v>
      </c>
      <c r="H4292" s="7" t="s">
        <v>1337</v>
      </c>
      <c r="I4292" s="7" t="s">
        <v>27</v>
      </c>
    </row>
    <row r="4293">
      <c r="A4293" s="56" t="s">
        <v>821</v>
      </c>
      <c r="B4293" s="7" t="s">
        <v>428</v>
      </c>
      <c r="C4293" s="7">
        <v>4.0</v>
      </c>
      <c r="D4293" s="7">
        <v>2.0</v>
      </c>
      <c r="E4293" s="7"/>
      <c r="F4293" s="7" t="s">
        <v>355</v>
      </c>
      <c r="G4293" s="7" t="s">
        <v>293</v>
      </c>
      <c r="H4293" s="7" t="s">
        <v>2782</v>
      </c>
      <c r="I4293" s="7" t="s">
        <v>175</v>
      </c>
    </row>
    <row r="4294">
      <c r="A4294" s="56" t="s">
        <v>821</v>
      </c>
      <c r="B4294" s="7" t="s">
        <v>1530</v>
      </c>
      <c r="C4294" s="7">
        <v>4.0</v>
      </c>
      <c r="D4294" s="7">
        <v>3.0</v>
      </c>
      <c r="E4294" s="7"/>
      <c r="F4294" s="7" t="s">
        <v>355</v>
      </c>
      <c r="G4294" s="7" t="s">
        <v>293</v>
      </c>
      <c r="H4294" s="7" t="s">
        <v>2783</v>
      </c>
      <c r="I4294" s="7" t="s">
        <v>27</v>
      </c>
    </row>
    <row r="4295">
      <c r="A4295" s="56" t="s">
        <v>415</v>
      </c>
      <c r="B4295" s="7" t="s">
        <v>366</v>
      </c>
      <c r="C4295" s="7">
        <v>3.0</v>
      </c>
      <c r="D4295" s="7">
        <v>2.0</v>
      </c>
      <c r="E4295" s="7"/>
      <c r="F4295" s="7" t="s">
        <v>300</v>
      </c>
      <c r="G4295" s="7" t="s">
        <v>293</v>
      </c>
      <c r="H4295" s="7" t="s">
        <v>1226</v>
      </c>
      <c r="I4295" s="7" t="s">
        <v>27</v>
      </c>
    </row>
    <row r="4296">
      <c r="A4296" s="56" t="s">
        <v>370</v>
      </c>
      <c r="B4296" s="7" t="s">
        <v>843</v>
      </c>
      <c r="C4296" s="7">
        <v>3.0</v>
      </c>
      <c r="D4296" s="7">
        <v>2.0</v>
      </c>
      <c r="E4296" s="7"/>
      <c r="F4296" s="7" t="s">
        <v>748</v>
      </c>
      <c r="G4296" s="7" t="s">
        <v>293</v>
      </c>
      <c r="H4296" s="7" t="s">
        <v>2784</v>
      </c>
      <c r="I4296" s="7" t="s">
        <v>25</v>
      </c>
    </row>
    <row r="4297">
      <c r="A4297" s="56" t="s">
        <v>370</v>
      </c>
      <c r="B4297" s="7" t="s">
        <v>1193</v>
      </c>
      <c r="C4297" s="7">
        <v>3.0</v>
      </c>
      <c r="D4297" s="7">
        <v>2.0</v>
      </c>
      <c r="E4297" s="7"/>
      <c r="F4297" s="7" t="s">
        <v>748</v>
      </c>
      <c r="G4297" s="7" t="s">
        <v>293</v>
      </c>
      <c r="H4297" s="7" t="s">
        <v>2785</v>
      </c>
      <c r="I4297" s="7" t="s">
        <v>25</v>
      </c>
    </row>
    <row r="4298">
      <c r="A4298" s="56" t="s">
        <v>607</v>
      </c>
      <c r="B4298" s="7" t="s">
        <v>1619</v>
      </c>
      <c r="C4298" s="7">
        <v>3.0</v>
      </c>
      <c r="D4298" s="7">
        <v>1.0</v>
      </c>
      <c r="E4298" s="7"/>
      <c r="F4298" s="7" t="s">
        <v>317</v>
      </c>
      <c r="G4298" s="7" t="s">
        <v>293</v>
      </c>
      <c r="H4298" s="7" t="s">
        <v>1149</v>
      </c>
      <c r="I4298" s="7" t="s">
        <v>27</v>
      </c>
    </row>
    <row r="4299">
      <c r="A4299" s="56" t="s">
        <v>365</v>
      </c>
      <c r="B4299" s="7" t="s">
        <v>1193</v>
      </c>
      <c r="C4299" s="7">
        <v>3.0</v>
      </c>
      <c r="D4299" s="7">
        <v>2.0</v>
      </c>
      <c r="E4299" s="7"/>
      <c r="F4299" s="7" t="s">
        <v>355</v>
      </c>
      <c r="G4299" s="7" t="s">
        <v>293</v>
      </c>
      <c r="H4299" s="7" t="s">
        <v>844</v>
      </c>
      <c r="I4299" s="7" t="s">
        <v>27</v>
      </c>
    </row>
    <row r="4300">
      <c r="A4300" s="56" t="s">
        <v>365</v>
      </c>
      <c r="B4300" s="7" t="s">
        <v>560</v>
      </c>
      <c r="C4300" s="7">
        <v>6.0</v>
      </c>
      <c r="D4300" s="7">
        <v>6.0</v>
      </c>
      <c r="E4300" s="7"/>
      <c r="F4300" s="7" t="s">
        <v>329</v>
      </c>
      <c r="G4300" s="7" t="s">
        <v>179</v>
      </c>
      <c r="H4300" s="7" t="s">
        <v>725</v>
      </c>
      <c r="I4300" s="7" t="s">
        <v>175</v>
      </c>
    </row>
    <row r="4301">
      <c r="A4301" s="56" t="s">
        <v>365</v>
      </c>
      <c r="B4301" s="7" t="s">
        <v>532</v>
      </c>
      <c r="C4301" s="7">
        <v>6.0</v>
      </c>
      <c r="D4301" s="7">
        <v>6.0</v>
      </c>
      <c r="E4301" s="7"/>
      <c r="F4301" s="7" t="s">
        <v>329</v>
      </c>
      <c r="G4301" s="7" t="s">
        <v>179</v>
      </c>
      <c r="H4301" s="7" t="s">
        <v>1134</v>
      </c>
      <c r="I4301" s="7" t="s">
        <v>175</v>
      </c>
    </row>
    <row r="4302">
      <c r="A4302" s="56" t="s">
        <v>365</v>
      </c>
      <c r="B4302" s="7" t="s">
        <v>492</v>
      </c>
      <c r="C4302" s="7">
        <v>6.0</v>
      </c>
      <c r="D4302" s="7">
        <v>5.0</v>
      </c>
      <c r="E4302" s="7"/>
      <c r="F4302" s="7" t="s">
        <v>732</v>
      </c>
      <c r="G4302" s="7" t="s">
        <v>179</v>
      </c>
      <c r="H4302" s="7" t="s">
        <v>2786</v>
      </c>
      <c r="I4302" s="7" t="s">
        <v>175</v>
      </c>
    </row>
    <row r="4303">
      <c r="A4303" s="56" t="s">
        <v>365</v>
      </c>
      <c r="B4303" s="7" t="s">
        <v>404</v>
      </c>
      <c r="C4303" s="7">
        <v>4.0</v>
      </c>
      <c r="D4303" s="7">
        <v>3.0</v>
      </c>
      <c r="E4303" s="7"/>
      <c r="F4303" s="7" t="s">
        <v>443</v>
      </c>
      <c r="G4303" s="7" t="s">
        <v>179</v>
      </c>
      <c r="H4303" s="7" t="s">
        <v>2293</v>
      </c>
      <c r="I4303" s="7" t="s">
        <v>27</v>
      </c>
    </row>
    <row r="4304">
      <c r="A4304" s="56" t="s">
        <v>365</v>
      </c>
      <c r="B4304" s="7" t="s">
        <v>342</v>
      </c>
      <c r="C4304" s="7">
        <v>4.0</v>
      </c>
      <c r="D4304" s="7">
        <v>3.0</v>
      </c>
      <c r="E4304" s="7">
        <v>2.0</v>
      </c>
      <c r="F4304" s="7" t="s">
        <v>443</v>
      </c>
      <c r="G4304" s="7" t="s">
        <v>179</v>
      </c>
      <c r="H4304" s="7" t="s">
        <v>311</v>
      </c>
      <c r="I4304" s="7" t="s">
        <v>27</v>
      </c>
    </row>
    <row r="4305">
      <c r="A4305" s="56" t="s">
        <v>365</v>
      </c>
      <c r="B4305" s="7" t="s">
        <v>1188</v>
      </c>
      <c r="C4305" s="7">
        <v>4.0</v>
      </c>
      <c r="D4305" s="7">
        <v>3.0</v>
      </c>
      <c r="E4305" s="7"/>
      <c r="F4305" s="7" t="s">
        <v>321</v>
      </c>
      <c r="G4305" s="7" t="s">
        <v>179</v>
      </c>
      <c r="H4305" s="7" t="s">
        <v>1337</v>
      </c>
      <c r="I4305" s="7" t="s">
        <v>27</v>
      </c>
    </row>
    <row r="4306">
      <c r="A4306" s="56" t="s">
        <v>681</v>
      </c>
      <c r="B4306" s="7" t="s">
        <v>388</v>
      </c>
      <c r="D4306" s="27"/>
      <c r="E4306" s="7"/>
      <c r="F4306" s="7" t="s">
        <v>1821</v>
      </c>
      <c r="G4306" s="7" t="s">
        <v>179</v>
      </c>
      <c r="H4306" s="7" t="s">
        <v>2787</v>
      </c>
      <c r="I4306" s="7" t="s">
        <v>175</v>
      </c>
    </row>
    <row r="4307">
      <c r="A4307" s="56" t="s">
        <v>365</v>
      </c>
      <c r="B4307" s="7" t="s">
        <v>1424</v>
      </c>
      <c r="C4307" s="7">
        <v>3.0</v>
      </c>
      <c r="D4307" s="7">
        <v>2.0</v>
      </c>
      <c r="E4307" s="7">
        <v>3.0</v>
      </c>
      <c r="F4307" s="7" t="s">
        <v>317</v>
      </c>
      <c r="G4307" s="7" t="s">
        <v>293</v>
      </c>
      <c r="H4307" s="7" t="s">
        <v>1815</v>
      </c>
      <c r="I4307" s="7" t="s">
        <v>27</v>
      </c>
    </row>
    <row r="4308">
      <c r="A4308" s="56" t="s">
        <v>415</v>
      </c>
      <c r="B4308" s="7" t="s">
        <v>1838</v>
      </c>
      <c r="C4308" s="7">
        <v>4.0</v>
      </c>
      <c r="D4308" s="7">
        <v>3.0</v>
      </c>
      <c r="E4308" s="7">
        <v>3.0</v>
      </c>
      <c r="F4308" s="7" t="s">
        <v>300</v>
      </c>
      <c r="G4308" s="7" t="s">
        <v>293</v>
      </c>
      <c r="H4308" s="7" t="s">
        <v>925</v>
      </c>
      <c r="I4308" s="7" t="s">
        <v>27</v>
      </c>
    </row>
    <row r="4309">
      <c r="A4309" s="56" t="s">
        <v>821</v>
      </c>
      <c r="B4309" s="7" t="s">
        <v>839</v>
      </c>
      <c r="C4309" s="7">
        <v>4.0</v>
      </c>
      <c r="D4309" s="7">
        <v>3.0</v>
      </c>
      <c r="E4309" s="7"/>
      <c r="F4309" s="7" t="s">
        <v>300</v>
      </c>
      <c r="G4309" s="7" t="s">
        <v>293</v>
      </c>
      <c r="H4309" s="7" t="s">
        <v>2788</v>
      </c>
      <c r="I4309" s="7" t="s">
        <v>27</v>
      </c>
    </row>
    <row r="4310">
      <c r="A4310" s="56" t="s">
        <v>821</v>
      </c>
      <c r="B4310" s="7" t="s">
        <v>2121</v>
      </c>
      <c r="C4310" s="7">
        <v>4.0</v>
      </c>
      <c r="D4310" s="7">
        <v>3.0</v>
      </c>
      <c r="E4310" s="7">
        <v>4.0</v>
      </c>
      <c r="F4310" s="7" t="s">
        <v>355</v>
      </c>
      <c r="G4310" s="7" t="s">
        <v>293</v>
      </c>
      <c r="H4310" s="7" t="s">
        <v>2783</v>
      </c>
      <c r="I4310" s="7" t="s">
        <v>25</v>
      </c>
    </row>
    <row r="4311">
      <c r="A4311" s="56" t="s">
        <v>821</v>
      </c>
      <c r="B4311" s="7" t="s">
        <v>2469</v>
      </c>
      <c r="C4311" s="7">
        <v>4.0</v>
      </c>
      <c r="D4311" s="7">
        <v>3.0</v>
      </c>
      <c r="E4311" s="7"/>
      <c r="F4311" s="7" t="s">
        <v>355</v>
      </c>
      <c r="G4311" s="7" t="s">
        <v>293</v>
      </c>
      <c r="H4311" s="7" t="s">
        <v>2783</v>
      </c>
      <c r="I4311" s="7" t="s">
        <v>25</v>
      </c>
    </row>
    <row r="4312">
      <c r="A4312" s="56" t="s">
        <v>415</v>
      </c>
      <c r="B4312" s="7" t="s">
        <v>523</v>
      </c>
      <c r="C4312" s="7">
        <v>3.0</v>
      </c>
      <c r="D4312" s="7">
        <v>2.0</v>
      </c>
      <c r="E4312" s="7"/>
      <c r="F4312" s="7" t="s">
        <v>355</v>
      </c>
      <c r="G4312" s="7" t="s">
        <v>293</v>
      </c>
      <c r="H4312" s="7" t="s">
        <v>1811</v>
      </c>
      <c r="I4312" s="7" t="s">
        <v>27</v>
      </c>
    </row>
    <row r="4313">
      <c r="A4313" s="56" t="s">
        <v>370</v>
      </c>
      <c r="B4313" s="7" t="s">
        <v>2330</v>
      </c>
      <c r="C4313" s="7">
        <v>3.0</v>
      </c>
      <c r="D4313" s="7">
        <v>2.0</v>
      </c>
      <c r="E4313" s="7"/>
      <c r="F4313" s="7" t="s">
        <v>317</v>
      </c>
      <c r="G4313" s="7" t="s">
        <v>293</v>
      </c>
      <c r="H4313" s="7" t="s">
        <v>736</v>
      </c>
      <c r="I4313" s="7" t="s">
        <v>175</v>
      </c>
    </row>
    <row r="4314">
      <c r="A4314" s="56" t="s">
        <v>1235</v>
      </c>
      <c r="B4314" s="7" t="s">
        <v>535</v>
      </c>
      <c r="D4314" s="27"/>
      <c r="E4314" s="7"/>
      <c r="F4314" s="7" t="s">
        <v>1821</v>
      </c>
      <c r="G4314" s="7" t="s">
        <v>179</v>
      </c>
      <c r="H4314" s="7" t="s">
        <v>2789</v>
      </c>
      <c r="I4314" s="7" t="s">
        <v>175</v>
      </c>
    </row>
    <row r="4315">
      <c r="A4315" s="56" t="s">
        <v>365</v>
      </c>
      <c r="B4315" s="7" t="s">
        <v>755</v>
      </c>
      <c r="C4315" s="7">
        <v>3.0</v>
      </c>
      <c r="D4315" s="7">
        <v>2.0</v>
      </c>
      <c r="E4315" s="7">
        <v>2.0</v>
      </c>
      <c r="F4315" s="7" t="s">
        <v>317</v>
      </c>
      <c r="G4315" s="7" t="s">
        <v>293</v>
      </c>
      <c r="H4315" s="7" t="s">
        <v>2475</v>
      </c>
      <c r="I4315" s="7" t="s">
        <v>175</v>
      </c>
    </row>
    <row r="4316">
      <c r="A4316" s="56" t="s">
        <v>517</v>
      </c>
      <c r="B4316" s="7" t="s">
        <v>2790</v>
      </c>
      <c r="D4316" s="27"/>
      <c r="E4316" s="7">
        <v>2.0</v>
      </c>
      <c r="F4316" s="7" t="s">
        <v>2791</v>
      </c>
      <c r="G4316" s="7" t="s">
        <v>179</v>
      </c>
      <c r="H4316" s="7" t="s">
        <v>2792</v>
      </c>
      <c r="I4316" s="7" t="s">
        <v>175</v>
      </c>
    </row>
    <row r="4317">
      <c r="A4317" s="56" t="s">
        <v>517</v>
      </c>
      <c r="B4317" s="7" t="s">
        <v>310</v>
      </c>
      <c r="D4317" s="27"/>
      <c r="E4317" s="7">
        <v>2.0</v>
      </c>
      <c r="F4317" s="7" t="s">
        <v>2791</v>
      </c>
      <c r="G4317" s="7" t="s">
        <v>179</v>
      </c>
      <c r="H4317" s="7" t="s">
        <v>2793</v>
      </c>
      <c r="I4317" s="7" t="s">
        <v>175</v>
      </c>
    </row>
    <row r="4318">
      <c r="A4318" s="56" t="s">
        <v>336</v>
      </c>
      <c r="B4318" s="7" t="s">
        <v>360</v>
      </c>
      <c r="C4318" s="7">
        <v>5.0</v>
      </c>
      <c r="D4318" s="7">
        <v>4.0</v>
      </c>
      <c r="E4318" s="7">
        <v>4.0</v>
      </c>
      <c r="F4318" s="7" t="s">
        <v>300</v>
      </c>
      <c r="G4318" s="7" t="s">
        <v>293</v>
      </c>
      <c r="H4318" s="7" t="s">
        <v>799</v>
      </c>
      <c r="I4318" s="7" t="s">
        <v>27</v>
      </c>
    </row>
    <row r="4319">
      <c r="A4319" s="56" t="s">
        <v>336</v>
      </c>
      <c r="B4319" s="7" t="s">
        <v>425</v>
      </c>
      <c r="C4319" s="7">
        <v>6.0</v>
      </c>
      <c r="D4319" s="7">
        <v>7.0</v>
      </c>
      <c r="E4319" s="7">
        <v>3.0</v>
      </c>
      <c r="F4319" s="7" t="s">
        <v>329</v>
      </c>
      <c r="G4319" s="7" t="s">
        <v>179</v>
      </c>
      <c r="H4319" s="7" t="s">
        <v>2794</v>
      </c>
      <c r="I4319" s="7" t="s">
        <v>27</v>
      </c>
    </row>
    <row r="4320">
      <c r="A4320" s="56" t="s">
        <v>430</v>
      </c>
      <c r="B4320" s="7" t="s">
        <v>578</v>
      </c>
      <c r="C4320" s="7">
        <v>5.0</v>
      </c>
      <c r="D4320" s="7">
        <v>4.0</v>
      </c>
      <c r="E4320" s="7">
        <v>1.0</v>
      </c>
      <c r="F4320" s="7" t="s">
        <v>329</v>
      </c>
      <c r="G4320" s="7" t="s">
        <v>179</v>
      </c>
      <c r="H4320" s="7" t="s">
        <v>725</v>
      </c>
      <c r="I4320" s="7" t="s">
        <v>175</v>
      </c>
    </row>
    <row r="4321">
      <c r="A4321" s="56" t="s">
        <v>365</v>
      </c>
      <c r="B4321" s="7" t="s">
        <v>850</v>
      </c>
      <c r="C4321" s="7">
        <v>5.0</v>
      </c>
      <c r="D4321" s="7">
        <v>4.0</v>
      </c>
      <c r="E4321" s="7">
        <v>3.0</v>
      </c>
      <c r="F4321" s="7" t="s">
        <v>329</v>
      </c>
      <c r="G4321" s="7" t="s">
        <v>179</v>
      </c>
      <c r="H4321" s="7" t="s">
        <v>1413</v>
      </c>
      <c r="I4321" s="7" t="s">
        <v>27</v>
      </c>
    </row>
    <row r="4322">
      <c r="A4322" s="56" t="s">
        <v>607</v>
      </c>
      <c r="B4322" s="7" t="s">
        <v>381</v>
      </c>
      <c r="C4322" s="7">
        <v>7.0</v>
      </c>
      <c r="D4322" s="7">
        <v>7.0</v>
      </c>
      <c r="E4322" s="7">
        <v>1.0</v>
      </c>
      <c r="F4322" s="7" t="s">
        <v>326</v>
      </c>
      <c r="G4322" s="7" t="s">
        <v>179</v>
      </c>
      <c r="H4322" s="7" t="s">
        <v>2795</v>
      </c>
      <c r="I4322" s="7" t="s">
        <v>175</v>
      </c>
    </row>
    <row r="4323">
      <c r="A4323" s="56" t="s">
        <v>607</v>
      </c>
      <c r="B4323" s="7" t="s">
        <v>601</v>
      </c>
      <c r="C4323" s="7">
        <v>7.0</v>
      </c>
      <c r="D4323" s="7">
        <v>7.0</v>
      </c>
      <c r="E4323" s="7">
        <v>1.0</v>
      </c>
      <c r="F4323" s="7" t="s">
        <v>326</v>
      </c>
      <c r="G4323" s="7" t="s">
        <v>179</v>
      </c>
      <c r="H4323" s="7" t="s">
        <v>2796</v>
      </c>
      <c r="I4323" s="7" t="s">
        <v>175</v>
      </c>
    </row>
    <row r="4324">
      <c r="A4324" s="56" t="s">
        <v>336</v>
      </c>
      <c r="B4324" s="7" t="s">
        <v>1126</v>
      </c>
      <c r="C4324" s="7">
        <v>4.0</v>
      </c>
      <c r="D4324" s="27"/>
      <c r="E4324" s="7">
        <v>2.0</v>
      </c>
      <c r="F4324" s="7" t="s">
        <v>24</v>
      </c>
      <c r="G4324" s="7" t="s">
        <v>293</v>
      </c>
      <c r="H4324" s="7" t="s">
        <v>584</v>
      </c>
    </row>
    <row r="4325">
      <c r="A4325" s="56" t="s">
        <v>336</v>
      </c>
      <c r="B4325" s="7" t="s">
        <v>428</v>
      </c>
      <c r="C4325" s="7">
        <v>3.0</v>
      </c>
      <c r="D4325" s="7">
        <v>2.0</v>
      </c>
      <c r="E4325" s="7"/>
      <c r="F4325" s="7" t="s">
        <v>36</v>
      </c>
      <c r="G4325" s="7" t="s">
        <v>293</v>
      </c>
      <c r="H4325" s="7" t="s">
        <v>2294</v>
      </c>
      <c r="I4325" s="7" t="s">
        <v>25</v>
      </c>
    </row>
    <row r="4326">
      <c r="A4326" s="56" t="s">
        <v>336</v>
      </c>
      <c r="B4326" s="7" t="s">
        <v>404</v>
      </c>
      <c r="C4326" s="7">
        <v>4.0</v>
      </c>
      <c r="D4326" s="7">
        <v>4.0</v>
      </c>
      <c r="E4326" s="7">
        <v>1.0</v>
      </c>
      <c r="F4326" s="7" t="s">
        <v>24</v>
      </c>
      <c r="G4326" s="7" t="s">
        <v>293</v>
      </c>
      <c r="H4326" s="7" t="s">
        <v>380</v>
      </c>
    </row>
    <row r="4327">
      <c r="A4327" s="56" t="s">
        <v>341</v>
      </c>
      <c r="B4327" s="7" t="s">
        <v>425</v>
      </c>
      <c r="C4327" s="7">
        <v>7.0</v>
      </c>
      <c r="D4327" s="7">
        <v>6.0</v>
      </c>
      <c r="E4327" s="7">
        <v>1.0</v>
      </c>
      <c r="F4327" s="7" t="s">
        <v>329</v>
      </c>
      <c r="G4327" s="7" t="s">
        <v>179</v>
      </c>
      <c r="H4327" s="7" t="s">
        <v>725</v>
      </c>
      <c r="I4327" s="7" t="s">
        <v>27</v>
      </c>
    </row>
    <row r="4328">
      <c r="A4328" s="56" t="s">
        <v>341</v>
      </c>
      <c r="B4328" s="7" t="s">
        <v>495</v>
      </c>
      <c r="C4328" s="7">
        <v>4.0</v>
      </c>
      <c r="D4328" s="7">
        <v>2.0</v>
      </c>
      <c r="E4328" s="7">
        <v>1.0</v>
      </c>
      <c r="F4328" s="7" t="s">
        <v>300</v>
      </c>
      <c r="G4328" s="7" t="s">
        <v>293</v>
      </c>
      <c r="H4328" s="7" t="s">
        <v>1246</v>
      </c>
      <c r="I4328" s="7" t="s">
        <v>27</v>
      </c>
    </row>
    <row r="4329">
      <c r="A4329" s="56" t="s">
        <v>336</v>
      </c>
      <c r="B4329" s="7" t="s">
        <v>492</v>
      </c>
      <c r="C4329" s="7">
        <v>4.0</v>
      </c>
      <c r="D4329" s="27"/>
      <c r="E4329" s="7">
        <v>1.0</v>
      </c>
      <c r="F4329" s="7" t="s">
        <v>24</v>
      </c>
      <c r="G4329" s="7" t="s">
        <v>293</v>
      </c>
      <c r="H4329" s="7" t="s">
        <v>803</v>
      </c>
      <c r="I4329" s="7" t="s">
        <v>25</v>
      </c>
    </row>
    <row r="4330">
      <c r="A4330" s="56" t="s">
        <v>298</v>
      </c>
      <c r="B4330" s="7" t="s">
        <v>395</v>
      </c>
      <c r="C4330" s="7">
        <v>2.0</v>
      </c>
      <c r="D4330" s="7">
        <v>2.0</v>
      </c>
      <c r="E4330" s="7"/>
      <c r="F4330" s="7" t="s">
        <v>345</v>
      </c>
      <c r="G4330" s="7" t="s">
        <v>293</v>
      </c>
      <c r="H4330" s="7" t="s">
        <v>2019</v>
      </c>
      <c r="I4330" s="7" t="s">
        <v>25</v>
      </c>
    </row>
    <row r="4331">
      <c r="A4331" s="56" t="s">
        <v>298</v>
      </c>
      <c r="B4331" s="7" t="s">
        <v>578</v>
      </c>
      <c r="C4331" s="7">
        <v>3.0</v>
      </c>
      <c r="D4331" s="7">
        <v>2.0</v>
      </c>
      <c r="E4331" s="7">
        <v>1.0</v>
      </c>
      <c r="F4331" s="7" t="s">
        <v>345</v>
      </c>
      <c r="G4331" s="7" t="s">
        <v>293</v>
      </c>
      <c r="H4331" s="7" t="s">
        <v>1739</v>
      </c>
      <c r="I4331" s="7" t="s">
        <v>25</v>
      </c>
    </row>
    <row r="4332">
      <c r="A4332" s="56" t="s">
        <v>298</v>
      </c>
      <c r="B4332" s="7" t="s">
        <v>578</v>
      </c>
      <c r="C4332" s="7">
        <v>2.0</v>
      </c>
      <c r="D4332" s="7">
        <v>2.0</v>
      </c>
      <c r="E4332" s="7">
        <v>1.0</v>
      </c>
      <c r="F4332" s="7" t="s">
        <v>345</v>
      </c>
      <c r="G4332" s="7" t="s">
        <v>293</v>
      </c>
      <c r="H4332" s="7" t="s">
        <v>1163</v>
      </c>
      <c r="I4332" s="7" t="s">
        <v>25</v>
      </c>
    </row>
    <row r="4333">
      <c r="A4333" s="56" t="s">
        <v>430</v>
      </c>
      <c r="B4333" s="7" t="s">
        <v>1357</v>
      </c>
      <c r="C4333" s="7">
        <v>3.0</v>
      </c>
      <c r="D4333" s="7">
        <v>2.0</v>
      </c>
      <c r="E4333" s="7">
        <v>2.0</v>
      </c>
      <c r="F4333" s="7" t="s">
        <v>24</v>
      </c>
      <c r="G4333" s="7"/>
      <c r="I4333" s="7" t="s">
        <v>27</v>
      </c>
    </row>
    <row r="4334">
      <c r="A4334" s="56" t="s">
        <v>298</v>
      </c>
      <c r="B4334" s="7" t="s">
        <v>342</v>
      </c>
      <c r="C4334" s="7">
        <v>2.0</v>
      </c>
      <c r="D4334" s="7">
        <v>2.0</v>
      </c>
      <c r="E4334" s="7"/>
      <c r="F4334" s="7" t="s">
        <v>382</v>
      </c>
      <c r="G4334" s="7" t="s">
        <v>293</v>
      </c>
      <c r="H4334" s="7" t="s">
        <v>356</v>
      </c>
      <c r="I4334" s="7" t="s">
        <v>25</v>
      </c>
    </row>
    <row r="4335">
      <c r="A4335" s="56" t="s">
        <v>620</v>
      </c>
      <c r="B4335" s="7" t="s">
        <v>599</v>
      </c>
      <c r="C4335" s="7">
        <v>7.0</v>
      </c>
      <c r="D4335" s="7">
        <v>4.0</v>
      </c>
      <c r="E4335" s="7">
        <v>1.0</v>
      </c>
      <c r="F4335" s="7" t="s">
        <v>38</v>
      </c>
      <c r="G4335" s="7" t="s">
        <v>293</v>
      </c>
      <c r="H4335" s="7" t="s">
        <v>962</v>
      </c>
      <c r="I4335" s="7" t="s">
        <v>27</v>
      </c>
    </row>
    <row r="4336">
      <c r="A4336" s="56" t="s">
        <v>424</v>
      </c>
      <c r="B4336" s="7" t="s">
        <v>499</v>
      </c>
      <c r="C4336" s="7">
        <v>3.0</v>
      </c>
      <c r="D4336" s="7">
        <v>2.0</v>
      </c>
      <c r="E4336" s="7">
        <v>2.0</v>
      </c>
      <c r="F4336" s="7" t="s">
        <v>24</v>
      </c>
      <c r="G4336" s="7" t="s">
        <v>293</v>
      </c>
      <c r="H4336" s="7" t="s">
        <v>2377</v>
      </c>
    </row>
    <row r="4337">
      <c r="A4337" s="56" t="s">
        <v>302</v>
      </c>
      <c r="B4337" s="7" t="s">
        <v>2255</v>
      </c>
      <c r="C4337" s="7">
        <v>2.0</v>
      </c>
      <c r="D4337" s="7">
        <v>2.0</v>
      </c>
      <c r="E4337" s="7">
        <v>2.0</v>
      </c>
      <c r="F4337" s="7" t="s">
        <v>345</v>
      </c>
      <c r="G4337" s="7" t="s">
        <v>293</v>
      </c>
      <c r="H4337" s="7" t="s">
        <v>446</v>
      </c>
      <c r="I4337" s="7" t="s">
        <v>27</v>
      </c>
    </row>
    <row r="4338">
      <c r="A4338" s="56" t="s">
        <v>1519</v>
      </c>
      <c r="B4338" s="7" t="s">
        <v>523</v>
      </c>
      <c r="C4338" s="7">
        <v>3.0</v>
      </c>
      <c r="D4338" s="7">
        <v>2.0</v>
      </c>
      <c r="E4338" s="7"/>
      <c r="F4338" s="7" t="s">
        <v>355</v>
      </c>
      <c r="G4338" s="7" t="s">
        <v>293</v>
      </c>
      <c r="H4338" s="7" t="s">
        <v>1373</v>
      </c>
      <c r="I4338" s="7" t="s">
        <v>27</v>
      </c>
    </row>
    <row r="4339">
      <c r="A4339" s="56" t="s">
        <v>290</v>
      </c>
      <c r="B4339" s="7" t="s">
        <v>611</v>
      </c>
      <c r="C4339" s="7">
        <v>3.0</v>
      </c>
      <c r="D4339" s="7">
        <v>4.0</v>
      </c>
      <c r="E4339" s="7"/>
      <c r="F4339" s="7" t="s">
        <v>36</v>
      </c>
      <c r="G4339" s="7" t="s">
        <v>293</v>
      </c>
      <c r="H4339" s="7" t="s">
        <v>612</v>
      </c>
      <c r="I4339" s="7" t="s">
        <v>27</v>
      </c>
    </row>
    <row r="4340">
      <c r="A4340" s="56" t="s">
        <v>309</v>
      </c>
      <c r="B4340" s="7" t="s">
        <v>1493</v>
      </c>
      <c r="C4340" s="7">
        <v>5.0</v>
      </c>
      <c r="D4340" s="7">
        <v>5.0</v>
      </c>
      <c r="E4340" s="7">
        <v>1.0</v>
      </c>
      <c r="F4340" s="7" t="s">
        <v>329</v>
      </c>
      <c r="G4340" s="7" t="s">
        <v>293</v>
      </c>
      <c r="H4340" s="7" t="s">
        <v>1809</v>
      </c>
      <c r="I4340" s="7" t="s">
        <v>27</v>
      </c>
    </row>
    <row r="4341">
      <c r="A4341" s="56" t="s">
        <v>362</v>
      </c>
      <c r="B4341" s="7" t="s">
        <v>485</v>
      </c>
      <c r="C4341" s="7">
        <v>3.0</v>
      </c>
      <c r="D4341" s="7">
        <v>3.0</v>
      </c>
      <c r="E4341" s="7">
        <v>2.0</v>
      </c>
      <c r="F4341" s="7" t="s">
        <v>355</v>
      </c>
      <c r="G4341" s="7" t="s">
        <v>293</v>
      </c>
      <c r="H4341" s="7" t="s">
        <v>301</v>
      </c>
      <c r="I4341" s="7" t="s">
        <v>175</v>
      </c>
    </row>
    <row r="4342">
      <c r="A4342" s="56" t="s">
        <v>617</v>
      </c>
      <c r="B4342" s="7" t="s">
        <v>1117</v>
      </c>
      <c r="C4342" s="7">
        <v>3.0</v>
      </c>
      <c r="D4342" s="7">
        <v>2.0</v>
      </c>
      <c r="E4342" s="7">
        <v>1.0</v>
      </c>
      <c r="F4342" s="7" t="s">
        <v>24</v>
      </c>
      <c r="G4342" s="7" t="s">
        <v>293</v>
      </c>
      <c r="H4342" s="7" t="s">
        <v>2797</v>
      </c>
      <c r="I4342" s="7" t="s">
        <v>27</v>
      </c>
    </row>
    <row r="4343">
      <c r="A4343" s="56" t="s">
        <v>365</v>
      </c>
      <c r="B4343" s="7" t="s">
        <v>2798</v>
      </c>
      <c r="C4343" s="7">
        <v>3.0</v>
      </c>
      <c r="D4343" s="7">
        <v>2.0</v>
      </c>
      <c r="E4343" s="7">
        <v>2.0</v>
      </c>
      <c r="F4343" s="7" t="s">
        <v>171</v>
      </c>
      <c r="G4343" s="7" t="s">
        <v>293</v>
      </c>
      <c r="H4343" s="7" t="s">
        <v>446</v>
      </c>
      <c r="I4343" s="7" t="s">
        <v>27</v>
      </c>
    </row>
    <row r="4344">
      <c r="A4344" s="56" t="s">
        <v>365</v>
      </c>
      <c r="B4344" s="7" t="s">
        <v>2487</v>
      </c>
      <c r="C4344" s="7">
        <v>3.0</v>
      </c>
      <c r="D4344" s="7">
        <v>2.0</v>
      </c>
      <c r="E4344" s="7">
        <v>5.0</v>
      </c>
      <c r="F4344" s="7" t="s">
        <v>317</v>
      </c>
      <c r="G4344" s="7" t="s">
        <v>293</v>
      </c>
      <c r="H4344" s="7" t="s">
        <v>498</v>
      </c>
      <c r="I4344" s="7" t="s">
        <v>27</v>
      </c>
    </row>
    <row r="4345">
      <c r="A4345" s="56" t="s">
        <v>295</v>
      </c>
      <c r="B4345" s="7" t="s">
        <v>395</v>
      </c>
      <c r="C4345" s="7">
        <v>3.0</v>
      </c>
      <c r="D4345" s="7">
        <v>2.0</v>
      </c>
      <c r="E4345" s="7">
        <v>2.0</v>
      </c>
      <c r="F4345" s="7" t="s">
        <v>24</v>
      </c>
      <c r="G4345" s="7" t="s">
        <v>293</v>
      </c>
      <c r="H4345" s="7" t="s">
        <v>396</v>
      </c>
    </row>
    <row r="4346">
      <c r="A4346" s="56" t="s">
        <v>620</v>
      </c>
      <c r="B4346" s="7" t="s">
        <v>2799</v>
      </c>
      <c r="C4346" s="7">
        <v>2.0</v>
      </c>
      <c r="D4346" s="7">
        <v>1.0</v>
      </c>
      <c r="E4346" s="7">
        <v>4.0</v>
      </c>
      <c r="F4346" s="7" t="s">
        <v>345</v>
      </c>
      <c r="G4346" s="7" t="s">
        <v>293</v>
      </c>
      <c r="H4346" s="7" t="s">
        <v>507</v>
      </c>
      <c r="I4346" s="7" t="s">
        <v>27</v>
      </c>
    </row>
    <row r="4347">
      <c r="A4347" s="56" t="s">
        <v>620</v>
      </c>
      <c r="B4347" s="7" t="s">
        <v>2800</v>
      </c>
      <c r="C4347" s="7">
        <v>2.0</v>
      </c>
      <c r="D4347" s="7">
        <v>2.0</v>
      </c>
      <c r="E4347" s="7">
        <v>1.0</v>
      </c>
      <c r="F4347" s="7" t="s">
        <v>345</v>
      </c>
      <c r="G4347" s="7" t="s">
        <v>293</v>
      </c>
      <c r="H4347" s="7" t="s">
        <v>2725</v>
      </c>
      <c r="I4347" s="7" t="s">
        <v>27</v>
      </c>
    </row>
    <row r="4348">
      <c r="A4348" s="56" t="s">
        <v>403</v>
      </c>
      <c r="B4348" s="7" t="s">
        <v>2800</v>
      </c>
      <c r="C4348" s="7">
        <v>4.0</v>
      </c>
      <c r="D4348" s="7">
        <v>2.0</v>
      </c>
      <c r="E4348" s="7">
        <v>3.0</v>
      </c>
      <c r="F4348" s="7" t="s">
        <v>355</v>
      </c>
      <c r="G4348" s="7" t="s">
        <v>293</v>
      </c>
      <c r="H4348" s="7" t="s">
        <v>632</v>
      </c>
      <c r="I4348" s="7" t="s">
        <v>175</v>
      </c>
    </row>
    <row r="4349">
      <c r="A4349" s="56" t="s">
        <v>430</v>
      </c>
      <c r="B4349" s="7" t="s">
        <v>2801</v>
      </c>
      <c r="C4349" s="7">
        <v>4.0</v>
      </c>
      <c r="D4349" s="7">
        <v>2.0</v>
      </c>
      <c r="E4349" s="7">
        <v>3.0</v>
      </c>
      <c r="F4349" s="7" t="s">
        <v>355</v>
      </c>
      <c r="G4349" s="7" t="s">
        <v>293</v>
      </c>
      <c r="H4349" s="7" t="s">
        <v>736</v>
      </c>
      <c r="I4349" s="7" t="s">
        <v>184</v>
      </c>
    </row>
    <row r="4350">
      <c r="A4350" s="56" t="s">
        <v>617</v>
      </c>
      <c r="B4350" s="7" t="s">
        <v>2174</v>
      </c>
      <c r="C4350" s="7">
        <v>3.0</v>
      </c>
      <c r="D4350" s="7">
        <v>2.0</v>
      </c>
      <c r="E4350" s="7">
        <v>2.0</v>
      </c>
      <c r="F4350" s="7" t="s">
        <v>358</v>
      </c>
      <c r="G4350" s="7" t="s">
        <v>293</v>
      </c>
      <c r="H4350" s="7" t="s">
        <v>2797</v>
      </c>
      <c r="I4350" s="7" t="s">
        <v>27</v>
      </c>
    </row>
    <row r="4351">
      <c r="A4351" s="56" t="s">
        <v>290</v>
      </c>
      <c r="B4351" s="7" t="s">
        <v>744</v>
      </c>
      <c r="C4351" s="7">
        <v>2.0</v>
      </c>
      <c r="D4351" s="7">
        <v>3.0</v>
      </c>
      <c r="E4351" s="7"/>
      <c r="F4351" s="7" t="s">
        <v>36</v>
      </c>
      <c r="G4351" s="7" t="s">
        <v>293</v>
      </c>
      <c r="H4351" s="7" t="s">
        <v>569</v>
      </c>
      <c r="I4351" s="7" t="s">
        <v>27</v>
      </c>
    </row>
    <row r="4352">
      <c r="A4352" s="56" t="s">
        <v>362</v>
      </c>
      <c r="B4352" s="7" t="s">
        <v>2608</v>
      </c>
      <c r="C4352" s="7">
        <v>4.0</v>
      </c>
      <c r="D4352" s="7">
        <v>4.0</v>
      </c>
      <c r="E4352" s="7">
        <v>4.0</v>
      </c>
      <c r="F4352" s="7" t="s">
        <v>300</v>
      </c>
      <c r="G4352" s="7" t="s">
        <v>293</v>
      </c>
      <c r="H4352" s="7" t="s">
        <v>294</v>
      </c>
      <c r="I4352" s="7" t="s">
        <v>184</v>
      </c>
    </row>
    <row r="4353">
      <c r="A4353" s="56" t="s">
        <v>302</v>
      </c>
      <c r="B4353" s="7" t="s">
        <v>1402</v>
      </c>
      <c r="C4353" s="7">
        <v>3.0</v>
      </c>
      <c r="D4353" s="7">
        <v>3.0</v>
      </c>
      <c r="E4353" s="7"/>
      <c r="F4353" s="7" t="s">
        <v>345</v>
      </c>
      <c r="G4353" s="7" t="s">
        <v>293</v>
      </c>
      <c r="H4353" s="7" t="s">
        <v>1584</v>
      </c>
      <c r="I4353" s="7" t="s">
        <v>27</v>
      </c>
    </row>
    <row r="4354">
      <c r="A4354" s="56" t="s">
        <v>336</v>
      </c>
      <c r="B4354" s="7" t="s">
        <v>1242</v>
      </c>
      <c r="C4354" s="7">
        <v>5.0</v>
      </c>
      <c r="D4354" s="7">
        <v>5.0</v>
      </c>
      <c r="E4354" s="7">
        <v>3.0</v>
      </c>
      <c r="F4354" s="7" t="s">
        <v>24</v>
      </c>
      <c r="G4354" s="7" t="s">
        <v>293</v>
      </c>
      <c r="H4354" s="7" t="s">
        <v>1213</v>
      </c>
      <c r="I4354" s="7" t="s">
        <v>184</v>
      </c>
    </row>
    <row r="4355">
      <c r="A4355" s="56" t="s">
        <v>1308</v>
      </c>
      <c r="B4355" s="7" t="s">
        <v>337</v>
      </c>
      <c r="C4355" s="7">
        <v>4.0</v>
      </c>
      <c r="D4355" s="7">
        <v>3.0</v>
      </c>
      <c r="E4355" s="7">
        <v>6.0</v>
      </c>
      <c r="F4355" s="7" t="s">
        <v>300</v>
      </c>
      <c r="G4355" s="7" t="s">
        <v>293</v>
      </c>
      <c r="H4355" s="7" t="s">
        <v>453</v>
      </c>
      <c r="I4355" s="7" t="s">
        <v>25</v>
      </c>
    </row>
    <row r="4356">
      <c r="A4356" s="56" t="s">
        <v>348</v>
      </c>
      <c r="B4356" s="7" t="s">
        <v>477</v>
      </c>
      <c r="C4356" s="7">
        <v>2.0</v>
      </c>
      <c r="D4356" s="7">
        <v>1.0</v>
      </c>
      <c r="E4356" s="7"/>
      <c r="F4356" s="7" t="s">
        <v>36</v>
      </c>
      <c r="G4356" s="7" t="s">
        <v>293</v>
      </c>
      <c r="H4356" s="7" t="s">
        <v>1386</v>
      </c>
    </row>
    <row r="4357">
      <c r="A4357" s="56" t="s">
        <v>302</v>
      </c>
      <c r="B4357" s="7" t="s">
        <v>368</v>
      </c>
      <c r="C4357" s="7">
        <v>3.0</v>
      </c>
      <c r="D4357" s="7">
        <v>2.0</v>
      </c>
      <c r="E4357" s="7">
        <v>5.0</v>
      </c>
      <c r="F4357" s="7" t="s">
        <v>300</v>
      </c>
      <c r="G4357" s="7" t="s">
        <v>293</v>
      </c>
      <c r="H4357" s="7" t="s">
        <v>1189</v>
      </c>
      <c r="I4357" s="7" t="s">
        <v>27</v>
      </c>
    </row>
    <row r="4358">
      <c r="A4358" s="56" t="s">
        <v>348</v>
      </c>
      <c r="B4358" s="7" t="s">
        <v>610</v>
      </c>
      <c r="C4358" s="7">
        <v>1.0</v>
      </c>
      <c r="D4358" s="7">
        <v>1.0</v>
      </c>
      <c r="E4358" s="7">
        <v>5.0</v>
      </c>
      <c r="F4358" s="7" t="s">
        <v>345</v>
      </c>
      <c r="G4358" s="7" t="s">
        <v>293</v>
      </c>
      <c r="H4358" s="7" t="s">
        <v>2802</v>
      </c>
      <c r="I4358" s="7" t="s">
        <v>27</v>
      </c>
    </row>
    <row r="4359">
      <c r="A4359" s="56" t="s">
        <v>1308</v>
      </c>
      <c r="B4359" s="7" t="s">
        <v>347</v>
      </c>
      <c r="C4359" s="7">
        <v>3.0</v>
      </c>
      <c r="D4359" s="7">
        <v>2.0</v>
      </c>
      <c r="E4359" s="7">
        <v>5.0</v>
      </c>
      <c r="F4359" s="7" t="s">
        <v>300</v>
      </c>
      <c r="G4359" s="7" t="s">
        <v>293</v>
      </c>
      <c r="H4359" s="7" t="s">
        <v>1370</v>
      </c>
      <c r="I4359" s="7" t="s">
        <v>25</v>
      </c>
    </row>
    <row r="4360">
      <c r="A4360" s="56" t="s">
        <v>1308</v>
      </c>
      <c r="B4360" s="7" t="s">
        <v>418</v>
      </c>
      <c r="C4360" s="7">
        <v>4.0</v>
      </c>
      <c r="D4360" s="7">
        <v>4.0</v>
      </c>
      <c r="E4360" s="7">
        <v>3.0</v>
      </c>
      <c r="F4360" s="7" t="s">
        <v>300</v>
      </c>
      <c r="G4360" s="7" t="s">
        <v>293</v>
      </c>
      <c r="H4360" s="7" t="s">
        <v>1897</v>
      </c>
      <c r="I4360" s="7" t="s">
        <v>25</v>
      </c>
    </row>
    <row r="4361">
      <c r="A4361" s="56" t="s">
        <v>1308</v>
      </c>
      <c r="B4361" s="7" t="s">
        <v>599</v>
      </c>
      <c r="C4361" s="7" t="s">
        <v>292</v>
      </c>
      <c r="D4361" s="7">
        <v>2.0</v>
      </c>
      <c r="E4361" s="7">
        <v>6.0</v>
      </c>
      <c r="F4361" s="7" t="s">
        <v>355</v>
      </c>
      <c r="G4361" s="7" t="s">
        <v>293</v>
      </c>
      <c r="H4361" s="7" t="s">
        <v>712</v>
      </c>
      <c r="I4361" s="7" t="s">
        <v>25</v>
      </c>
    </row>
    <row r="4362">
      <c r="A4362" s="56" t="s">
        <v>290</v>
      </c>
      <c r="B4362" s="7" t="s">
        <v>404</v>
      </c>
      <c r="C4362" s="7">
        <v>4.0</v>
      </c>
      <c r="D4362" s="7">
        <v>4.0</v>
      </c>
      <c r="E4362" s="7"/>
      <c r="F4362" s="7" t="s">
        <v>739</v>
      </c>
      <c r="G4362" s="7" t="s">
        <v>293</v>
      </c>
      <c r="H4362" s="7" t="s">
        <v>1781</v>
      </c>
      <c r="I4362" s="7" t="s">
        <v>25</v>
      </c>
    </row>
    <row r="4363">
      <c r="A4363" s="56" t="s">
        <v>290</v>
      </c>
      <c r="B4363" s="7" t="s">
        <v>1503</v>
      </c>
      <c r="C4363" s="7">
        <v>1.0</v>
      </c>
      <c r="D4363" s="7">
        <v>1.0</v>
      </c>
      <c r="E4363" s="7"/>
      <c r="F4363" s="7" t="s">
        <v>24</v>
      </c>
      <c r="G4363" s="7" t="s">
        <v>293</v>
      </c>
      <c r="H4363" s="7" t="s">
        <v>1149</v>
      </c>
      <c r="I4363" s="7" t="s">
        <v>25</v>
      </c>
    </row>
    <row r="4364">
      <c r="A4364" s="56" t="s">
        <v>290</v>
      </c>
      <c r="B4364" s="7" t="s">
        <v>459</v>
      </c>
      <c r="C4364" s="7">
        <v>2.0</v>
      </c>
      <c r="D4364" s="7">
        <v>2.0</v>
      </c>
      <c r="E4364" s="7"/>
      <c r="F4364" s="7" t="s">
        <v>24</v>
      </c>
      <c r="G4364" s="7"/>
      <c r="I4364" s="7" t="s">
        <v>27</v>
      </c>
    </row>
    <row r="4365">
      <c r="A4365" s="56" t="s">
        <v>944</v>
      </c>
      <c r="B4365" s="7" t="s">
        <v>950</v>
      </c>
      <c r="C4365" s="7">
        <v>3.0</v>
      </c>
      <c r="D4365" s="7">
        <v>2.0</v>
      </c>
      <c r="E4365" s="7"/>
      <c r="F4365" s="7" t="s">
        <v>355</v>
      </c>
      <c r="G4365" s="7" t="s">
        <v>179</v>
      </c>
      <c r="H4365" s="7" t="s">
        <v>2803</v>
      </c>
      <c r="I4365" s="7" t="s">
        <v>27</v>
      </c>
    </row>
    <row r="4366">
      <c r="A4366" s="56" t="s">
        <v>290</v>
      </c>
      <c r="B4366" s="7" t="s">
        <v>660</v>
      </c>
      <c r="C4366" s="7">
        <v>5.0</v>
      </c>
      <c r="D4366" s="7">
        <v>4.0</v>
      </c>
      <c r="E4366" s="7">
        <v>2.0</v>
      </c>
      <c r="F4366" s="7" t="s">
        <v>1027</v>
      </c>
      <c r="G4366" s="7" t="s">
        <v>293</v>
      </c>
      <c r="H4366" s="7" t="s">
        <v>2804</v>
      </c>
      <c r="I4366" s="7" t="s">
        <v>27</v>
      </c>
    </row>
    <row r="4367">
      <c r="A4367" s="56" t="s">
        <v>408</v>
      </c>
      <c r="B4367" s="7" t="s">
        <v>1295</v>
      </c>
      <c r="C4367" s="7">
        <v>4.0</v>
      </c>
      <c r="D4367" s="7">
        <v>3.0</v>
      </c>
      <c r="E4367" s="7">
        <v>2.0</v>
      </c>
      <c r="F4367" s="7" t="s">
        <v>181</v>
      </c>
      <c r="G4367" s="7" t="s">
        <v>179</v>
      </c>
      <c r="H4367" s="7" t="s">
        <v>353</v>
      </c>
    </row>
    <row r="4368">
      <c r="A4368" s="56" t="s">
        <v>336</v>
      </c>
      <c r="B4368" s="7" t="s">
        <v>722</v>
      </c>
      <c r="C4368" s="7">
        <v>5.0</v>
      </c>
      <c r="D4368" s="7">
        <v>6.0</v>
      </c>
      <c r="E4368" s="7">
        <v>2.0</v>
      </c>
      <c r="F4368" s="7" t="s">
        <v>300</v>
      </c>
      <c r="G4368" s="7" t="s">
        <v>293</v>
      </c>
      <c r="H4368" s="7" t="s">
        <v>1440</v>
      </c>
      <c r="I4368" s="7" t="s">
        <v>27</v>
      </c>
    </row>
    <row r="4369">
      <c r="A4369" s="56" t="s">
        <v>336</v>
      </c>
      <c r="B4369" s="7" t="s">
        <v>573</v>
      </c>
      <c r="D4369" s="27"/>
      <c r="E4369" s="7">
        <v>1.0</v>
      </c>
      <c r="F4369" s="7" t="s">
        <v>24</v>
      </c>
      <c r="G4369" s="7" t="s">
        <v>293</v>
      </c>
      <c r="H4369" s="7" t="s">
        <v>419</v>
      </c>
    </row>
    <row r="4370">
      <c r="A4370" s="56" t="s">
        <v>336</v>
      </c>
      <c r="B4370" s="7" t="s">
        <v>535</v>
      </c>
      <c r="C4370" s="7">
        <v>4.0</v>
      </c>
      <c r="D4370" s="7">
        <v>5.0</v>
      </c>
      <c r="E4370" s="7"/>
      <c r="F4370" s="7" t="s">
        <v>24</v>
      </c>
      <c r="G4370" s="7" t="s">
        <v>293</v>
      </c>
      <c r="H4370" s="7" t="s">
        <v>1213</v>
      </c>
      <c r="I4370" s="7" t="s">
        <v>25</v>
      </c>
    </row>
    <row r="4371">
      <c r="A4371" s="56" t="s">
        <v>336</v>
      </c>
      <c r="B4371" s="7" t="s">
        <v>2805</v>
      </c>
      <c r="C4371" s="7">
        <v>5.0</v>
      </c>
      <c r="D4371" s="7">
        <v>6.0</v>
      </c>
      <c r="E4371" s="7"/>
      <c r="F4371" s="7" t="s">
        <v>300</v>
      </c>
      <c r="G4371" s="7" t="s">
        <v>293</v>
      </c>
      <c r="H4371" s="7" t="s">
        <v>1151</v>
      </c>
      <c r="I4371" s="7" t="s">
        <v>27</v>
      </c>
    </row>
    <row r="4372">
      <c r="A4372" s="56" t="s">
        <v>336</v>
      </c>
      <c r="B4372" s="7" t="s">
        <v>334</v>
      </c>
      <c r="D4372" s="27"/>
      <c r="E4372" s="7"/>
      <c r="F4372" s="7" t="s">
        <v>332</v>
      </c>
      <c r="G4372" s="7" t="s">
        <v>179</v>
      </c>
      <c r="H4372" s="7" t="s">
        <v>1090</v>
      </c>
      <c r="I4372" s="7" t="s">
        <v>27</v>
      </c>
    </row>
    <row r="4373">
      <c r="A4373" s="56" t="s">
        <v>336</v>
      </c>
      <c r="B4373" s="7" t="s">
        <v>599</v>
      </c>
      <c r="C4373" s="7">
        <v>4.0</v>
      </c>
      <c r="D4373" s="7">
        <v>3.0</v>
      </c>
      <c r="E4373" s="7">
        <v>2.0</v>
      </c>
      <c r="F4373" s="7" t="s">
        <v>300</v>
      </c>
      <c r="G4373" s="7" t="s">
        <v>293</v>
      </c>
      <c r="H4373" s="7" t="s">
        <v>2806</v>
      </c>
      <c r="I4373" s="7" t="s">
        <v>25</v>
      </c>
    </row>
    <row r="4374">
      <c r="A4374" s="56" t="s">
        <v>336</v>
      </c>
      <c r="B4374" s="7" t="s">
        <v>722</v>
      </c>
      <c r="C4374" s="7">
        <v>5.0</v>
      </c>
      <c r="D4374" s="7">
        <v>7.0</v>
      </c>
      <c r="E4374" s="7">
        <v>2.0</v>
      </c>
      <c r="F4374" s="7" t="s">
        <v>24</v>
      </c>
      <c r="G4374" s="7" t="s">
        <v>293</v>
      </c>
      <c r="H4374" s="7" t="s">
        <v>1159</v>
      </c>
      <c r="I4374" s="7" t="s">
        <v>25</v>
      </c>
    </row>
    <row r="4375">
      <c r="A4375" s="56" t="s">
        <v>336</v>
      </c>
      <c r="B4375" s="7" t="s">
        <v>312</v>
      </c>
      <c r="C4375" s="7">
        <v>4.0</v>
      </c>
      <c r="D4375" s="7">
        <v>4.0</v>
      </c>
      <c r="E4375" s="7">
        <v>2.0</v>
      </c>
      <c r="F4375" s="7" t="s">
        <v>24</v>
      </c>
      <c r="G4375" s="7" t="s">
        <v>293</v>
      </c>
      <c r="H4375" s="7" t="s">
        <v>2807</v>
      </c>
      <c r="I4375" s="7" t="s">
        <v>27</v>
      </c>
    </row>
    <row r="4376">
      <c r="A4376" s="56" t="s">
        <v>336</v>
      </c>
      <c r="B4376" s="7" t="s">
        <v>1085</v>
      </c>
      <c r="C4376" s="7">
        <v>1.0</v>
      </c>
      <c r="D4376" s="7">
        <v>1.0</v>
      </c>
      <c r="E4376" s="7">
        <v>1.0</v>
      </c>
      <c r="F4376" s="7" t="s">
        <v>382</v>
      </c>
      <c r="G4376" s="7" t="s">
        <v>293</v>
      </c>
      <c r="H4376" s="7" t="s">
        <v>1345</v>
      </c>
      <c r="I4376" s="7" t="s">
        <v>25</v>
      </c>
    </row>
    <row r="4377">
      <c r="A4377" s="56" t="s">
        <v>336</v>
      </c>
      <c r="B4377" s="7" t="s">
        <v>2808</v>
      </c>
      <c r="C4377" s="7">
        <v>5.0</v>
      </c>
      <c r="D4377" s="7">
        <v>3.0</v>
      </c>
      <c r="E4377" s="7">
        <v>2.0</v>
      </c>
      <c r="F4377" s="7" t="s">
        <v>355</v>
      </c>
      <c r="G4377" s="7" t="s">
        <v>293</v>
      </c>
      <c r="H4377" s="7" t="s">
        <v>680</v>
      </c>
      <c r="I4377" s="7" t="s">
        <v>25</v>
      </c>
    </row>
    <row r="4378">
      <c r="A4378" s="56" t="s">
        <v>336</v>
      </c>
      <c r="B4378" s="7" t="s">
        <v>652</v>
      </c>
      <c r="C4378" s="7">
        <v>4.0</v>
      </c>
      <c r="D4378" s="7">
        <v>3.0</v>
      </c>
      <c r="E4378" s="7">
        <v>2.0</v>
      </c>
      <c r="F4378" s="7" t="s">
        <v>24</v>
      </c>
      <c r="G4378" s="7" t="s">
        <v>293</v>
      </c>
      <c r="H4378" s="7" t="s">
        <v>2809</v>
      </c>
      <c r="I4378" s="7" t="s">
        <v>25</v>
      </c>
    </row>
    <row r="4379">
      <c r="A4379" s="56" t="s">
        <v>336</v>
      </c>
      <c r="B4379" s="7" t="s">
        <v>648</v>
      </c>
      <c r="C4379" s="7">
        <v>4.0</v>
      </c>
      <c r="D4379" s="7">
        <v>3.0</v>
      </c>
      <c r="E4379" s="7">
        <v>2.0</v>
      </c>
      <c r="F4379" s="7" t="s">
        <v>355</v>
      </c>
      <c r="G4379" s="7" t="s">
        <v>293</v>
      </c>
      <c r="H4379" s="7" t="s">
        <v>419</v>
      </c>
      <c r="I4379" s="7" t="s">
        <v>25</v>
      </c>
    </row>
    <row r="4380">
      <c r="A4380" s="56" t="s">
        <v>336</v>
      </c>
      <c r="B4380" s="7" t="s">
        <v>304</v>
      </c>
      <c r="C4380" s="7">
        <v>2.0</v>
      </c>
      <c r="D4380" s="7">
        <v>2.0</v>
      </c>
      <c r="E4380" s="7">
        <v>2.0</v>
      </c>
      <c r="F4380" s="7" t="s">
        <v>36</v>
      </c>
      <c r="G4380" s="7" t="s">
        <v>293</v>
      </c>
      <c r="H4380" s="7" t="s">
        <v>1751</v>
      </c>
      <c r="I4380" s="7" t="s">
        <v>25</v>
      </c>
    </row>
    <row r="4381">
      <c r="A4381" s="56" t="s">
        <v>336</v>
      </c>
      <c r="B4381" s="7" t="s">
        <v>1299</v>
      </c>
      <c r="C4381" s="7">
        <v>5.0</v>
      </c>
      <c r="D4381" s="7">
        <v>6.0</v>
      </c>
      <c r="E4381" s="7">
        <v>2.0</v>
      </c>
      <c r="F4381" s="7" t="s">
        <v>24</v>
      </c>
      <c r="G4381" s="7" t="s">
        <v>293</v>
      </c>
      <c r="H4381" s="7" t="s">
        <v>680</v>
      </c>
      <c r="I4381" s="7" t="s">
        <v>25</v>
      </c>
    </row>
    <row r="4382">
      <c r="A4382" s="56" t="s">
        <v>336</v>
      </c>
      <c r="B4382" s="7" t="s">
        <v>1363</v>
      </c>
      <c r="C4382" s="7">
        <v>4.0</v>
      </c>
      <c r="D4382" s="27"/>
      <c r="E4382" s="7">
        <v>3.0</v>
      </c>
      <c r="F4382" s="7" t="s">
        <v>24</v>
      </c>
      <c r="G4382" s="7" t="s">
        <v>293</v>
      </c>
      <c r="H4382" s="7" t="s">
        <v>653</v>
      </c>
      <c r="I4382" s="7" t="s">
        <v>27</v>
      </c>
    </row>
    <row r="4383">
      <c r="A4383" s="56" t="s">
        <v>336</v>
      </c>
      <c r="B4383" s="7" t="s">
        <v>416</v>
      </c>
      <c r="C4383" s="7">
        <v>2.0</v>
      </c>
      <c r="D4383" s="7">
        <v>2.0</v>
      </c>
      <c r="E4383" s="7">
        <v>1.0</v>
      </c>
      <c r="F4383" s="7" t="s">
        <v>36</v>
      </c>
      <c r="G4383" s="7" t="s">
        <v>293</v>
      </c>
      <c r="H4383" s="7" t="s">
        <v>1751</v>
      </c>
      <c r="I4383" s="7" t="s">
        <v>25</v>
      </c>
    </row>
    <row r="4384">
      <c r="A4384" s="56" t="s">
        <v>336</v>
      </c>
      <c r="B4384" s="7" t="s">
        <v>850</v>
      </c>
      <c r="C4384" s="7">
        <v>5.0</v>
      </c>
      <c r="D4384" s="7">
        <v>6.0</v>
      </c>
      <c r="E4384" s="7"/>
      <c r="F4384" s="7" t="s">
        <v>300</v>
      </c>
      <c r="G4384" s="7" t="s">
        <v>293</v>
      </c>
      <c r="H4384" s="7" t="s">
        <v>680</v>
      </c>
      <c r="I4384" s="7" t="s">
        <v>25</v>
      </c>
    </row>
    <row r="4385">
      <c r="A4385" s="56" t="s">
        <v>336</v>
      </c>
      <c r="B4385" s="7" t="s">
        <v>845</v>
      </c>
      <c r="C4385" s="7">
        <v>5.0</v>
      </c>
      <c r="D4385" s="7">
        <v>4.0</v>
      </c>
      <c r="E4385" s="7">
        <v>2.0</v>
      </c>
      <c r="F4385" s="7" t="s">
        <v>24</v>
      </c>
      <c r="G4385" s="7" t="s">
        <v>293</v>
      </c>
      <c r="H4385" s="7" t="s">
        <v>799</v>
      </c>
      <c r="I4385" s="7" t="s">
        <v>25</v>
      </c>
    </row>
    <row r="4386">
      <c r="A4386" s="56" t="s">
        <v>336</v>
      </c>
      <c r="B4386" s="7" t="s">
        <v>893</v>
      </c>
      <c r="C4386" s="7">
        <v>5.0</v>
      </c>
      <c r="D4386" s="7">
        <v>6.0</v>
      </c>
      <c r="E4386" s="7">
        <v>1.0</v>
      </c>
      <c r="F4386" s="7" t="s">
        <v>300</v>
      </c>
      <c r="G4386" s="7" t="s">
        <v>293</v>
      </c>
      <c r="H4386" s="7" t="s">
        <v>1159</v>
      </c>
      <c r="I4386" s="7" t="s">
        <v>175</v>
      </c>
    </row>
    <row r="4387">
      <c r="A4387" s="56" t="s">
        <v>620</v>
      </c>
      <c r="B4387" s="7" t="s">
        <v>1551</v>
      </c>
      <c r="C4387" s="7">
        <v>5.0</v>
      </c>
      <c r="D4387" s="7">
        <v>5.0</v>
      </c>
      <c r="E4387" s="7">
        <v>1.0</v>
      </c>
      <c r="F4387" s="7" t="s">
        <v>1027</v>
      </c>
      <c r="G4387" s="7" t="s">
        <v>293</v>
      </c>
      <c r="H4387" s="7" t="s">
        <v>1132</v>
      </c>
      <c r="I4387" s="7" t="s">
        <v>27</v>
      </c>
    </row>
    <row r="4388">
      <c r="A4388" s="56" t="s">
        <v>336</v>
      </c>
      <c r="B4388" s="7" t="s">
        <v>1075</v>
      </c>
      <c r="C4388" s="7">
        <v>4.0</v>
      </c>
      <c r="D4388" s="7">
        <v>4.0</v>
      </c>
      <c r="E4388" s="7">
        <v>2.0</v>
      </c>
      <c r="F4388" s="7" t="s">
        <v>24</v>
      </c>
      <c r="G4388" s="7" t="s">
        <v>293</v>
      </c>
      <c r="H4388" s="7" t="s">
        <v>799</v>
      </c>
    </row>
    <row r="4389">
      <c r="A4389" s="56" t="s">
        <v>336</v>
      </c>
      <c r="B4389" s="7" t="s">
        <v>452</v>
      </c>
      <c r="C4389" s="7">
        <v>4.0</v>
      </c>
      <c r="D4389" s="7">
        <v>4.0</v>
      </c>
      <c r="E4389" s="7">
        <v>1.0</v>
      </c>
      <c r="F4389" s="7" t="s">
        <v>24</v>
      </c>
      <c r="G4389" s="7" t="s">
        <v>293</v>
      </c>
      <c r="H4389" s="7" t="s">
        <v>799</v>
      </c>
      <c r="I4389" s="7" t="s">
        <v>25</v>
      </c>
    </row>
    <row r="4390">
      <c r="A4390" s="56" t="s">
        <v>336</v>
      </c>
      <c r="B4390" s="7" t="s">
        <v>534</v>
      </c>
      <c r="C4390" s="7">
        <v>3.0</v>
      </c>
      <c r="D4390" s="7">
        <v>3.0</v>
      </c>
      <c r="E4390" s="7"/>
      <c r="F4390" s="7" t="s">
        <v>24</v>
      </c>
      <c r="G4390" s="7" t="s">
        <v>293</v>
      </c>
      <c r="H4390" s="7" t="s">
        <v>916</v>
      </c>
      <c r="I4390" s="7" t="s">
        <v>25</v>
      </c>
    </row>
    <row r="4391">
      <c r="A4391" s="56" t="s">
        <v>336</v>
      </c>
      <c r="B4391" s="7" t="s">
        <v>534</v>
      </c>
      <c r="C4391" s="7">
        <v>3.0</v>
      </c>
      <c r="D4391" s="7">
        <v>3.0</v>
      </c>
      <c r="E4391" s="7">
        <v>1.0</v>
      </c>
      <c r="F4391" s="7" t="s">
        <v>24</v>
      </c>
      <c r="G4391" s="7" t="s">
        <v>293</v>
      </c>
      <c r="H4391" s="7" t="s">
        <v>2810</v>
      </c>
      <c r="I4391" s="7" t="s">
        <v>25</v>
      </c>
    </row>
    <row r="4392">
      <c r="A4392" s="56" t="s">
        <v>336</v>
      </c>
      <c r="B4392" s="7" t="s">
        <v>337</v>
      </c>
      <c r="C4392" s="7">
        <v>4.0</v>
      </c>
      <c r="D4392" s="7">
        <v>4.0</v>
      </c>
      <c r="E4392" s="7"/>
      <c r="F4392" s="7" t="s">
        <v>24</v>
      </c>
      <c r="G4392" s="7" t="s">
        <v>293</v>
      </c>
      <c r="H4392" s="7" t="s">
        <v>419</v>
      </c>
      <c r="I4392" s="7" t="s">
        <v>25</v>
      </c>
    </row>
    <row r="4393">
      <c r="A4393" s="56" t="s">
        <v>336</v>
      </c>
      <c r="B4393" s="7" t="s">
        <v>337</v>
      </c>
      <c r="C4393" s="7">
        <v>4.0</v>
      </c>
      <c r="D4393" s="7">
        <v>4.0</v>
      </c>
      <c r="E4393" s="7"/>
      <c r="F4393" s="7" t="s">
        <v>24</v>
      </c>
      <c r="G4393" s="7" t="s">
        <v>293</v>
      </c>
      <c r="H4393" s="7" t="s">
        <v>2200</v>
      </c>
      <c r="I4393" s="7" t="s">
        <v>25</v>
      </c>
    </row>
    <row r="4394">
      <c r="A4394" s="56" t="s">
        <v>336</v>
      </c>
      <c r="B4394" s="7" t="s">
        <v>391</v>
      </c>
      <c r="C4394" s="7">
        <v>6.0</v>
      </c>
      <c r="D4394" s="7">
        <v>5.0</v>
      </c>
      <c r="E4394" s="7">
        <v>1.0</v>
      </c>
      <c r="F4394" s="7" t="s">
        <v>24</v>
      </c>
      <c r="G4394" s="7" t="s">
        <v>293</v>
      </c>
      <c r="H4394" s="7" t="s">
        <v>2367</v>
      </c>
      <c r="I4394" s="7" t="s">
        <v>27</v>
      </c>
    </row>
    <row r="4395">
      <c r="A4395" s="56" t="s">
        <v>336</v>
      </c>
      <c r="B4395" s="7" t="s">
        <v>495</v>
      </c>
      <c r="C4395" s="7">
        <v>4.0</v>
      </c>
      <c r="D4395" s="7">
        <v>3.0</v>
      </c>
      <c r="E4395" s="7"/>
      <c r="F4395" s="7" t="s">
        <v>24</v>
      </c>
      <c r="G4395" s="7" t="s">
        <v>293</v>
      </c>
      <c r="H4395" s="7" t="s">
        <v>361</v>
      </c>
      <c r="I4395" s="7" t="s">
        <v>25</v>
      </c>
    </row>
    <row r="4396">
      <c r="A4396" s="56" t="s">
        <v>336</v>
      </c>
      <c r="B4396" s="7" t="s">
        <v>1095</v>
      </c>
      <c r="C4396" s="7">
        <v>5.0</v>
      </c>
      <c r="D4396" s="7">
        <v>5.0</v>
      </c>
      <c r="E4396" s="7"/>
      <c r="F4396" s="7" t="s">
        <v>24</v>
      </c>
      <c r="G4396" s="7" t="s">
        <v>293</v>
      </c>
      <c r="H4396" s="7" t="s">
        <v>680</v>
      </c>
      <c r="I4396" s="7" t="s">
        <v>27</v>
      </c>
    </row>
    <row r="4397">
      <c r="A4397" s="56" t="s">
        <v>336</v>
      </c>
      <c r="B4397" s="7" t="s">
        <v>386</v>
      </c>
      <c r="C4397" s="7">
        <v>5.0</v>
      </c>
      <c r="D4397" s="7">
        <v>4.0</v>
      </c>
      <c r="E4397" s="7">
        <v>2.0</v>
      </c>
      <c r="F4397" s="7" t="s">
        <v>24</v>
      </c>
      <c r="G4397" s="7" t="s">
        <v>293</v>
      </c>
      <c r="H4397" s="7" t="s">
        <v>476</v>
      </c>
      <c r="I4397" s="7" t="s">
        <v>25</v>
      </c>
    </row>
    <row r="4398">
      <c r="A4398" s="56" t="s">
        <v>336</v>
      </c>
      <c r="B4398" s="7" t="s">
        <v>1369</v>
      </c>
      <c r="C4398" s="7">
        <v>4.0</v>
      </c>
      <c r="D4398" s="7">
        <v>3.0</v>
      </c>
      <c r="E4398" s="7"/>
      <c r="F4398" s="7" t="s">
        <v>24</v>
      </c>
      <c r="G4398" s="7" t="s">
        <v>293</v>
      </c>
      <c r="H4398" s="7" t="s">
        <v>346</v>
      </c>
      <c r="I4398" s="7" t="s">
        <v>25</v>
      </c>
    </row>
    <row r="4399">
      <c r="A4399" s="56" t="s">
        <v>336</v>
      </c>
      <c r="B4399" s="7" t="s">
        <v>1551</v>
      </c>
      <c r="C4399" s="7">
        <v>3.0</v>
      </c>
      <c r="D4399" s="7">
        <v>3.0</v>
      </c>
      <c r="E4399" s="7"/>
      <c r="F4399" s="7" t="s">
        <v>355</v>
      </c>
      <c r="G4399" s="7" t="s">
        <v>293</v>
      </c>
      <c r="H4399" s="7" t="s">
        <v>2068</v>
      </c>
      <c r="I4399" s="7" t="s">
        <v>25</v>
      </c>
    </row>
    <row r="4400">
      <c r="A4400" s="56" t="s">
        <v>336</v>
      </c>
      <c r="B4400" s="7" t="s">
        <v>1551</v>
      </c>
      <c r="C4400" s="7">
        <v>3.0</v>
      </c>
      <c r="D4400" s="7">
        <v>3.0</v>
      </c>
      <c r="E4400" s="7"/>
      <c r="F4400" s="7" t="s">
        <v>355</v>
      </c>
      <c r="G4400" s="7" t="s">
        <v>293</v>
      </c>
      <c r="H4400" s="7" t="s">
        <v>609</v>
      </c>
      <c r="I4400" s="7" t="s">
        <v>25</v>
      </c>
    </row>
    <row r="4401">
      <c r="A4401" s="56" t="s">
        <v>336</v>
      </c>
      <c r="B4401" s="7" t="s">
        <v>499</v>
      </c>
      <c r="C4401" s="7">
        <v>4.0</v>
      </c>
      <c r="D4401" s="7">
        <v>3.0</v>
      </c>
      <c r="E4401" s="7"/>
      <c r="F4401" s="7" t="s">
        <v>24</v>
      </c>
      <c r="G4401" s="7" t="s">
        <v>293</v>
      </c>
      <c r="H4401" s="7" t="s">
        <v>346</v>
      </c>
      <c r="I4401" s="7" t="s">
        <v>25</v>
      </c>
    </row>
    <row r="4402">
      <c r="A4402" s="56" t="s">
        <v>336</v>
      </c>
      <c r="B4402" s="7" t="s">
        <v>534</v>
      </c>
      <c r="C4402" s="7">
        <v>3.0</v>
      </c>
      <c r="D4402" s="7">
        <v>3.0</v>
      </c>
      <c r="E4402" s="7">
        <v>2.0</v>
      </c>
      <c r="F4402" s="7" t="s">
        <v>300</v>
      </c>
      <c r="G4402" s="7" t="s">
        <v>293</v>
      </c>
      <c r="H4402" s="7" t="s">
        <v>676</v>
      </c>
      <c r="I4402" s="7" t="s">
        <v>25</v>
      </c>
    </row>
    <row r="4403">
      <c r="A4403" s="56" t="s">
        <v>336</v>
      </c>
      <c r="B4403" s="7" t="s">
        <v>344</v>
      </c>
      <c r="C4403" s="7">
        <v>5.0</v>
      </c>
      <c r="D4403" s="7">
        <v>4.0</v>
      </c>
      <c r="E4403" s="7"/>
      <c r="F4403" s="7" t="s">
        <v>300</v>
      </c>
      <c r="G4403" s="7" t="s">
        <v>293</v>
      </c>
      <c r="H4403" s="7" t="s">
        <v>2811</v>
      </c>
      <c r="I4403" s="7" t="s">
        <v>27</v>
      </c>
    </row>
    <row r="4404">
      <c r="A4404" s="56" t="s">
        <v>336</v>
      </c>
      <c r="B4404" s="7" t="s">
        <v>2812</v>
      </c>
      <c r="C4404" s="7">
        <v>5.0</v>
      </c>
      <c r="D4404" s="7">
        <v>5.0</v>
      </c>
      <c r="E4404" s="7">
        <v>2.0</v>
      </c>
      <c r="F4404" s="7" t="s">
        <v>24</v>
      </c>
      <c r="G4404" s="7" t="s">
        <v>293</v>
      </c>
      <c r="H4404" s="7" t="s">
        <v>2813</v>
      </c>
      <c r="I4404" s="7" t="s">
        <v>25</v>
      </c>
    </row>
    <row r="4405">
      <c r="A4405" s="56" t="s">
        <v>336</v>
      </c>
      <c r="B4405" s="7" t="s">
        <v>652</v>
      </c>
      <c r="C4405" s="7">
        <v>4.0</v>
      </c>
      <c r="D4405" s="7">
        <v>3.0</v>
      </c>
      <c r="E4405" s="7"/>
      <c r="F4405" s="7" t="s">
        <v>300</v>
      </c>
      <c r="G4405" s="7" t="s">
        <v>293</v>
      </c>
      <c r="H4405" s="7" t="s">
        <v>2811</v>
      </c>
      <c r="I4405" s="7" t="s">
        <v>27</v>
      </c>
    </row>
    <row r="4406">
      <c r="A4406" s="56" t="s">
        <v>677</v>
      </c>
      <c r="B4406" s="7" t="s">
        <v>386</v>
      </c>
      <c r="C4406" s="7">
        <v>5.0</v>
      </c>
      <c r="D4406" s="7">
        <v>3.0</v>
      </c>
      <c r="E4406" s="7">
        <v>2.0</v>
      </c>
      <c r="F4406" s="7" t="s">
        <v>188</v>
      </c>
      <c r="G4406" s="7" t="s">
        <v>179</v>
      </c>
      <c r="H4406" s="7" t="s">
        <v>1009</v>
      </c>
    </row>
    <row r="4407">
      <c r="A4407" s="56" t="s">
        <v>677</v>
      </c>
      <c r="B4407" s="7" t="s">
        <v>425</v>
      </c>
      <c r="C4407" s="7">
        <v>7.0</v>
      </c>
      <c r="D4407" s="7">
        <v>7.0</v>
      </c>
      <c r="E4407" s="7">
        <v>2.0</v>
      </c>
      <c r="F4407" s="7" t="s">
        <v>332</v>
      </c>
      <c r="G4407" s="7" t="s">
        <v>179</v>
      </c>
      <c r="H4407" s="7" t="s">
        <v>1941</v>
      </c>
    </row>
    <row r="4408">
      <c r="A4408" s="56" t="s">
        <v>408</v>
      </c>
      <c r="B4408" s="7" t="s">
        <v>483</v>
      </c>
      <c r="C4408" s="7">
        <v>5.0</v>
      </c>
      <c r="D4408" s="7">
        <v>5.0</v>
      </c>
      <c r="E4408" s="7"/>
      <c r="F4408" s="7" t="s">
        <v>192</v>
      </c>
      <c r="G4408" s="7" t="s">
        <v>179</v>
      </c>
      <c r="H4408" s="7" t="s">
        <v>869</v>
      </c>
    </row>
    <row r="4409">
      <c r="A4409" s="56" t="s">
        <v>408</v>
      </c>
      <c r="B4409" s="7" t="s">
        <v>652</v>
      </c>
      <c r="D4409" s="27"/>
      <c r="E4409" s="7">
        <v>1.0</v>
      </c>
      <c r="F4409" s="7" t="s">
        <v>1647</v>
      </c>
      <c r="G4409" s="7" t="s">
        <v>179</v>
      </c>
      <c r="H4409" s="7" t="s">
        <v>679</v>
      </c>
    </row>
    <row r="4410">
      <c r="A4410" s="56" t="s">
        <v>302</v>
      </c>
      <c r="B4410" s="7" t="s">
        <v>610</v>
      </c>
      <c r="C4410" s="7">
        <v>3.0</v>
      </c>
      <c r="D4410" s="7">
        <v>2.0</v>
      </c>
      <c r="E4410" s="7"/>
      <c r="F4410" s="7" t="s">
        <v>36</v>
      </c>
      <c r="G4410" s="7" t="s">
        <v>293</v>
      </c>
      <c r="H4410" s="7" t="s">
        <v>2814</v>
      </c>
      <c r="I4410" s="7" t="s">
        <v>27</v>
      </c>
    </row>
    <row r="4411">
      <c r="A4411" s="56" t="s">
        <v>290</v>
      </c>
      <c r="B4411" s="7" t="s">
        <v>549</v>
      </c>
      <c r="C4411" s="7">
        <v>5.0</v>
      </c>
      <c r="D4411" s="7">
        <v>4.0</v>
      </c>
      <c r="E4411" s="7"/>
      <c r="F4411" s="7" t="s">
        <v>24</v>
      </c>
      <c r="G4411" s="7" t="s">
        <v>293</v>
      </c>
      <c r="H4411" s="7" t="s">
        <v>2815</v>
      </c>
      <c r="I4411" s="7" t="s">
        <v>27</v>
      </c>
    </row>
    <row r="4412">
      <c r="A4412" s="56" t="s">
        <v>302</v>
      </c>
      <c r="B4412" s="7" t="s">
        <v>2138</v>
      </c>
      <c r="C4412" s="7">
        <v>2.0</v>
      </c>
      <c r="D4412" s="7">
        <v>2.0</v>
      </c>
      <c r="E4412" s="7"/>
      <c r="F4412" s="7" t="s">
        <v>36</v>
      </c>
      <c r="G4412" s="7" t="s">
        <v>293</v>
      </c>
      <c r="H4412" s="7" t="s">
        <v>2054</v>
      </c>
      <c r="I4412" s="7" t="s">
        <v>25</v>
      </c>
    </row>
    <row r="4413">
      <c r="A4413" s="56" t="s">
        <v>302</v>
      </c>
      <c r="B4413" s="7" t="s">
        <v>1474</v>
      </c>
      <c r="C4413" s="7">
        <v>3.0</v>
      </c>
      <c r="D4413" s="7">
        <v>2.0</v>
      </c>
      <c r="E4413" s="7"/>
      <c r="F4413" s="7" t="s">
        <v>36</v>
      </c>
      <c r="G4413" s="7" t="s">
        <v>293</v>
      </c>
      <c r="H4413" s="7" t="s">
        <v>2134</v>
      </c>
      <c r="I4413" s="7" t="s">
        <v>27</v>
      </c>
    </row>
    <row r="4414">
      <c r="A4414" s="56" t="s">
        <v>439</v>
      </c>
      <c r="B4414" s="7" t="s">
        <v>532</v>
      </c>
      <c r="C4414" s="7">
        <v>5.0</v>
      </c>
      <c r="D4414" s="7">
        <v>4.0</v>
      </c>
      <c r="E4414" s="7">
        <v>2.0</v>
      </c>
      <c r="F4414" s="7" t="s">
        <v>24</v>
      </c>
      <c r="G4414" s="7" t="s">
        <v>293</v>
      </c>
      <c r="H4414" s="7" t="s">
        <v>2816</v>
      </c>
      <c r="I4414" s="7" t="s">
        <v>25</v>
      </c>
    </row>
    <row r="4415">
      <c r="A4415" s="56" t="s">
        <v>290</v>
      </c>
      <c r="B4415" s="7" t="s">
        <v>2817</v>
      </c>
      <c r="C4415" s="7">
        <v>4.0</v>
      </c>
      <c r="D4415" s="7">
        <v>3.0</v>
      </c>
      <c r="E4415" s="7">
        <v>2.0</v>
      </c>
      <c r="F4415" s="7" t="s">
        <v>24</v>
      </c>
      <c r="G4415" s="7" t="s">
        <v>293</v>
      </c>
      <c r="H4415" s="7" t="s">
        <v>636</v>
      </c>
      <c r="I4415" s="7" t="s">
        <v>25</v>
      </c>
    </row>
    <row r="4416">
      <c r="A4416" s="56" t="s">
        <v>290</v>
      </c>
      <c r="B4416" s="7" t="s">
        <v>2818</v>
      </c>
      <c r="C4416" s="7">
        <v>4.0</v>
      </c>
      <c r="D4416" s="7">
        <v>3.0</v>
      </c>
      <c r="E4416" s="7">
        <v>1.0</v>
      </c>
      <c r="F4416" s="7" t="s">
        <v>24</v>
      </c>
      <c r="G4416" s="7" t="s">
        <v>293</v>
      </c>
      <c r="H4416" s="7" t="s">
        <v>636</v>
      </c>
      <c r="I4416" s="7" t="s">
        <v>25</v>
      </c>
    </row>
    <row r="4417">
      <c r="A4417" s="56" t="s">
        <v>319</v>
      </c>
      <c r="B4417" s="7" t="s">
        <v>2819</v>
      </c>
      <c r="C4417" s="7">
        <v>7.0</v>
      </c>
      <c r="D4417" s="7">
        <v>7.0</v>
      </c>
      <c r="E4417" s="7">
        <v>1.0</v>
      </c>
      <c r="F4417" s="7" t="s">
        <v>24</v>
      </c>
      <c r="G4417" s="7" t="s">
        <v>293</v>
      </c>
      <c r="H4417" s="7" t="s">
        <v>2820</v>
      </c>
      <c r="I4417" s="7" t="s">
        <v>27</v>
      </c>
    </row>
    <row r="4418">
      <c r="A4418" s="56" t="s">
        <v>319</v>
      </c>
      <c r="B4418" s="7" t="s">
        <v>2821</v>
      </c>
      <c r="C4418" s="7">
        <v>4.0</v>
      </c>
      <c r="D4418" s="7">
        <v>5.0</v>
      </c>
      <c r="E4418" s="7">
        <v>2.0</v>
      </c>
      <c r="F4418" s="7" t="s">
        <v>24</v>
      </c>
      <c r="G4418" s="7" t="s">
        <v>293</v>
      </c>
      <c r="H4418" s="7" t="s">
        <v>1948</v>
      </c>
      <c r="I4418" s="7" t="s">
        <v>27</v>
      </c>
    </row>
    <row r="4419">
      <c r="A4419" s="56" t="s">
        <v>319</v>
      </c>
      <c r="B4419" s="7" t="s">
        <v>2822</v>
      </c>
      <c r="C4419" s="7">
        <v>4.0</v>
      </c>
      <c r="D4419" s="7">
        <v>5.0</v>
      </c>
      <c r="E4419" s="7">
        <v>1.0</v>
      </c>
      <c r="F4419" s="7" t="s">
        <v>24</v>
      </c>
      <c r="G4419" s="7" t="s">
        <v>293</v>
      </c>
      <c r="H4419" s="7" t="s">
        <v>2823</v>
      </c>
      <c r="I4419" s="7" t="s">
        <v>25</v>
      </c>
    </row>
    <row r="4420">
      <c r="A4420" s="56" t="s">
        <v>290</v>
      </c>
      <c r="B4420" s="7" t="s">
        <v>2824</v>
      </c>
      <c r="C4420" s="7">
        <v>5.0</v>
      </c>
      <c r="D4420" s="7">
        <v>5.0</v>
      </c>
      <c r="E4420" s="7">
        <v>1.0</v>
      </c>
      <c r="F4420" s="7" t="s">
        <v>24</v>
      </c>
      <c r="G4420" s="7" t="s">
        <v>293</v>
      </c>
      <c r="H4420" s="7" t="s">
        <v>2825</v>
      </c>
      <c r="I4420" s="7" t="s">
        <v>27</v>
      </c>
    </row>
    <row r="4421">
      <c r="A4421" s="56" t="s">
        <v>439</v>
      </c>
      <c r="B4421" s="7" t="s">
        <v>896</v>
      </c>
      <c r="C4421" s="7">
        <v>4.0</v>
      </c>
      <c r="D4421" s="7">
        <v>4.0</v>
      </c>
      <c r="E4421" s="7">
        <v>1.0</v>
      </c>
      <c r="F4421" s="7" t="s">
        <v>36</v>
      </c>
      <c r="G4421" s="7" t="s">
        <v>293</v>
      </c>
      <c r="H4421" s="7" t="s">
        <v>2826</v>
      </c>
      <c r="I4421" s="7" t="s">
        <v>27</v>
      </c>
    </row>
    <row r="4422">
      <c r="A4422" s="56" t="s">
        <v>319</v>
      </c>
      <c r="B4422" s="7" t="s">
        <v>2827</v>
      </c>
      <c r="C4422" s="7">
        <v>6.0</v>
      </c>
      <c r="D4422" s="7">
        <v>6.0</v>
      </c>
      <c r="E4422" s="7">
        <v>1.0</v>
      </c>
      <c r="F4422" s="7" t="s">
        <v>24</v>
      </c>
      <c r="G4422" s="7" t="s">
        <v>293</v>
      </c>
      <c r="H4422" s="7" t="s">
        <v>2828</v>
      </c>
      <c r="I4422" s="7" t="s">
        <v>25</v>
      </c>
    </row>
    <row r="4423">
      <c r="A4423" s="56" t="s">
        <v>290</v>
      </c>
      <c r="B4423" s="7" t="s">
        <v>2829</v>
      </c>
      <c r="C4423" s="7">
        <v>5.0</v>
      </c>
      <c r="D4423" s="7">
        <v>6.0</v>
      </c>
      <c r="E4423" s="7">
        <v>2.0</v>
      </c>
      <c r="F4423" s="7" t="s">
        <v>24</v>
      </c>
      <c r="G4423" s="7" t="s">
        <v>293</v>
      </c>
      <c r="H4423" s="7" t="s">
        <v>2739</v>
      </c>
      <c r="I4423" s="7" t="s">
        <v>27</v>
      </c>
    </row>
    <row r="4424">
      <c r="A4424" s="56" t="s">
        <v>290</v>
      </c>
      <c r="B4424" s="7" t="s">
        <v>2682</v>
      </c>
      <c r="C4424" s="7">
        <v>4.0</v>
      </c>
      <c r="D4424" s="7">
        <v>5.0</v>
      </c>
      <c r="E4424" s="7"/>
      <c r="F4424" s="7" t="s">
        <v>24</v>
      </c>
      <c r="G4424" s="7" t="s">
        <v>293</v>
      </c>
      <c r="H4424" s="7" t="s">
        <v>410</v>
      </c>
      <c r="I4424" s="7" t="s">
        <v>27</v>
      </c>
    </row>
    <row r="4425">
      <c r="A4425" s="56" t="s">
        <v>319</v>
      </c>
      <c r="B4425" s="7" t="s">
        <v>434</v>
      </c>
      <c r="C4425" s="7">
        <v>4.0</v>
      </c>
      <c r="D4425" s="7">
        <v>4.0</v>
      </c>
      <c r="E4425" s="7">
        <v>2.0</v>
      </c>
      <c r="F4425" s="7" t="s">
        <v>24</v>
      </c>
      <c r="G4425" s="7" t="s">
        <v>293</v>
      </c>
      <c r="H4425" s="7" t="s">
        <v>2830</v>
      </c>
      <c r="I4425" s="7" t="s">
        <v>25</v>
      </c>
    </row>
    <row r="4426">
      <c r="A4426" s="56" t="s">
        <v>319</v>
      </c>
      <c r="B4426" s="7" t="s">
        <v>2831</v>
      </c>
      <c r="C4426" s="7">
        <v>4.0</v>
      </c>
      <c r="D4426" s="7">
        <v>4.0</v>
      </c>
      <c r="E4426" s="7">
        <v>2.0</v>
      </c>
      <c r="F4426" s="7" t="s">
        <v>24</v>
      </c>
      <c r="G4426" s="7" t="s">
        <v>293</v>
      </c>
      <c r="H4426" s="7" t="s">
        <v>2832</v>
      </c>
      <c r="I4426" s="7" t="s">
        <v>27</v>
      </c>
    </row>
    <row r="4427">
      <c r="A4427" s="56" t="s">
        <v>290</v>
      </c>
      <c r="B4427" s="7" t="s">
        <v>2833</v>
      </c>
      <c r="C4427" s="7">
        <v>4.0</v>
      </c>
      <c r="D4427" s="7">
        <v>5.0</v>
      </c>
      <c r="E4427" s="7">
        <v>1.0</v>
      </c>
      <c r="F4427" s="7" t="s">
        <v>36</v>
      </c>
      <c r="G4427" s="7" t="s">
        <v>293</v>
      </c>
      <c r="H4427" s="7" t="s">
        <v>1791</v>
      </c>
      <c r="I4427" s="7" t="s">
        <v>27</v>
      </c>
    </row>
    <row r="4428">
      <c r="A4428" s="56" t="s">
        <v>290</v>
      </c>
      <c r="B4428" s="7" t="s">
        <v>337</v>
      </c>
      <c r="C4428" s="7">
        <v>2.0</v>
      </c>
      <c r="D4428" s="7">
        <v>3.0</v>
      </c>
      <c r="E4428" s="7">
        <v>2.0</v>
      </c>
      <c r="F4428" s="7" t="s">
        <v>36</v>
      </c>
      <c r="G4428" s="7" t="s">
        <v>293</v>
      </c>
      <c r="H4428" s="7" t="s">
        <v>2834</v>
      </c>
      <c r="I4428" s="7" t="s">
        <v>25</v>
      </c>
    </row>
    <row r="4429">
      <c r="A4429" s="56" t="s">
        <v>290</v>
      </c>
      <c r="B4429" s="7" t="s">
        <v>2835</v>
      </c>
      <c r="C4429" s="7">
        <v>4.0</v>
      </c>
      <c r="D4429" s="7">
        <v>5.0</v>
      </c>
      <c r="E4429" s="7"/>
      <c r="F4429" s="7" t="s">
        <v>36</v>
      </c>
      <c r="G4429" s="7" t="s">
        <v>293</v>
      </c>
      <c r="H4429" s="7" t="s">
        <v>1851</v>
      </c>
      <c r="I4429" s="7" t="s">
        <v>27</v>
      </c>
    </row>
    <row r="4430">
      <c r="A4430" s="56" t="s">
        <v>290</v>
      </c>
      <c r="B4430" s="7" t="s">
        <v>2836</v>
      </c>
      <c r="C4430" s="7">
        <v>3.0</v>
      </c>
      <c r="D4430" s="7">
        <v>3.0</v>
      </c>
      <c r="E4430" s="7"/>
      <c r="F4430" s="7" t="s">
        <v>36</v>
      </c>
      <c r="G4430" s="7" t="s">
        <v>293</v>
      </c>
      <c r="H4430" s="7" t="s">
        <v>2837</v>
      </c>
    </row>
    <row r="4431">
      <c r="A4431" s="56" t="s">
        <v>290</v>
      </c>
      <c r="B4431" s="7" t="s">
        <v>2838</v>
      </c>
      <c r="C4431" s="7">
        <v>4.0</v>
      </c>
      <c r="D4431" s="7">
        <v>5.0</v>
      </c>
      <c r="E4431" s="7">
        <v>4.0</v>
      </c>
      <c r="F4431" s="7" t="s">
        <v>36</v>
      </c>
      <c r="G4431" s="7" t="s">
        <v>293</v>
      </c>
      <c r="H4431" s="7" t="s">
        <v>2839</v>
      </c>
      <c r="I4431" s="7" t="s">
        <v>27</v>
      </c>
    </row>
    <row r="4432">
      <c r="A4432" s="56" t="s">
        <v>290</v>
      </c>
      <c r="B4432" s="7" t="s">
        <v>1146</v>
      </c>
      <c r="C4432" s="7">
        <v>4.0</v>
      </c>
      <c r="D4432" s="7">
        <v>5.0</v>
      </c>
      <c r="E4432" s="7">
        <v>2.0</v>
      </c>
      <c r="F4432" s="7" t="s">
        <v>36</v>
      </c>
      <c r="G4432" s="7" t="s">
        <v>293</v>
      </c>
      <c r="H4432" s="7" t="s">
        <v>590</v>
      </c>
      <c r="I4432" s="7" t="s">
        <v>25</v>
      </c>
    </row>
    <row r="4433">
      <c r="A4433" s="56" t="s">
        <v>290</v>
      </c>
      <c r="B4433" s="7" t="s">
        <v>2840</v>
      </c>
      <c r="C4433" s="7">
        <v>5.0</v>
      </c>
      <c r="D4433" s="7">
        <v>4.0</v>
      </c>
      <c r="E4433" s="7">
        <v>2.0</v>
      </c>
      <c r="F4433" s="7" t="s">
        <v>36</v>
      </c>
      <c r="G4433" s="7" t="s">
        <v>293</v>
      </c>
      <c r="H4433" s="7" t="s">
        <v>2841</v>
      </c>
    </row>
    <row r="4434">
      <c r="A4434" s="56" t="s">
        <v>430</v>
      </c>
      <c r="B4434" s="7" t="s">
        <v>995</v>
      </c>
      <c r="C4434" s="7">
        <v>3.0</v>
      </c>
      <c r="D4434" s="7">
        <v>2.0</v>
      </c>
      <c r="E4434" s="7">
        <v>2.0</v>
      </c>
      <c r="F4434" s="7" t="s">
        <v>24</v>
      </c>
      <c r="G4434" s="7" t="s">
        <v>293</v>
      </c>
      <c r="H4434" s="7" t="s">
        <v>2842</v>
      </c>
    </row>
    <row r="4435">
      <c r="A4435" s="56" t="s">
        <v>319</v>
      </c>
      <c r="B4435" s="7" t="s">
        <v>2843</v>
      </c>
      <c r="C4435" s="7">
        <v>6.0</v>
      </c>
      <c r="D4435" s="7">
        <v>7.0</v>
      </c>
      <c r="E4435" s="7">
        <v>1.0</v>
      </c>
      <c r="F4435" s="7" t="s">
        <v>24</v>
      </c>
      <c r="G4435" s="7" t="s">
        <v>293</v>
      </c>
      <c r="H4435" s="7" t="s">
        <v>2844</v>
      </c>
      <c r="I4435" s="7" t="s">
        <v>27</v>
      </c>
    </row>
    <row r="4436">
      <c r="A4436" s="56" t="s">
        <v>319</v>
      </c>
      <c r="B4436" s="7" t="s">
        <v>2845</v>
      </c>
      <c r="C4436" s="7">
        <v>6.0</v>
      </c>
      <c r="D4436" s="7">
        <v>6.0</v>
      </c>
      <c r="E4436" s="7">
        <v>1.0</v>
      </c>
      <c r="F4436" s="7" t="s">
        <v>24</v>
      </c>
      <c r="G4436" s="7" t="s">
        <v>293</v>
      </c>
      <c r="H4436" s="7" t="s">
        <v>2846</v>
      </c>
      <c r="I4436" s="7" t="s">
        <v>27</v>
      </c>
    </row>
    <row r="4437">
      <c r="A4437" s="56" t="s">
        <v>341</v>
      </c>
      <c r="B4437" s="7" t="s">
        <v>726</v>
      </c>
      <c r="C4437" s="7">
        <v>6.0</v>
      </c>
      <c r="D4437" s="7">
        <v>6.0</v>
      </c>
      <c r="E4437" s="7">
        <v>1.0</v>
      </c>
      <c r="F4437" s="7" t="s">
        <v>329</v>
      </c>
      <c r="G4437" s="7" t="s">
        <v>293</v>
      </c>
      <c r="H4437" s="7" t="s">
        <v>2847</v>
      </c>
      <c r="I4437" s="7" t="s">
        <v>27</v>
      </c>
    </row>
    <row r="4438">
      <c r="A4438" s="56" t="s">
        <v>341</v>
      </c>
      <c r="B4438" s="7" t="s">
        <v>1280</v>
      </c>
      <c r="C4438" s="7">
        <v>5.0</v>
      </c>
      <c r="D4438" s="7">
        <v>5.0</v>
      </c>
      <c r="E4438" s="7">
        <v>3.0</v>
      </c>
      <c r="F4438" s="7" t="s">
        <v>329</v>
      </c>
      <c r="G4438" s="7" t="s">
        <v>293</v>
      </c>
      <c r="H4438" s="7" t="s">
        <v>1303</v>
      </c>
      <c r="I4438" s="7" t="s">
        <v>27</v>
      </c>
    </row>
    <row r="4439">
      <c r="A4439" s="56" t="s">
        <v>341</v>
      </c>
      <c r="B4439" s="7" t="s">
        <v>2848</v>
      </c>
      <c r="D4439" s="27"/>
      <c r="E4439" s="7">
        <v>2.0</v>
      </c>
      <c r="F4439" s="7" t="s">
        <v>1977</v>
      </c>
      <c r="G4439" s="7" t="s">
        <v>179</v>
      </c>
      <c r="H4439" s="7" t="s">
        <v>2018</v>
      </c>
      <c r="I4439" s="7" t="s">
        <v>175</v>
      </c>
    </row>
    <row r="4440">
      <c r="A4440" s="56" t="s">
        <v>341</v>
      </c>
      <c r="B4440" s="7" t="s">
        <v>1017</v>
      </c>
      <c r="C4440" s="7">
        <v>7.0</v>
      </c>
      <c r="D4440" s="7">
        <v>6.0</v>
      </c>
      <c r="E4440" s="7">
        <v>2.0</v>
      </c>
      <c r="F4440" s="7" t="s">
        <v>326</v>
      </c>
      <c r="G4440" s="7" t="s">
        <v>179</v>
      </c>
      <c r="H4440" s="7" t="s">
        <v>2849</v>
      </c>
      <c r="I4440" s="7" t="s">
        <v>27</v>
      </c>
    </row>
    <row r="4441">
      <c r="A4441" s="56" t="s">
        <v>341</v>
      </c>
      <c r="B4441" s="7" t="s">
        <v>2850</v>
      </c>
      <c r="D4441" s="27"/>
      <c r="E4441" s="7">
        <v>3.0</v>
      </c>
      <c r="F4441" s="7" t="s">
        <v>1977</v>
      </c>
      <c r="G4441" s="7" t="s">
        <v>179</v>
      </c>
      <c r="H4441" s="7" t="s">
        <v>2851</v>
      </c>
      <c r="I4441" s="7" t="s">
        <v>175</v>
      </c>
    </row>
    <row r="4442">
      <c r="A4442" s="56" t="s">
        <v>341</v>
      </c>
      <c r="B4442" s="7" t="s">
        <v>1273</v>
      </c>
      <c r="D4442" s="27"/>
      <c r="E4442" s="7">
        <v>2.0</v>
      </c>
      <c r="F4442" s="7" t="s">
        <v>1977</v>
      </c>
      <c r="G4442" s="7" t="s">
        <v>179</v>
      </c>
      <c r="H4442" s="7" t="s">
        <v>2852</v>
      </c>
      <c r="I4442" s="7" t="s">
        <v>175</v>
      </c>
    </row>
    <row r="4443">
      <c r="A4443" s="56" t="s">
        <v>341</v>
      </c>
      <c r="B4443" s="7" t="s">
        <v>2853</v>
      </c>
      <c r="D4443" s="27"/>
      <c r="E4443" s="7"/>
      <c r="F4443" s="7" t="s">
        <v>1415</v>
      </c>
      <c r="G4443" s="7" t="s">
        <v>179</v>
      </c>
      <c r="H4443" s="7" t="s">
        <v>2854</v>
      </c>
      <c r="I4443" s="7" t="s">
        <v>175</v>
      </c>
    </row>
    <row r="4444">
      <c r="A4444" s="56" t="s">
        <v>341</v>
      </c>
      <c r="B4444" s="7" t="s">
        <v>2855</v>
      </c>
      <c r="D4444" s="27"/>
      <c r="E4444" s="7">
        <v>2.0</v>
      </c>
      <c r="F4444" s="7" t="s">
        <v>1415</v>
      </c>
      <c r="G4444" s="7" t="s">
        <v>179</v>
      </c>
      <c r="H4444" s="7" t="s">
        <v>2856</v>
      </c>
      <c r="I4444" s="7" t="s">
        <v>175</v>
      </c>
    </row>
    <row r="4445">
      <c r="A4445" s="56" t="s">
        <v>430</v>
      </c>
      <c r="B4445" s="7" t="s">
        <v>1198</v>
      </c>
      <c r="C4445" s="7">
        <v>3.0</v>
      </c>
      <c r="D4445" s="7">
        <v>2.0</v>
      </c>
      <c r="E4445" s="7">
        <v>2.0</v>
      </c>
      <c r="F4445" s="7" t="s">
        <v>24</v>
      </c>
      <c r="G4445" s="7" t="s">
        <v>293</v>
      </c>
      <c r="H4445" s="7" t="s">
        <v>982</v>
      </c>
      <c r="I4445" s="7" t="s">
        <v>27</v>
      </c>
    </row>
    <row r="4446">
      <c r="A4446" s="56" t="s">
        <v>430</v>
      </c>
      <c r="B4446" s="7" t="s">
        <v>523</v>
      </c>
      <c r="C4446" s="7">
        <v>3.0</v>
      </c>
      <c r="D4446" s="7">
        <v>2.0</v>
      </c>
      <c r="E4446" s="7"/>
      <c r="F4446" s="7" t="s">
        <v>24</v>
      </c>
      <c r="G4446" s="7" t="s">
        <v>293</v>
      </c>
      <c r="H4446" s="7" t="s">
        <v>982</v>
      </c>
    </row>
    <row r="4447">
      <c r="A4447" s="56" t="s">
        <v>620</v>
      </c>
      <c r="B4447" s="7" t="s">
        <v>428</v>
      </c>
      <c r="C4447" s="7">
        <v>3.0</v>
      </c>
      <c r="D4447" s="7">
        <v>2.0</v>
      </c>
      <c r="E4447" s="7">
        <v>1.0</v>
      </c>
      <c r="F4447" s="7" t="s">
        <v>300</v>
      </c>
      <c r="G4447" s="7" t="s">
        <v>293</v>
      </c>
      <c r="H4447" s="7" t="s">
        <v>2048</v>
      </c>
      <c r="I4447" s="7" t="s">
        <v>27</v>
      </c>
    </row>
    <row r="4448">
      <c r="A4448" s="56" t="s">
        <v>341</v>
      </c>
      <c r="B4448" s="7" t="s">
        <v>1258</v>
      </c>
      <c r="C4448" s="7">
        <v>7.0</v>
      </c>
      <c r="D4448" s="7">
        <v>5.0</v>
      </c>
      <c r="E4448" s="7"/>
      <c r="F4448" s="7" t="s">
        <v>326</v>
      </c>
      <c r="G4448" s="7" t="s">
        <v>179</v>
      </c>
      <c r="H4448" s="7" t="s">
        <v>2857</v>
      </c>
      <c r="I4448" s="7" t="s">
        <v>27</v>
      </c>
    </row>
    <row r="4449">
      <c r="A4449" s="56" t="s">
        <v>336</v>
      </c>
      <c r="B4449" s="7" t="s">
        <v>635</v>
      </c>
      <c r="C4449" s="7">
        <v>4.0</v>
      </c>
      <c r="D4449" s="7">
        <v>4.0</v>
      </c>
      <c r="E4449" s="7">
        <v>1.0</v>
      </c>
      <c r="F4449" s="7" t="s">
        <v>300</v>
      </c>
      <c r="G4449" s="7" t="s">
        <v>293</v>
      </c>
      <c r="H4449" s="7" t="s">
        <v>803</v>
      </c>
      <c r="I4449" s="7" t="s">
        <v>27</v>
      </c>
    </row>
    <row r="4450">
      <c r="A4450" s="56" t="s">
        <v>336</v>
      </c>
      <c r="B4450" s="7" t="s">
        <v>485</v>
      </c>
      <c r="C4450" s="7">
        <v>2.0</v>
      </c>
      <c r="D4450" s="7">
        <v>2.0</v>
      </c>
      <c r="E4450" s="7"/>
      <c r="F4450" s="7" t="s">
        <v>382</v>
      </c>
      <c r="G4450" s="7" t="s">
        <v>293</v>
      </c>
      <c r="H4450" s="7" t="s">
        <v>1189</v>
      </c>
      <c r="I4450" s="7" t="s">
        <v>25</v>
      </c>
    </row>
    <row r="4451">
      <c r="A4451" s="56" t="s">
        <v>336</v>
      </c>
      <c r="B4451" s="7" t="s">
        <v>558</v>
      </c>
      <c r="C4451" s="7">
        <v>4.0</v>
      </c>
      <c r="D4451" s="7">
        <v>4.0</v>
      </c>
      <c r="E4451" s="7">
        <v>6.0</v>
      </c>
      <c r="F4451" s="7" t="s">
        <v>300</v>
      </c>
      <c r="G4451" s="7" t="s">
        <v>293</v>
      </c>
      <c r="H4451" s="7" t="s">
        <v>803</v>
      </c>
      <c r="I4451" s="7" t="s">
        <v>27</v>
      </c>
    </row>
    <row r="4452">
      <c r="A4452" s="56" t="s">
        <v>439</v>
      </c>
      <c r="B4452" s="7" t="s">
        <v>648</v>
      </c>
      <c r="C4452" s="7">
        <v>3.0</v>
      </c>
      <c r="D4452" s="7">
        <v>2.0</v>
      </c>
      <c r="E4452" s="7">
        <v>4.0</v>
      </c>
      <c r="F4452" s="7" t="s">
        <v>382</v>
      </c>
      <c r="G4452" s="7" t="s">
        <v>293</v>
      </c>
      <c r="H4452" s="7" t="s">
        <v>1298</v>
      </c>
      <c r="I4452" s="7" t="s">
        <v>25</v>
      </c>
    </row>
    <row r="4453">
      <c r="A4453" s="56" t="s">
        <v>447</v>
      </c>
      <c r="B4453" s="7" t="s">
        <v>722</v>
      </c>
      <c r="C4453" s="7">
        <v>2.0</v>
      </c>
      <c r="D4453" s="7">
        <v>2.0</v>
      </c>
      <c r="E4453" s="7">
        <v>3.0</v>
      </c>
      <c r="F4453" s="7" t="s">
        <v>382</v>
      </c>
      <c r="G4453" s="7" t="s">
        <v>293</v>
      </c>
      <c r="H4453" s="7" t="s">
        <v>2632</v>
      </c>
      <c r="I4453" s="7" t="s">
        <v>25</v>
      </c>
    </row>
    <row r="4454">
      <c r="A4454" s="56" t="s">
        <v>306</v>
      </c>
      <c r="B4454" s="7" t="s">
        <v>578</v>
      </c>
      <c r="C4454" s="7">
        <v>4.0</v>
      </c>
      <c r="D4454" s="7">
        <v>3.0</v>
      </c>
      <c r="E4454" s="7">
        <v>3.0</v>
      </c>
      <c r="F4454" s="7" t="s">
        <v>300</v>
      </c>
      <c r="G4454" s="7" t="s">
        <v>293</v>
      </c>
      <c r="H4454" s="7" t="s">
        <v>2176</v>
      </c>
      <c r="I4454" s="7" t="s">
        <v>175</v>
      </c>
    </row>
    <row r="4455">
      <c r="A4455" s="56" t="s">
        <v>298</v>
      </c>
      <c r="B4455" s="7" t="s">
        <v>1530</v>
      </c>
      <c r="C4455" s="7">
        <v>3.0</v>
      </c>
      <c r="D4455" s="7">
        <v>3.0</v>
      </c>
      <c r="E4455" s="7">
        <v>3.0</v>
      </c>
      <c r="F4455" s="7" t="s">
        <v>300</v>
      </c>
      <c r="G4455" s="7" t="s">
        <v>293</v>
      </c>
      <c r="H4455" s="7" t="s">
        <v>1054</v>
      </c>
      <c r="I4455" s="7" t="s">
        <v>27</v>
      </c>
    </row>
    <row r="4456">
      <c r="A4456" s="56" t="s">
        <v>365</v>
      </c>
      <c r="B4456" s="7" t="s">
        <v>1467</v>
      </c>
      <c r="C4456" s="7">
        <v>3.0</v>
      </c>
      <c r="D4456" s="7">
        <v>2.0</v>
      </c>
      <c r="E4456" s="7">
        <v>2.0</v>
      </c>
      <c r="F4456" s="7" t="s">
        <v>24</v>
      </c>
      <c r="G4456" s="7" t="s">
        <v>293</v>
      </c>
      <c r="H4456" s="7" t="s">
        <v>1395</v>
      </c>
    </row>
    <row r="4457">
      <c r="A4457" s="56" t="s">
        <v>302</v>
      </c>
      <c r="B4457" s="7" t="s">
        <v>431</v>
      </c>
      <c r="C4457" s="7">
        <v>3.0</v>
      </c>
      <c r="D4457" s="7">
        <v>2.0</v>
      </c>
      <c r="E4457" s="7">
        <v>3.0</v>
      </c>
      <c r="F4457" s="7" t="s">
        <v>36</v>
      </c>
      <c r="G4457" s="7" t="s">
        <v>293</v>
      </c>
      <c r="H4457" s="7" t="s">
        <v>1200</v>
      </c>
      <c r="I4457" s="7" t="s">
        <v>27</v>
      </c>
    </row>
    <row r="4458">
      <c r="A4458" s="56" t="s">
        <v>306</v>
      </c>
      <c r="B4458" s="7" t="s">
        <v>304</v>
      </c>
      <c r="C4458" s="7">
        <v>3.0</v>
      </c>
      <c r="D4458" s="7">
        <v>2.0</v>
      </c>
      <c r="E4458" s="7">
        <v>5.0</v>
      </c>
      <c r="F4458" s="7" t="s">
        <v>24</v>
      </c>
      <c r="G4458" s="7" t="s">
        <v>293</v>
      </c>
      <c r="H4458" s="7" t="s">
        <v>718</v>
      </c>
      <c r="I4458" s="7" t="s">
        <v>27</v>
      </c>
    </row>
    <row r="4459">
      <c r="A4459" s="56" t="s">
        <v>306</v>
      </c>
      <c r="B4459" s="7" t="s">
        <v>578</v>
      </c>
      <c r="C4459" s="7">
        <v>5.0</v>
      </c>
      <c r="D4459" s="7">
        <v>2.0</v>
      </c>
      <c r="E4459" s="7"/>
      <c r="F4459" s="7" t="s">
        <v>24</v>
      </c>
      <c r="G4459" s="7" t="s">
        <v>293</v>
      </c>
      <c r="H4459" s="7" t="s">
        <v>2088</v>
      </c>
      <c r="I4459" s="7" t="s">
        <v>27</v>
      </c>
    </row>
    <row r="4460">
      <c r="A4460" s="56" t="s">
        <v>362</v>
      </c>
      <c r="B4460" s="7" t="s">
        <v>1117</v>
      </c>
      <c r="C4460" s="7">
        <v>3.0</v>
      </c>
      <c r="D4460" s="7">
        <v>2.0</v>
      </c>
      <c r="E4460" s="7">
        <v>1.0</v>
      </c>
      <c r="F4460" s="7" t="s">
        <v>345</v>
      </c>
      <c r="G4460" s="7" t="s">
        <v>293</v>
      </c>
      <c r="H4460" s="7" t="s">
        <v>736</v>
      </c>
      <c r="I4460" s="7" t="s">
        <v>27</v>
      </c>
    </row>
    <row r="4461">
      <c r="A4461" s="56" t="s">
        <v>306</v>
      </c>
      <c r="B4461" s="7" t="s">
        <v>501</v>
      </c>
      <c r="C4461" s="7">
        <v>3.0</v>
      </c>
      <c r="D4461" s="7">
        <v>2.0</v>
      </c>
      <c r="E4461" s="7">
        <v>1.0</v>
      </c>
      <c r="F4461" s="7" t="s">
        <v>24</v>
      </c>
      <c r="G4461" s="7" t="s">
        <v>293</v>
      </c>
      <c r="H4461" s="7" t="s">
        <v>541</v>
      </c>
      <c r="I4461" s="7" t="s">
        <v>27</v>
      </c>
    </row>
    <row r="4462">
      <c r="A4462" s="56" t="s">
        <v>302</v>
      </c>
      <c r="B4462" s="7" t="s">
        <v>1958</v>
      </c>
      <c r="C4462" s="7">
        <v>1.0</v>
      </c>
      <c r="D4462" s="7">
        <v>1.0</v>
      </c>
      <c r="E4462" s="7"/>
      <c r="F4462" s="7" t="s">
        <v>300</v>
      </c>
      <c r="G4462" s="7" t="s">
        <v>293</v>
      </c>
      <c r="H4462" s="7" t="s">
        <v>657</v>
      </c>
      <c r="I4462" s="7" t="s">
        <v>27</v>
      </c>
    </row>
    <row r="4463">
      <c r="A4463" s="56" t="s">
        <v>306</v>
      </c>
      <c r="B4463" s="7" t="s">
        <v>344</v>
      </c>
      <c r="C4463" s="7">
        <v>5.0</v>
      </c>
      <c r="D4463" s="7">
        <v>4.0</v>
      </c>
      <c r="E4463" s="7"/>
      <c r="F4463" s="7" t="s">
        <v>355</v>
      </c>
      <c r="G4463" s="7" t="s">
        <v>293</v>
      </c>
      <c r="H4463" s="7" t="s">
        <v>2858</v>
      </c>
      <c r="I4463" s="7" t="s">
        <v>27</v>
      </c>
    </row>
    <row r="4464">
      <c r="A4464" s="56" t="s">
        <v>306</v>
      </c>
      <c r="B4464" s="7" t="s">
        <v>411</v>
      </c>
      <c r="C4464" s="7">
        <v>4.0</v>
      </c>
      <c r="D4464" s="7">
        <v>3.0</v>
      </c>
      <c r="E4464" s="7">
        <v>2.0</v>
      </c>
      <c r="F4464" s="7" t="s">
        <v>192</v>
      </c>
      <c r="G4464" s="7" t="s">
        <v>179</v>
      </c>
      <c r="H4464" s="7" t="s">
        <v>2859</v>
      </c>
      <c r="I4464" s="7" t="s">
        <v>175</v>
      </c>
    </row>
    <row r="4465">
      <c r="A4465" s="56" t="s">
        <v>306</v>
      </c>
      <c r="B4465" s="7" t="s">
        <v>304</v>
      </c>
      <c r="C4465" s="7">
        <v>3.0</v>
      </c>
      <c r="D4465" s="7">
        <v>2.0</v>
      </c>
      <c r="E4465" s="7"/>
      <c r="F4465" s="7" t="s">
        <v>300</v>
      </c>
      <c r="G4465" s="7" t="s">
        <v>293</v>
      </c>
      <c r="H4465" s="7" t="s">
        <v>2860</v>
      </c>
      <c r="I4465" s="7" t="s">
        <v>27</v>
      </c>
    </row>
    <row r="4466">
      <c r="A4466" s="56" t="s">
        <v>362</v>
      </c>
      <c r="B4466" s="7" t="s">
        <v>368</v>
      </c>
      <c r="C4466" s="7">
        <v>3.0</v>
      </c>
      <c r="D4466" s="7">
        <v>2.0</v>
      </c>
      <c r="E4466" s="7"/>
      <c r="F4466" s="7" t="s">
        <v>345</v>
      </c>
      <c r="G4466" s="7" t="s">
        <v>293</v>
      </c>
      <c r="H4466" s="7" t="s">
        <v>736</v>
      </c>
      <c r="I4466" s="7" t="s">
        <v>27</v>
      </c>
    </row>
    <row r="4467">
      <c r="A4467" s="56" t="s">
        <v>306</v>
      </c>
      <c r="B4467" s="7" t="s">
        <v>342</v>
      </c>
      <c r="C4467" s="7">
        <v>5.0</v>
      </c>
      <c r="D4467" s="7">
        <v>3.0</v>
      </c>
      <c r="E4467" s="7"/>
      <c r="F4467" s="7" t="s">
        <v>24</v>
      </c>
      <c r="G4467" s="7" t="s">
        <v>293</v>
      </c>
      <c r="H4467" s="7" t="s">
        <v>2034</v>
      </c>
      <c r="I4467" s="7" t="s">
        <v>27</v>
      </c>
    </row>
    <row r="4468">
      <c r="A4468" s="56" t="s">
        <v>306</v>
      </c>
      <c r="B4468" s="7" t="s">
        <v>452</v>
      </c>
      <c r="C4468" s="7">
        <v>4.0</v>
      </c>
      <c r="D4468" s="7">
        <v>3.0</v>
      </c>
      <c r="E4468" s="7"/>
      <c r="F4468" s="7" t="s">
        <v>181</v>
      </c>
      <c r="G4468" s="7" t="s">
        <v>179</v>
      </c>
      <c r="H4468" s="7" t="s">
        <v>801</v>
      </c>
      <c r="I4468" s="7" t="s">
        <v>27</v>
      </c>
    </row>
    <row r="4469">
      <c r="A4469" s="56" t="s">
        <v>306</v>
      </c>
      <c r="B4469" s="7" t="s">
        <v>452</v>
      </c>
      <c r="C4469" s="7">
        <v>4.0</v>
      </c>
      <c r="D4469" s="7">
        <v>3.0</v>
      </c>
      <c r="E4469" s="7">
        <v>1.0</v>
      </c>
      <c r="F4469" s="7" t="s">
        <v>321</v>
      </c>
      <c r="G4469" s="7" t="s">
        <v>179</v>
      </c>
      <c r="H4469" s="7" t="s">
        <v>429</v>
      </c>
      <c r="I4469" s="7" t="s">
        <v>27</v>
      </c>
    </row>
    <row r="4470">
      <c r="A4470" s="56" t="s">
        <v>306</v>
      </c>
      <c r="B4470" s="7" t="s">
        <v>580</v>
      </c>
      <c r="C4470" s="7">
        <v>3.0</v>
      </c>
      <c r="D4470" s="7">
        <v>2.0</v>
      </c>
      <c r="E4470" s="7">
        <v>3.0</v>
      </c>
      <c r="F4470" s="7" t="s">
        <v>300</v>
      </c>
      <c r="G4470" s="7" t="s">
        <v>293</v>
      </c>
      <c r="H4470" s="7" t="s">
        <v>531</v>
      </c>
      <c r="I4470" s="7" t="s">
        <v>25</v>
      </c>
    </row>
    <row r="4471">
      <c r="A4471" s="56" t="s">
        <v>362</v>
      </c>
      <c r="B4471" s="7" t="s">
        <v>926</v>
      </c>
      <c r="C4471" s="7">
        <v>3.0</v>
      </c>
      <c r="D4471" s="7">
        <v>2.0</v>
      </c>
      <c r="E4471" s="7">
        <v>2.0</v>
      </c>
      <c r="F4471" s="7" t="s">
        <v>36</v>
      </c>
      <c r="G4471" s="7" t="s">
        <v>293</v>
      </c>
      <c r="H4471" s="7" t="s">
        <v>736</v>
      </c>
      <c r="I4471" s="7" t="s">
        <v>27</v>
      </c>
    </row>
    <row r="4472">
      <c r="A4472" s="56" t="s">
        <v>303</v>
      </c>
      <c r="B4472" s="7" t="s">
        <v>995</v>
      </c>
      <c r="C4472" s="7">
        <v>3.0</v>
      </c>
      <c r="D4472" s="7">
        <v>2.0</v>
      </c>
      <c r="E4472" s="7">
        <v>2.0</v>
      </c>
      <c r="F4472" s="7" t="s">
        <v>171</v>
      </c>
      <c r="G4472" s="7" t="s">
        <v>293</v>
      </c>
      <c r="H4472" s="7" t="s">
        <v>2735</v>
      </c>
    </row>
    <row r="4473">
      <c r="A4473" s="56" t="s">
        <v>497</v>
      </c>
      <c r="B4473" s="7" t="s">
        <v>610</v>
      </c>
      <c r="C4473" s="7">
        <v>3.0</v>
      </c>
      <c r="D4473" s="7">
        <v>2.0</v>
      </c>
      <c r="E4473" s="7">
        <v>2.0</v>
      </c>
      <c r="F4473" s="7" t="s">
        <v>300</v>
      </c>
      <c r="G4473" s="7" t="s">
        <v>293</v>
      </c>
      <c r="H4473" s="7" t="s">
        <v>2355</v>
      </c>
      <c r="I4473" s="7" t="s">
        <v>27</v>
      </c>
    </row>
    <row r="4474">
      <c r="A4474" s="56" t="s">
        <v>330</v>
      </c>
      <c r="B4474" s="7" t="s">
        <v>535</v>
      </c>
      <c r="C4474" s="7">
        <v>5.0</v>
      </c>
      <c r="D4474" s="7">
        <v>5.0</v>
      </c>
      <c r="E4474" s="7">
        <v>3.0</v>
      </c>
      <c r="F4474" s="7" t="s">
        <v>24</v>
      </c>
      <c r="G4474" s="7" t="s">
        <v>293</v>
      </c>
      <c r="H4474" s="7" t="s">
        <v>2861</v>
      </c>
      <c r="I4474" s="7" t="s">
        <v>27</v>
      </c>
    </row>
    <row r="4475">
      <c r="A4475" s="56" t="s">
        <v>298</v>
      </c>
      <c r="B4475" s="7" t="s">
        <v>2862</v>
      </c>
      <c r="C4475" s="7">
        <v>4.0</v>
      </c>
      <c r="D4475" s="7">
        <v>5.0</v>
      </c>
      <c r="E4475" s="7">
        <v>2.0</v>
      </c>
      <c r="F4475" s="7" t="s">
        <v>355</v>
      </c>
      <c r="G4475" s="7" t="s">
        <v>293</v>
      </c>
      <c r="H4475" s="7" t="s">
        <v>506</v>
      </c>
      <c r="I4475" s="7" t="s">
        <v>27</v>
      </c>
    </row>
    <row r="4476">
      <c r="A4476" s="56" t="s">
        <v>330</v>
      </c>
      <c r="B4476" s="7" t="s">
        <v>386</v>
      </c>
      <c r="C4476" s="7">
        <v>5.0</v>
      </c>
      <c r="D4476" s="7">
        <v>5.0</v>
      </c>
      <c r="E4476" s="7">
        <v>2.0</v>
      </c>
      <c r="F4476" s="7" t="s">
        <v>1027</v>
      </c>
      <c r="G4476" s="7" t="s">
        <v>293</v>
      </c>
      <c r="H4476" s="7" t="s">
        <v>2863</v>
      </c>
      <c r="I4476" s="7" t="s">
        <v>25</v>
      </c>
    </row>
    <row r="4477">
      <c r="A4477" s="56" t="s">
        <v>348</v>
      </c>
      <c r="B4477" s="7" t="s">
        <v>2320</v>
      </c>
      <c r="C4477" s="7">
        <v>2.0</v>
      </c>
      <c r="D4477" s="7">
        <v>2.0</v>
      </c>
      <c r="E4477" s="7">
        <v>4.0</v>
      </c>
      <c r="F4477" s="7" t="s">
        <v>36</v>
      </c>
      <c r="G4477" s="7" t="s">
        <v>293</v>
      </c>
      <c r="H4477" s="7" t="s">
        <v>1052</v>
      </c>
    </row>
    <row r="4478">
      <c r="A4478" s="56" t="s">
        <v>295</v>
      </c>
      <c r="B4478" s="7" t="s">
        <v>1397</v>
      </c>
      <c r="C4478" s="7">
        <v>7.0</v>
      </c>
      <c r="D4478" s="7">
        <v>6.0</v>
      </c>
      <c r="E4478" s="7">
        <v>3.0</v>
      </c>
      <c r="F4478" s="7" t="s">
        <v>326</v>
      </c>
      <c r="G4478" s="7" t="s">
        <v>179</v>
      </c>
      <c r="H4478" s="7" t="s">
        <v>2067</v>
      </c>
      <c r="I4478" s="7" t="s">
        <v>27</v>
      </c>
    </row>
    <row r="4479">
      <c r="A4479" s="56" t="s">
        <v>336</v>
      </c>
      <c r="B4479" s="7" t="s">
        <v>535</v>
      </c>
      <c r="C4479" s="7">
        <v>6.0</v>
      </c>
      <c r="D4479" s="7">
        <v>6.0</v>
      </c>
      <c r="E4479" s="7">
        <v>2.0</v>
      </c>
      <c r="F4479" s="7" t="s">
        <v>300</v>
      </c>
      <c r="G4479" s="7" t="s">
        <v>293</v>
      </c>
      <c r="H4479" s="7" t="s">
        <v>743</v>
      </c>
      <c r="I4479" s="7" t="s">
        <v>175</v>
      </c>
    </row>
    <row r="4480">
      <c r="A4480" s="56" t="s">
        <v>336</v>
      </c>
      <c r="B4480" s="7" t="s">
        <v>452</v>
      </c>
      <c r="C4480" s="7">
        <v>5.0</v>
      </c>
      <c r="D4480" s="7">
        <v>5.0</v>
      </c>
      <c r="E4480" s="7">
        <v>2.0</v>
      </c>
      <c r="F4480" s="7" t="s">
        <v>300</v>
      </c>
      <c r="G4480" s="7" t="s">
        <v>179</v>
      </c>
      <c r="H4480" s="7" t="s">
        <v>2864</v>
      </c>
      <c r="I4480" s="7" t="s">
        <v>25</v>
      </c>
    </row>
    <row r="4481">
      <c r="A4481" s="56" t="s">
        <v>295</v>
      </c>
      <c r="B4481" s="7" t="s">
        <v>411</v>
      </c>
      <c r="C4481" s="7">
        <v>5.0</v>
      </c>
      <c r="D4481" s="7">
        <v>4.0</v>
      </c>
      <c r="E4481" s="7">
        <v>2.0</v>
      </c>
      <c r="F4481" s="7" t="s">
        <v>326</v>
      </c>
      <c r="G4481" s="7" t="s">
        <v>179</v>
      </c>
      <c r="H4481" s="7" t="s">
        <v>327</v>
      </c>
      <c r="I4481" s="7" t="s">
        <v>27</v>
      </c>
    </row>
    <row r="4482">
      <c r="A4482" s="56" t="s">
        <v>295</v>
      </c>
      <c r="B4482" s="7" t="s">
        <v>2423</v>
      </c>
      <c r="C4482" s="7">
        <v>6.0</v>
      </c>
      <c r="D4482" s="7">
        <v>6.0</v>
      </c>
      <c r="E4482" s="7">
        <v>2.0</v>
      </c>
      <c r="F4482" s="7" t="s">
        <v>326</v>
      </c>
      <c r="G4482" s="7" t="s">
        <v>179</v>
      </c>
      <c r="H4482" s="7" t="s">
        <v>526</v>
      </c>
      <c r="I4482" s="7" t="s">
        <v>175</v>
      </c>
    </row>
    <row r="4483">
      <c r="A4483" s="56" t="s">
        <v>439</v>
      </c>
      <c r="B4483" s="7" t="s">
        <v>532</v>
      </c>
      <c r="C4483" s="7">
        <v>3.0</v>
      </c>
      <c r="D4483" s="7">
        <v>4.0</v>
      </c>
      <c r="E4483" s="7">
        <v>2.0</v>
      </c>
      <c r="F4483" s="7" t="s">
        <v>355</v>
      </c>
      <c r="G4483" s="7" t="s">
        <v>293</v>
      </c>
      <c r="H4483" s="7" t="s">
        <v>2865</v>
      </c>
      <c r="I4483" s="7" t="s">
        <v>27</v>
      </c>
    </row>
    <row r="4484">
      <c r="A4484" s="56" t="s">
        <v>336</v>
      </c>
      <c r="B4484" s="7" t="s">
        <v>578</v>
      </c>
      <c r="C4484" s="7">
        <v>4.0</v>
      </c>
      <c r="D4484" s="7">
        <v>4.0</v>
      </c>
      <c r="E4484" s="7"/>
      <c r="F4484" s="7" t="s">
        <v>300</v>
      </c>
      <c r="G4484" s="7" t="s">
        <v>293</v>
      </c>
      <c r="H4484" s="7" t="s">
        <v>435</v>
      </c>
      <c r="I4484" s="7" t="s">
        <v>27</v>
      </c>
    </row>
    <row r="4485">
      <c r="A4485" s="56" t="s">
        <v>295</v>
      </c>
      <c r="B4485" s="7" t="s">
        <v>1447</v>
      </c>
      <c r="C4485" s="7">
        <v>9.0</v>
      </c>
      <c r="D4485" s="7">
        <v>7.0</v>
      </c>
      <c r="E4485" s="7">
        <v>2.0</v>
      </c>
      <c r="F4485" s="7" t="s">
        <v>332</v>
      </c>
      <c r="G4485" s="7" t="s">
        <v>179</v>
      </c>
      <c r="H4485" s="7" t="s">
        <v>2596</v>
      </c>
      <c r="I4485" s="7" t="s">
        <v>27</v>
      </c>
    </row>
    <row r="4486">
      <c r="A4486" s="56" t="s">
        <v>336</v>
      </c>
      <c r="B4486" s="7" t="s">
        <v>2866</v>
      </c>
      <c r="C4486" s="7">
        <v>5.0</v>
      </c>
      <c r="D4486" s="7">
        <v>6.0</v>
      </c>
      <c r="E4486" s="7"/>
      <c r="F4486" s="7" t="s">
        <v>300</v>
      </c>
      <c r="G4486" s="7" t="s">
        <v>293</v>
      </c>
      <c r="H4486" s="7" t="s">
        <v>2867</v>
      </c>
      <c r="I4486" s="7" t="s">
        <v>25</v>
      </c>
    </row>
    <row r="4487">
      <c r="A4487" s="56" t="s">
        <v>295</v>
      </c>
      <c r="B4487" s="7" t="s">
        <v>1088</v>
      </c>
      <c r="C4487" s="7">
        <v>6.0</v>
      </c>
      <c r="D4487" s="7">
        <v>6.0</v>
      </c>
      <c r="E4487" s="7"/>
      <c r="F4487" s="7" t="s">
        <v>192</v>
      </c>
      <c r="G4487" s="7" t="s">
        <v>179</v>
      </c>
      <c r="H4487" s="7" t="s">
        <v>2868</v>
      </c>
      <c r="I4487" s="7" t="s">
        <v>175</v>
      </c>
    </row>
    <row r="4488">
      <c r="A4488" s="56" t="s">
        <v>436</v>
      </c>
      <c r="B4488" s="7" t="s">
        <v>1013</v>
      </c>
      <c r="C4488" s="7">
        <v>7.0</v>
      </c>
      <c r="D4488" s="7">
        <v>8.0</v>
      </c>
      <c r="E4488" s="7"/>
      <c r="F4488" s="7" t="s">
        <v>326</v>
      </c>
      <c r="G4488" s="7" t="s">
        <v>179</v>
      </c>
      <c r="H4488" s="7" t="s">
        <v>1014</v>
      </c>
      <c r="I4488" s="7" t="s">
        <v>27</v>
      </c>
    </row>
    <row r="4489">
      <c r="A4489" s="56" t="s">
        <v>436</v>
      </c>
      <c r="B4489" s="7" t="s">
        <v>2708</v>
      </c>
      <c r="C4489" s="7">
        <v>7.0</v>
      </c>
      <c r="D4489" s="7">
        <v>7.0</v>
      </c>
      <c r="E4489" s="7"/>
      <c r="F4489" s="7" t="s">
        <v>192</v>
      </c>
      <c r="G4489" s="7" t="s">
        <v>179</v>
      </c>
      <c r="H4489" s="7" t="s">
        <v>2869</v>
      </c>
    </row>
    <row r="4490">
      <c r="A4490" s="56" t="s">
        <v>436</v>
      </c>
      <c r="B4490" s="7" t="s">
        <v>896</v>
      </c>
      <c r="C4490" s="7">
        <v>6.0</v>
      </c>
      <c r="D4490" s="7">
        <v>4.0</v>
      </c>
      <c r="E4490" s="7"/>
      <c r="F4490" s="7" t="s">
        <v>321</v>
      </c>
      <c r="G4490" s="7" t="s">
        <v>179</v>
      </c>
      <c r="H4490" s="7" t="s">
        <v>2870</v>
      </c>
      <c r="I4490" s="7" t="s">
        <v>27</v>
      </c>
    </row>
    <row r="4491">
      <c r="A4491" s="56" t="s">
        <v>330</v>
      </c>
      <c r="B4491" s="7" t="s">
        <v>2423</v>
      </c>
      <c r="C4491" s="7">
        <v>8.0</v>
      </c>
      <c r="D4491" s="7">
        <v>8.0</v>
      </c>
      <c r="E4491" s="7">
        <v>3.0</v>
      </c>
      <c r="F4491" s="7" t="s">
        <v>192</v>
      </c>
      <c r="G4491" s="7" t="s">
        <v>179</v>
      </c>
      <c r="H4491" s="7" t="s">
        <v>833</v>
      </c>
      <c r="I4491" s="7" t="s">
        <v>175</v>
      </c>
    </row>
    <row r="4492">
      <c r="A4492" s="56" t="s">
        <v>295</v>
      </c>
      <c r="B4492" s="7" t="s">
        <v>713</v>
      </c>
      <c r="C4492" s="7">
        <v>6.0</v>
      </c>
      <c r="D4492" s="7">
        <v>6.0</v>
      </c>
      <c r="E4492" s="7">
        <v>3.0</v>
      </c>
      <c r="F4492" s="7" t="s">
        <v>332</v>
      </c>
      <c r="G4492" s="7" t="s">
        <v>179</v>
      </c>
      <c r="H4492" s="7" t="s">
        <v>2871</v>
      </c>
      <c r="I4492" s="7" t="s">
        <v>27</v>
      </c>
    </row>
    <row r="4493">
      <c r="A4493" s="56" t="s">
        <v>336</v>
      </c>
      <c r="B4493" s="7" t="s">
        <v>1397</v>
      </c>
      <c r="C4493" s="7">
        <v>6.0</v>
      </c>
      <c r="D4493" s="7">
        <v>6.0</v>
      </c>
      <c r="E4493" s="7">
        <v>5.0</v>
      </c>
      <c r="F4493" s="7" t="s">
        <v>552</v>
      </c>
      <c r="G4493" s="7" t="s">
        <v>179</v>
      </c>
      <c r="H4493" s="7" t="s">
        <v>2872</v>
      </c>
      <c r="I4493" s="7" t="s">
        <v>27</v>
      </c>
    </row>
    <row r="4494">
      <c r="A4494" s="56" t="s">
        <v>439</v>
      </c>
      <c r="B4494" s="7" t="s">
        <v>660</v>
      </c>
      <c r="C4494" s="7">
        <v>4.0</v>
      </c>
      <c r="D4494" s="7">
        <v>4.0</v>
      </c>
      <c r="E4494" s="7"/>
      <c r="F4494" s="7" t="s">
        <v>355</v>
      </c>
      <c r="G4494" s="7" t="s">
        <v>293</v>
      </c>
      <c r="H4494" s="7" t="s">
        <v>2873</v>
      </c>
      <c r="I4494" s="7" t="s">
        <v>27</v>
      </c>
    </row>
    <row r="4495">
      <c r="A4495" s="56" t="s">
        <v>439</v>
      </c>
      <c r="B4495" s="7" t="s">
        <v>729</v>
      </c>
      <c r="C4495" s="7">
        <v>4.0</v>
      </c>
      <c r="D4495" s="7">
        <v>6.0</v>
      </c>
      <c r="E4495" s="7"/>
      <c r="F4495" s="7" t="s">
        <v>300</v>
      </c>
      <c r="G4495" s="7" t="s">
        <v>293</v>
      </c>
      <c r="H4495" s="7" t="s">
        <v>1248</v>
      </c>
      <c r="I4495" s="7" t="s">
        <v>27</v>
      </c>
    </row>
    <row r="4496">
      <c r="A4496" s="56" t="s">
        <v>607</v>
      </c>
      <c r="B4496" s="7" t="s">
        <v>879</v>
      </c>
      <c r="C4496" s="7">
        <v>3.0</v>
      </c>
      <c r="D4496" s="7">
        <v>2.0</v>
      </c>
      <c r="E4496" s="7"/>
      <c r="F4496" s="7" t="s">
        <v>355</v>
      </c>
      <c r="G4496" s="7" t="s">
        <v>293</v>
      </c>
      <c r="H4496" s="7" t="s">
        <v>2874</v>
      </c>
      <c r="I4496" s="7" t="s">
        <v>27</v>
      </c>
    </row>
    <row r="4497">
      <c r="A4497" s="56" t="s">
        <v>607</v>
      </c>
      <c r="B4497" s="7" t="s">
        <v>1126</v>
      </c>
      <c r="C4497" s="7">
        <v>4.0</v>
      </c>
      <c r="D4497" s="7">
        <v>4.0</v>
      </c>
      <c r="E4497" s="7"/>
      <c r="F4497" s="7" t="s">
        <v>355</v>
      </c>
      <c r="G4497" s="7" t="s">
        <v>293</v>
      </c>
      <c r="H4497" s="7" t="s">
        <v>1607</v>
      </c>
      <c r="I4497" s="7" t="s">
        <v>27</v>
      </c>
    </row>
    <row r="4498">
      <c r="A4498" s="56" t="s">
        <v>607</v>
      </c>
      <c r="B4498" s="7" t="s">
        <v>580</v>
      </c>
      <c r="C4498" s="7">
        <v>4.0</v>
      </c>
      <c r="D4498" s="7">
        <v>4.0</v>
      </c>
      <c r="E4498" s="7"/>
      <c r="F4498" s="7" t="s">
        <v>300</v>
      </c>
      <c r="G4498" s="7" t="s">
        <v>293</v>
      </c>
      <c r="H4498" s="7" t="s">
        <v>2192</v>
      </c>
      <c r="I4498" s="7" t="s">
        <v>27</v>
      </c>
    </row>
    <row r="4499">
      <c r="A4499" s="56" t="s">
        <v>298</v>
      </c>
      <c r="B4499" s="7" t="s">
        <v>2875</v>
      </c>
      <c r="C4499" s="7">
        <v>3.0</v>
      </c>
      <c r="D4499" s="7">
        <v>3.0</v>
      </c>
      <c r="E4499" s="7">
        <v>2.0</v>
      </c>
      <c r="F4499" s="7" t="s">
        <v>300</v>
      </c>
      <c r="G4499" s="7" t="s">
        <v>293</v>
      </c>
      <c r="H4499" s="7" t="s">
        <v>2876</v>
      </c>
      <c r="I4499" s="7" t="s">
        <v>27</v>
      </c>
    </row>
    <row r="4500">
      <c r="A4500" s="56" t="s">
        <v>365</v>
      </c>
      <c r="B4500" s="7" t="s">
        <v>1960</v>
      </c>
      <c r="C4500" s="7">
        <v>4.0</v>
      </c>
      <c r="D4500" s="7">
        <v>3.0</v>
      </c>
      <c r="E4500" s="7">
        <v>2.0</v>
      </c>
      <c r="F4500" s="7" t="s">
        <v>181</v>
      </c>
      <c r="G4500" s="7" t="s">
        <v>179</v>
      </c>
      <c r="H4500" s="7" t="s">
        <v>2122</v>
      </c>
    </row>
    <row r="4501">
      <c r="A4501" s="56" t="s">
        <v>365</v>
      </c>
      <c r="B4501" s="7" t="s">
        <v>656</v>
      </c>
      <c r="C4501" s="7">
        <v>4.0</v>
      </c>
      <c r="D4501" s="7">
        <v>3.0</v>
      </c>
      <c r="E4501" s="7">
        <v>3.0</v>
      </c>
      <c r="F4501" s="7" t="s">
        <v>321</v>
      </c>
      <c r="G4501" s="7" t="s">
        <v>179</v>
      </c>
      <c r="H4501" s="7" t="s">
        <v>954</v>
      </c>
      <c r="I4501" s="7" t="s">
        <v>27</v>
      </c>
    </row>
    <row r="4502">
      <c r="A4502" s="56" t="s">
        <v>2877</v>
      </c>
      <c r="B4502" s="7" t="s">
        <v>342</v>
      </c>
      <c r="C4502" s="7">
        <v>5.0</v>
      </c>
      <c r="D4502" s="7">
        <v>3.0</v>
      </c>
      <c r="E4502" s="7"/>
      <c r="F4502" s="7" t="s">
        <v>181</v>
      </c>
      <c r="G4502" s="7" t="s">
        <v>179</v>
      </c>
      <c r="H4502" s="7" t="s">
        <v>1413</v>
      </c>
    </row>
    <row r="4503">
      <c r="A4503" s="56" t="s">
        <v>302</v>
      </c>
      <c r="B4503" s="7" t="s">
        <v>1117</v>
      </c>
      <c r="C4503" s="7">
        <v>4.0</v>
      </c>
      <c r="D4503" s="7">
        <v>2.0</v>
      </c>
      <c r="E4503" s="7">
        <v>2.0</v>
      </c>
      <c r="F4503" s="7" t="s">
        <v>24</v>
      </c>
      <c r="G4503" s="7" t="s">
        <v>293</v>
      </c>
      <c r="H4503" s="7" t="s">
        <v>982</v>
      </c>
      <c r="I4503" s="7" t="s">
        <v>27</v>
      </c>
    </row>
    <row r="4504">
      <c r="A4504" s="56" t="s">
        <v>302</v>
      </c>
      <c r="B4504" s="7" t="s">
        <v>1117</v>
      </c>
      <c r="C4504" s="7">
        <v>4.0</v>
      </c>
      <c r="D4504" s="7">
        <v>2.0</v>
      </c>
      <c r="E4504" s="7"/>
      <c r="F4504" s="7" t="s">
        <v>24</v>
      </c>
      <c r="G4504" s="7" t="s">
        <v>293</v>
      </c>
      <c r="H4504" s="7" t="s">
        <v>982</v>
      </c>
      <c r="I4504" s="7" t="s">
        <v>27</v>
      </c>
    </row>
    <row r="4505">
      <c r="A4505" s="56" t="s">
        <v>2374</v>
      </c>
      <c r="B4505" s="7" t="s">
        <v>1117</v>
      </c>
      <c r="C4505" s="7">
        <v>3.0</v>
      </c>
      <c r="D4505" s="7">
        <v>2.0</v>
      </c>
      <c r="E4505" s="7">
        <v>2.0</v>
      </c>
      <c r="F4505" s="7" t="s">
        <v>36</v>
      </c>
      <c r="G4505" s="7" t="s">
        <v>293</v>
      </c>
      <c r="H4505" s="7" t="s">
        <v>982</v>
      </c>
    </row>
    <row r="4506">
      <c r="A4506" s="56" t="s">
        <v>2374</v>
      </c>
      <c r="B4506" s="7" t="s">
        <v>755</v>
      </c>
      <c r="C4506" s="7">
        <v>2.0</v>
      </c>
      <c r="D4506" s="7">
        <v>2.0</v>
      </c>
      <c r="E4506" s="7"/>
      <c r="F4506" s="7" t="s">
        <v>36</v>
      </c>
      <c r="G4506" s="7" t="s">
        <v>293</v>
      </c>
      <c r="H4506" s="7" t="s">
        <v>1480</v>
      </c>
    </row>
    <row r="4507">
      <c r="A4507" s="56" t="s">
        <v>370</v>
      </c>
      <c r="B4507" s="7" t="s">
        <v>2777</v>
      </c>
      <c r="C4507" s="7">
        <v>3.0</v>
      </c>
      <c r="D4507" s="7">
        <v>2.0</v>
      </c>
      <c r="E4507" s="7"/>
      <c r="F4507" s="7" t="s">
        <v>36</v>
      </c>
      <c r="G4507" s="7" t="s">
        <v>293</v>
      </c>
      <c r="H4507" s="7" t="s">
        <v>2767</v>
      </c>
    </row>
    <row r="4508">
      <c r="A4508" s="56" t="s">
        <v>370</v>
      </c>
      <c r="B4508" s="7" t="s">
        <v>1117</v>
      </c>
      <c r="C4508" s="7">
        <v>3.0</v>
      </c>
      <c r="D4508" s="7">
        <v>3.0</v>
      </c>
      <c r="E4508" s="7"/>
      <c r="F4508" s="7" t="s">
        <v>36</v>
      </c>
      <c r="G4508" s="7" t="s">
        <v>293</v>
      </c>
      <c r="H4508" s="7" t="s">
        <v>2767</v>
      </c>
    </row>
    <row r="4509">
      <c r="A4509" s="56" t="s">
        <v>370</v>
      </c>
      <c r="B4509" s="7" t="s">
        <v>1117</v>
      </c>
      <c r="C4509" s="7">
        <v>3.0</v>
      </c>
      <c r="D4509" s="7">
        <v>3.0</v>
      </c>
      <c r="E4509" s="7"/>
      <c r="F4509" s="7" t="s">
        <v>36</v>
      </c>
      <c r="G4509" s="7" t="s">
        <v>293</v>
      </c>
      <c r="H4509" s="7" t="s">
        <v>2767</v>
      </c>
    </row>
    <row r="4510">
      <c r="A4510" s="56" t="s">
        <v>336</v>
      </c>
      <c r="B4510" s="7" t="s">
        <v>395</v>
      </c>
      <c r="C4510" s="7">
        <v>2.0</v>
      </c>
      <c r="D4510" s="7">
        <v>3.0</v>
      </c>
      <c r="E4510" s="7"/>
      <c r="F4510" s="7" t="s">
        <v>382</v>
      </c>
      <c r="G4510" s="7" t="s">
        <v>293</v>
      </c>
      <c r="H4510" s="7" t="s">
        <v>1691</v>
      </c>
      <c r="I4510" s="7" t="s">
        <v>27</v>
      </c>
    </row>
    <row r="4511">
      <c r="A4511" s="56" t="s">
        <v>336</v>
      </c>
      <c r="B4511" s="7" t="s">
        <v>895</v>
      </c>
      <c r="C4511" s="7">
        <v>2.0</v>
      </c>
      <c r="D4511" s="7">
        <v>3.0</v>
      </c>
      <c r="E4511" s="7"/>
      <c r="F4511" s="7" t="s">
        <v>382</v>
      </c>
      <c r="G4511" s="7" t="s">
        <v>293</v>
      </c>
      <c r="H4511" s="7" t="s">
        <v>1691</v>
      </c>
      <c r="I4511" s="7" t="s">
        <v>25</v>
      </c>
    </row>
    <row r="4512">
      <c r="A4512" s="56" t="s">
        <v>336</v>
      </c>
      <c r="B4512" s="7" t="s">
        <v>671</v>
      </c>
      <c r="C4512" s="7">
        <v>4.0</v>
      </c>
      <c r="D4512" s="7">
        <v>5.0</v>
      </c>
      <c r="E4512" s="7"/>
      <c r="F4512" s="7" t="s">
        <v>382</v>
      </c>
      <c r="G4512" s="7" t="s">
        <v>293</v>
      </c>
      <c r="H4512" s="7" t="s">
        <v>2878</v>
      </c>
      <c r="I4512" s="7" t="s">
        <v>27</v>
      </c>
    </row>
    <row r="4513">
      <c r="A4513" s="56" t="s">
        <v>336</v>
      </c>
      <c r="B4513" s="7" t="s">
        <v>1192</v>
      </c>
      <c r="C4513" s="7">
        <v>1.0</v>
      </c>
      <c r="D4513" s="7">
        <v>1.0</v>
      </c>
      <c r="E4513" s="7"/>
      <c r="F4513" s="7" t="s">
        <v>345</v>
      </c>
      <c r="G4513" s="7" t="s">
        <v>293</v>
      </c>
      <c r="H4513" s="7" t="s">
        <v>987</v>
      </c>
      <c r="I4513" s="7" t="s">
        <v>25</v>
      </c>
    </row>
    <row r="4514">
      <c r="A4514" s="56" t="s">
        <v>306</v>
      </c>
      <c r="B4514" s="7" t="s">
        <v>839</v>
      </c>
      <c r="C4514" s="7">
        <v>2.0</v>
      </c>
      <c r="D4514" s="7">
        <v>2.0</v>
      </c>
      <c r="E4514" s="7"/>
      <c r="F4514" s="7" t="s">
        <v>355</v>
      </c>
      <c r="G4514" s="7" t="s">
        <v>293</v>
      </c>
      <c r="H4514" s="7" t="s">
        <v>584</v>
      </c>
      <c r="I4514" s="7" t="s">
        <v>25</v>
      </c>
    </row>
    <row r="4515">
      <c r="A4515" s="56" t="s">
        <v>336</v>
      </c>
      <c r="B4515" s="7" t="s">
        <v>1181</v>
      </c>
      <c r="C4515" s="7">
        <v>3.0</v>
      </c>
      <c r="D4515" s="7">
        <v>3.0</v>
      </c>
      <c r="E4515" s="7"/>
      <c r="F4515" s="7" t="s">
        <v>24</v>
      </c>
      <c r="G4515" s="7" t="s">
        <v>293</v>
      </c>
      <c r="H4515" s="7" t="s">
        <v>2879</v>
      </c>
      <c r="I4515" s="7" t="s">
        <v>27</v>
      </c>
    </row>
    <row r="4516">
      <c r="A4516" s="56" t="s">
        <v>1375</v>
      </c>
      <c r="B4516" s="7" t="s">
        <v>523</v>
      </c>
      <c r="C4516" s="7">
        <v>3.0</v>
      </c>
      <c r="D4516" s="7">
        <v>2.0</v>
      </c>
      <c r="E4516" s="7"/>
      <c r="F4516" s="7" t="s">
        <v>24</v>
      </c>
      <c r="G4516" s="7" t="s">
        <v>293</v>
      </c>
      <c r="H4516" s="7" t="s">
        <v>1732</v>
      </c>
    </row>
    <row r="4517">
      <c r="A4517" s="56" t="s">
        <v>1375</v>
      </c>
      <c r="B4517" s="7" t="s">
        <v>523</v>
      </c>
      <c r="C4517" s="7">
        <v>3.0</v>
      </c>
      <c r="D4517" s="7">
        <v>2.0</v>
      </c>
      <c r="E4517" s="7"/>
      <c r="F4517" s="7" t="s">
        <v>24</v>
      </c>
      <c r="G4517" s="7" t="s">
        <v>293</v>
      </c>
      <c r="H4517" s="7" t="s">
        <v>1732</v>
      </c>
      <c r="I4517" s="7" t="s">
        <v>27</v>
      </c>
    </row>
    <row r="4518">
      <c r="A4518" s="56" t="s">
        <v>430</v>
      </c>
      <c r="B4518" s="7" t="s">
        <v>1995</v>
      </c>
      <c r="C4518" s="7">
        <v>3.0</v>
      </c>
      <c r="D4518" s="7">
        <v>2.0</v>
      </c>
      <c r="E4518" s="7"/>
      <c r="F4518" s="7" t="s">
        <v>24</v>
      </c>
      <c r="G4518" s="7" t="s">
        <v>179</v>
      </c>
      <c r="H4518" s="7" t="s">
        <v>2880</v>
      </c>
    </row>
    <row r="4519">
      <c r="A4519" s="56" t="s">
        <v>290</v>
      </c>
      <c r="B4519" s="7" t="s">
        <v>312</v>
      </c>
      <c r="C4519" s="7">
        <v>3.0</v>
      </c>
      <c r="D4519" s="7">
        <v>2.0</v>
      </c>
      <c r="E4519" s="7"/>
      <c r="F4519" s="7" t="s">
        <v>24</v>
      </c>
      <c r="G4519" s="7" t="s">
        <v>293</v>
      </c>
      <c r="H4519" s="7" t="s">
        <v>574</v>
      </c>
    </row>
    <row r="4520">
      <c r="A4520" s="56" t="s">
        <v>1235</v>
      </c>
      <c r="B4520" s="7" t="s">
        <v>492</v>
      </c>
      <c r="C4520" s="7">
        <v>6.0</v>
      </c>
      <c r="D4520" s="7">
        <v>5.0</v>
      </c>
      <c r="E4520" s="7"/>
      <c r="F4520" s="7" t="s">
        <v>181</v>
      </c>
      <c r="G4520" s="7" t="s">
        <v>179</v>
      </c>
      <c r="H4520" s="7" t="s">
        <v>2881</v>
      </c>
    </row>
    <row r="4521">
      <c r="A4521" s="56" t="s">
        <v>430</v>
      </c>
      <c r="B4521" s="7" t="s">
        <v>1117</v>
      </c>
      <c r="C4521" s="7">
        <v>3.0</v>
      </c>
      <c r="D4521" s="7">
        <v>2.0</v>
      </c>
      <c r="E4521" s="7"/>
      <c r="F4521" s="7" t="s">
        <v>38</v>
      </c>
      <c r="G4521" s="7" t="s">
        <v>179</v>
      </c>
      <c r="H4521" s="7" t="s">
        <v>1321</v>
      </c>
    </row>
    <row r="4522">
      <c r="A4522" s="56" t="s">
        <v>365</v>
      </c>
      <c r="B4522" s="7" t="s">
        <v>291</v>
      </c>
      <c r="C4522" s="7">
        <v>7.0</v>
      </c>
      <c r="D4522" s="7">
        <v>6.0</v>
      </c>
      <c r="E4522" s="7">
        <v>3.0</v>
      </c>
      <c r="F4522" s="7" t="s">
        <v>38</v>
      </c>
      <c r="G4522" s="7" t="s">
        <v>179</v>
      </c>
      <c r="H4522" s="7" t="s">
        <v>537</v>
      </c>
    </row>
    <row r="4523">
      <c r="A4523" s="56" t="s">
        <v>2882</v>
      </c>
      <c r="B4523" s="7" t="s">
        <v>495</v>
      </c>
      <c r="C4523" s="7">
        <v>5.0</v>
      </c>
      <c r="D4523" s="7">
        <v>4.0</v>
      </c>
      <c r="E4523" s="7">
        <v>6.0</v>
      </c>
      <c r="F4523" s="7" t="s">
        <v>38</v>
      </c>
      <c r="G4523" s="7" t="s">
        <v>179</v>
      </c>
      <c r="H4523" s="7" t="s">
        <v>2122</v>
      </c>
    </row>
    <row r="4524">
      <c r="A4524" s="56" t="s">
        <v>430</v>
      </c>
      <c r="B4524" s="7" t="s">
        <v>1232</v>
      </c>
      <c r="C4524" s="7">
        <v>2.0</v>
      </c>
      <c r="D4524" s="7">
        <v>2.0</v>
      </c>
      <c r="E4524" s="7"/>
      <c r="F4524" s="7" t="s">
        <v>24</v>
      </c>
      <c r="G4524" s="7" t="s">
        <v>179</v>
      </c>
      <c r="H4524" s="7" t="s">
        <v>2883</v>
      </c>
      <c r="I4524" s="7" t="s">
        <v>25</v>
      </c>
    </row>
    <row r="4525">
      <c r="A4525" s="56" t="s">
        <v>362</v>
      </c>
      <c r="B4525" s="7" t="s">
        <v>342</v>
      </c>
      <c r="C4525" s="7">
        <v>4.0</v>
      </c>
      <c r="D4525" s="7">
        <v>4.0</v>
      </c>
      <c r="E4525" s="7"/>
      <c r="F4525" s="7" t="s">
        <v>300</v>
      </c>
      <c r="G4525" s="7" t="s">
        <v>293</v>
      </c>
      <c r="H4525" s="7" t="s">
        <v>970</v>
      </c>
      <c r="I4525" s="7" t="s">
        <v>25</v>
      </c>
    </row>
    <row r="4526">
      <c r="A4526" s="56" t="s">
        <v>362</v>
      </c>
      <c r="B4526" s="7" t="s">
        <v>1232</v>
      </c>
      <c r="C4526" s="7">
        <v>3.0</v>
      </c>
      <c r="D4526" s="7">
        <v>2.0</v>
      </c>
      <c r="E4526" s="7"/>
      <c r="F4526" s="7" t="s">
        <v>355</v>
      </c>
      <c r="G4526" s="7"/>
      <c r="I4526" s="7" t="s">
        <v>27</v>
      </c>
    </row>
    <row r="4527">
      <c r="A4527" s="56" t="s">
        <v>315</v>
      </c>
      <c r="B4527" s="7" t="s">
        <v>501</v>
      </c>
      <c r="C4527" s="7">
        <v>4.0</v>
      </c>
      <c r="D4527" s="7">
        <v>3.0</v>
      </c>
      <c r="E4527" s="7"/>
      <c r="F4527" s="7" t="s">
        <v>321</v>
      </c>
      <c r="G4527" s="7" t="s">
        <v>179</v>
      </c>
      <c r="H4527" s="7" t="s">
        <v>322</v>
      </c>
      <c r="I4527" s="7" t="s">
        <v>27</v>
      </c>
    </row>
    <row r="4528">
      <c r="A4528" s="56" t="s">
        <v>302</v>
      </c>
      <c r="B4528" s="7" t="s">
        <v>2884</v>
      </c>
      <c r="C4528" s="7">
        <v>3.0</v>
      </c>
      <c r="D4528" s="7">
        <v>2.0</v>
      </c>
      <c r="E4528" s="7"/>
      <c r="F4528" s="7" t="s">
        <v>36</v>
      </c>
      <c r="G4528" s="7" t="s">
        <v>293</v>
      </c>
      <c r="H4528" s="7" t="s">
        <v>1860</v>
      </c>
    </row>
    <row r="4529">
      <c r="A4529" s="56" t="s">
        <v>336</v>
      </c>
      <c r="B4529" s="7" t="s">
        <v>2885</v>
      </c>
      <c r="C4529" s="7">
        <v>6.0</v>
      </c>
      <c r="D4529" s="7">
        <v>6.0</v>
      </c>
      <c r="E4529" s="7"/>
      <c r="F4529" s="7" t="s">
        <v>192</v>
      </c>
      <c r="G4529" s="7" t="s">
        <v>179</v>
      </c>
      <c r="H4529" s="7" t="s">
        <v>2886</v>
      </c>
      <c r="I4529" s="7" t="s">
        <v>27</v>
      </c>
    </row>
    <row r="4530">
      <c r="A4530" s="56" t="s">
        <v>295</v>
      </c>
      <c r="B4530" s="7" t="s">
        <v>1449</v>
      </c>
      <c r="D4530" s="27"/>
      <c r="E4530" s="7"/>
      <c r="F4530" s="7" t="s">
        <v>192</v>
      </c>
      <c r="G4530" s="7" t="s">
        <v>179</v>
      </c>
      <c r="H4530" s="7" t="s">
        <v>931</v>
      </c>
    </row>
    <row r="4531">
      <c r="A4531" s="56" t="s">
        <v>336</v>
      </c>
      <c r="B4531" s="7" t="s">
        <v>2887</v>
      </c>
      <c r="D4531" s="27"/>
      <c r="E4531" s="7"/>
      <c r="F4531" s="7" t="s">
        <v>1647</v>
      </c>
      <c r="G4531" s="7" t="s">
        <v>179</v>
      </c>
      <c r="H4531" s="7" t="s">
        <v>2787</v>
      </c>
      <c r="I4531" s="7" t="s">
        <v>184</v>
      </c>
    </row>
    <row r="4532">
      <c r="A4532" s="56" t="s">
        <v>336</v>
      </c>
      <c r="B4532" s="7" t="s">
        <v>1646</v>
      </c>
      <c r="D4532" s="27"/>
      <c r="E4532" s="7"/>
      <c r="F4532" s="7" t="s">
        <v>1647</v>
      </c>
      <c r="G4532" s="7" t="s">
        <v>179</v>
      </c>
      <c r="H4532" s="7" t="s">
        <v>1338</v>
      </c>
      <c r="I4532" s="7" t="s">
        <v>184</v>
      </c>
    </row>
    <row r="4533">
      <c r="A4533" s="56" t="s">
        <v>315</v>
      </c>
      <c r="B4533" s="7" t="s">
        <v>886</v>
      </c>
      <c r="C4533" s="7">
        <v>3.0</v>
      </c>
      <c r="D4533" s="7">
        <v>2.0</v>
      </c>
      <c r="E4533" s="7"/>
      <c r="F4533" s="7" t="s">
        <v>24</v>
      </c>
      <c r="G4533" s="7" t="s">
        <v>293</v>
      </c>
      <c r="H4533" s="7" t="s">
        <v>2888</v>
      </c>
      <c r="I4533" s="7" t="s">
        <v>27</v>
      </c>
    </row>
    <row r="4534">
      <c r="A4534" s="56" t="s">
        <v>336</v>
      </c>
      <c r="B4534" s="7" t="s">
        <v>580</v>
      </c>
      <c r="C4534" s="7">
        <v>4.0</v>
      </c>
      <c r="D4534" s="7">
        <v>3.0</v>
      </c>
      <c r="E4534" s="7"/>
      <c r="F4534" s="7" t="s">
        <v>24</v>
      </c>
      <c r="G4534" s="7" t="s">
        <v>293</v>
      </c>
      <c r="H4534" s="7" t="s">
        <v>2366</v>
      </c>
      <c r="I4534" s="7" t="s">
        <v>27</v>
      </c>
    </row>
    <row r="4535">
      <c r="A4535" s="56" t="s">
        <v>351</v>
      </c>
      <c r="B4535" s="7" t="s">
        <v>349</v>
      </c>
      <c r="C4535" s="7">
        <v>3.0</v>
      </c>
      <c r="D4535" s="7">
        <v>2.0</v>
      </c>
      <c r="E4535" s="7"/>
      <c r="F4535" s="7" t="s">
        <v>24</v>
      </c>
      <c r="G4535" s="7" t="s">
        <v>293</v>
      </c>
      <c r="H4535" s="7" t="s">
        <v>1478</v>
      </c>
      <c r="I4535" s="7" t="s">
        <v>27</v>
      </c>
    </row>
    <row r="4536">
      <c r="A4536" s="56" t="s">
        <v>336</v>
      </c>
      <c r="B4536" s="7" t="s">
        <v>291</v>
      </c>
      <c r="C4536" s="7">
        <v>4.0</v>
      </c>
      <c r="D4536" s="7">
        <v>3.0</v>
      </c>
      <c r="E4536" s="7"/>
      <c r="F4536" s="7" t="s">
        <v>24</v>
      </c>
      <c r="G4536" s="7" t="s">
        <v>293</v>
      </c>
      <c r="H4536" s="7" t="s">
        <v>2889</v>
      </c>
      <c r="I4536" s="7" t="s">
        <v>25</v>
      </c>
    </row>
    <row r="4537">
      <c r="A4537" s="56" t="s">
        <v>336</v>
      </c>
      <c r="B4537" s="7" t="s">
        <v>347</v>
      </c>
      <c r="C4537" s="7">
        <v>4.0</v>
      </c>
      <c r="D4537" s="7">
        <v>4.0</v>
      </c>
      <c r="E4537" s="7"/>
      <c r="F4537" s="7" t="s">
        <v>300</v>
      </c>
      <c r="G4537" s="7" t="s">
        <v>293</v>
      </c>
      <c r="H4537" s="7" t="s">
        <v>1248</v>
      </c>
      <c r="I4537" s="7" t="s">
        <v>27</v>
      </c>
    </row>
    <row r="4538">
      <c r="A4538" s="56" t="s">
        <v>336</v>
      </c>
      <c r="B4538" s="7" t="s">
        <v>344</v>
      </c>
      <c r="C4538" s="7">
        <v>4.0</v>
      </c>
      <c r="D4538" s="7">
        <v>3.0</v>
      </c>
      <c r="E4538" s="7"/>
      <c r="F4538" s="7" t="s">
        <v>24</v>
      </c>
      <c r="G4538" s="7" t="s">
        <v>293</v>
      </c>
      <c r="H4538" s="7" t="s">
        <v>2890</v>
      </c>
      <c r="I4538" s="7" t="s">
        <v>27</v>
      </c>
    </row>
    <row r="4539">
      <c r="A4539" s="56" t="s">
        <v>336</v>
      </c>
      <c r="B4539" s="7" t="s">
        <v>562</v>
      </c>
      <c r="C4539" s="7">
        <v>4.0</v>
      </c>
      <c r="D4539" s="7">
        <v>4.0</v>
      </c>
      <c r="E4539" s="7"/>
      <c r="F4539" s="7" t="s">
        <v>24</v>
      </c>
      <c r="G4539" s="7" t="s">
        <v>293</v>
      </c>
      <c r="H4539" s="7" t="s">
        <v>2365</v>
      </c>
      <c r="I4539" s="7" t="s">
        <v>25</v>
      </c>
    </row>
    <row r="4540">
      <c r="A4540" s="56" t="s">
        <v>447</v>
      </c>
      <c r="B4540" s="7" t="s">
        <v>347</v>
      </c>
      <c r="C4540" s="7">
        <v>2.0</v>
      </c>
      <c r="D4540" s="7">
        <v>2.0</v>
      </c>
      <c r="E4540" s="7"/>
      <c r="F4540" s="7" t="s">
        <v>300</v>
      </c>
      <c r="G4540" s="7" t="s">
        <v>293</v>
      </c>
      <c r="H4540" s="7" t="s">
        <v>2772</v>
      </c>
      <c r="I4540" s="7" t="s">
        <v>25</v>
      </c>
    </row>
    <row r="4541">
      <c r="A4541" s="56" t="s">
        <v>315</v>
      </c>
      <c r="B4541" s="7" t="s">
        <v>2039</v>
      </c>
      <c r="C4541" s="7">
        <v>3.0</v>
      </c>
      <c r="D4541" s="7">
        <v>2.0</v>
      </c>
      <c r="E4541" s="7"/>
      <c r="F4541" s="7" t="s">
        <v>181</v>
      </c>
      <c r="G4541" s="7" t="s">
        <v>179</v>
      </c>
      <c r="H4541" s="7" t="s">
        <v>1321</v>
      </c>
      <c r="I4541" s="7" t="s">
        <v>175</v>
      </c>
    </row>
    <row r="4542">
      <c r="A4542" s="56" t="s">
        <v>315</v>
      </c>
      <c r="B4542" s="7" t="s">
        <v>580</v>
      </c>
      <c r="C4542" s="7">
        <v>4.0</v>
      </c>
      <c r="D4542" s="7">
        <v>4.0</v>
      </c>
      <c r="E4542" s="7">
        <v>2.0</v>
      </c>
      <c r="F4542" s="7" t="s">
        <v>182</v>
      </c>
      <c r="G4542" s="7" t="s">
        <v>179</v>
      </c>
      <c r="H4542" s="7" t="s">
        <v>954</v>
      </c>
    </row>
    <row r="4543">
      <c r="A4543" s="56" t="s">
        <v>1650</v>
      </c>
      <c r="B4543" s="7" t="s">
        <v>1858</v>
      </c>
      <c r="C4543" s="7">
        <v>4.0</v>
      </c>
      <c r="D4543" s="7">
        <v>2.0</v>
      </c>
      <c r="E4543" s="7">
        <v>1.0</v>
      </c>
      <c r="F4543" s="7" t="s">
        <v>181</v>
      </c>
      <c r="G4543" s="7" t="s">
        <v>179</v>
      </c>
      <c r="H4543" s="7" t="s">
        <v>2011</v>
      </c>
      <c r="I4543" s="7" t="s">
        <v>27</v>
      </c>
    </row>
    <row r="4544">
      <c r="A4544" s="56" t="s">
        <v>351</v>
      </c>
      <c r="B4544" s="7" t="s">
        <v>485</v>
      </c>
      <c r="C4544" s="7">
        <v>5.0</v>
      </c>
      <c r="D4544" s="7">
        <v>4.0</v>
      </c>
      <c r="E4544" s="7"/>
      <c r="F4544" s="7" t="s">
        <v>38</v>
      </c>
      <c r="G4544" s="7" t="s">
        <v>179</v>
      </c>
      <c r="H4544" s="7" t="s">
        <v>353</v>
      </c>
    </row>
    <row r="4545">
      <c r="A4545" s="56" t="s">
        <v>336</v>
      </c>
      <c r="B4545" s="7" t="s">
        <v>388</v>
      </c>
      <c r="C4545" s="7">
        <v>6.0</v>
      </c>
      <c r="D4545" s="7">
        <v>5.0</v>
      </c>
      <c r="E4545" s="7">
        <v>2.0</v>
      </c>
      <c r="F4545" s="7" t="s">
        <v>188</v>
      </c>
      <c r="G4545" s="7" t="s">
        <v>293</v>
      </c>
      <c r="H4545" s="7" t="s">
        <v>2100</v>
      </c>
      <c r="I4545" s="7" t="s">
        <v>27</v>
      </c>
    </row>
    <row r="4546">
      <c r="A4546" s="56" t="s">
        <v>362</v>
      </c>
      <c r="B4546" s="7" t="s">
        <v>879</v>
      </c>
      <c r="C4546" s="7">
        <v>3.0</v>
      </c>
      <c r="D4546" s="7">
        <v>2.0</v>
      </c>
      <c r="E4546" s="7"/>
      <c r="F4546" s="7" t="s">
        <v>36</v>
      </c>
      <c r="G4546" s="7" t="s">
        <v>293</v>
      </c>
      <c r="H4546" s="7" t="s">
        <v>1836</v>
      </c>
      <c r="I4546" s="7" t="s">
        <v>25</v>
      </c>
    </row>
    <row r="4547">
      <c r="A4547" s="56" t="s">
        <v>1669</v>
      </c>
      <c r="B4547" s="7" t="s">
        <v>2891</v>
      </c>
      <c r="C4547" s="7">
        <v>3.0</v>
      </c>
      <c r="D4547" s="7">
        <v>2.0</v>
      </c>
      <c r="E4547" s="7"/>
      <c r="F4547" s="7" t="s">
        <v>24</v>
      </c>
      <c r="G4547" s="7" t="s">
        <v>293</v>
      </c>
      <c r="H4547" s="7" t="s">
        <v>2771</v>
      </c>
      <c r="I4547" s="7" t="s">
        <v>27</v>
      </c>
    </row>
    <row r="4548">
      <c r="A4548" s="56" t="s">
        <v>1669</v>
      </c>
      <c r="B4548" s="7" t="s">
        <v>1622</v>
      </c>
      <c r="C4548" s="7">
        <v>3.0</v>
      </c>
      <c r="D4548" s="7">
        <v>2.0</v>
      </c>
      <c r="E4548" s="7"/>
      <c r="F4548" s="7" t="s">
        <v>24</v>
      </c>
      <c r="G4548" s="7" t="s">
        <v>293</v>
      </c>
      <c r="H4548" s="7" t="s">
        <v>1523</v>
      </c>
      <c r="I4548" s="7" t="s">
        <v>27</v>
      </c>
    </row>
    <row r="4549">
      <c r="A4549" s="56" t="s">
        <v>2374</v>
      </c>
      <c r="B4549" s="7" t="s">
        <v>1522</v>
      </c>
      <c r="C4549" s="7">
        <v>2.0</v>
      </c>
      <c r="D4549" s="7">
        <v>2.0</v>
      </c>
      <c r="E4549" s="7"/>
      <c r="F4549" s="7" t="s">
        <v>36</v>
      </c>
      <c r="G4549" s="7" t="s">
        <v>293</v>
      </c>
      <c r="H4549" s="7" t="s">
        <v>301</v>
      </c>
      <c r="I4549" s="7" t="s">
        <v>27</v>
      </c>
    </row>
    <row r="4550">
      <c r="A4550" s="56" t="s">
        <v>315</v>
      </c>
      <c r="B4550" s="7" t="s">
        <v>603</v>
      </c>
      <c r="C4550" s="7">
        <v>3.0</v>
      </c>
      <c r="D4550" s="7">
        <v>2.0</v>
      </c>
      <c r="E4550" s="7"/>
      <c r="F4550" s="7" t="s">
        <v>181</v>
      </c>
      <c r="G4550" s="7" t="s">
        <v>179</v>
      </c>
      <c r="H4550" s="7" t="s">
        <v>1321</v>
      </c>
      <c r="I4550" s="7" t="s">
        <v>27</v>
      </c>
    </row>
    <row r="4551">
      <c r="A4551" s="56" t="s">
        <v>1669</v>
      </c>
      <c r="B4551" s="7" t="s">
        <v>937</v>
      </c>
      <c r="C4551" s="7">
        <v>3.0</v>
      </c>
      <c r="D4551" s="7">
        <v>2.0</v>
      </c>
      <c r="E4551" s="7"/>
      <c r="F4551" s="7" t="s">
        <v>24</v>
      </c>
      <c r="G4551" s="7" t="s">
        <v>293</v>
      </c>
      <c r="H4551" s="7" t="s">
        <v>1863</v>
      </c>
      <c r="I4551" s="7" t="s">
        <v>27</v>
      </c>
    </row>
    <row r="4552">
      <c r="A4552" s="56" t="s">
        <v>1669</v>
      </c>
      <c r="B4552" s="7" t="s">
        <v>1852</v>
      </c>
      <c r="C4552" s="7">
        <v>2.0</v>
      </c>
      <c r="D4552" s="7">
        <v>2.0</v>
      </c>
      <c r="E4552" s="7"/>
      <c r="F4552" s="7" t="s">
        <v>24</v>
      </c>
      <c r="G4552" s="7" t="s">
        <v>293</v>
      </c>
      <c r="H4552" s="7" t="s">
        <v>482</v>
      </c>
      <c r="I4552" s="7" t="s">
        <v>27</v>
      </c>
    </row>
    <row r="4553">
      <c r="A4553" s="56" t="s">
        <v>1669</v>
      </c>
      <c r="B4553" s="7" t="s">
        <v>2892</v>
      </c>
      <c r="C4553" s="7">
        <v>3.0</v>
      </c>
      <c r="D4553" s="7">
        <v>2.0</v>
      </c>
      <c r="E4553" s="7"/>
      <c r="F4553" s="7" t="s">
        <v>171</v>
      </c>
      <c r="G4553" s="7" t="s">
        <v>293</v>
      </c>
      <c r="H4553" s="7" t="s">
        <v>2766</v>
      </c>
      <c r="I4553" s="7" t="s">
        <v>27</v>
      </c>
    </row>
    <row r="4554">
      <c r="A4554" s="56" t="s">
        <v>302</v>
      </c>
      <c r="B4554" s="7" t="s">
        <v>562</v>
      </c>
      <c r="C4554" s="7">
        <v>5.0</v>
      </c>
      <c r="D4554" s="7">
        <v>4.0</v>
      </c>
      <c r="E4554" s="7"/>
      <c r="F4554" s="7" t="s">
        <v>24</v>
      </c>
      <c r="G4554" s="7" t="s">
        <v>293</v>
      </c>
      <c r="H4554" s="7" t="s">
        <v>2893</v>
      </c>
      <c r="I4554" s="7" t="s">
        <v>27</v>
      </c>
    </row>
    <row r="4555">
      <c r="A4555" s="56" t="s">
        <v>1669</v>
      </c>
      <c r="B4555" s="7" t="s">
        <v>2894</v>
      </c>
      <c r="C4555" s="7">
        <v>2.0</v>
      </c>
      <c r="D4555" s="7">
        <v>1.0</v>
      </c>
      <c r="E4555" s="7">
        <v>3.0</v>
      </c>
      <c r="F4555" s="7" t="s">
        <v>174</v>
      </c>
      <c r="G4555" s="7" t="s">
        <v>293</v>
      </c>
      <c r="H4555" s="7" t="s">
        <v>2895</v>
      </c>
      <c r="I4555" s="7" t="s">
        <v>27</v>
      </c>
    </row>
    <row r="4556">
      <c r="A4556" s="56" t="s">
        <v>336</v>
      </c>
      <c r="B4556" s="7" t="s">
        <v>1352</v>
      </c>
      <c r="C4556" s="7">
        <v>4.0</v>
      </c>
      <c r="D4556" s="7">
        <v>3.0</v>
      </c>
      <c r="E4556" s="7"/>
      <c r="F4556" s="7" t="s">
        <v>24</v>
      </c>
      <c r="G4556" s="7" t="s">
        <v>293</v>
      </c>
      <c r="H4556" s="7" t="s">
        <v>2002</v>
      </c>
      <c r="I4556" s="7" t="s">
        <v>25</v>
      </c>
    </row>
    <row r="4557">
      <c r="A4557" s="56" t="s">
        <v>336</v>
      </c>
      <c r="B4557" s="7" t="s">
        <v>334</v>
      </c>
      <c r="C4557" s="7">
        <v>6.0</v>
      </c>
      <c r="D4557" s="7">
        <v>5.0</v>
      </c>
      <c r="E4557" s="7"/>
      <c r="F4557" s="7" t="s">
        <v>188</v>
      </c>
      <c r="G4557" s="7" t="s">
        <v>293</v>
      </c>
      <c r="H4557" s="7" t="s">
        <v>2100</v>
      </c>
      <c r="I4557" s="7" t="s">
        <v>27</v>
      </c>
    </row>
    <row r="4558">
      <c r="A4558" s="56" t="s">
        <v>436</v>
      </c>
      <c r="B4558" s="7" t="s">
        <v>770</v>
      </c>
      <c r="C4558" s="7">
        <v>3.0</v>
      </c>
      <c r="D4558" s="7">
        <v>3.0</v>
      </c>
      <c r="E4558" s="7"/>
      <c r="F4558" s="7" t="s">
        <v>24</v>
      </c>
      <c r="G4558" s="7" t="s">
        <v>293</v>
      </c>
      <c r="H4558" s="7" t="s">
        <v>2034</v>
      </c>
      <c r="I4558" s="7" t="s">
        <v>25</v>
      </c>
    </row>
    <row r="4559">
      <c r="A4559" s="56" t="s">
        <v>607</v>
      </c>
      <c r="B4559" s="7" t="s">
        <v>839</v>
      </c>
      <c r="C4559" s="7">
        <v>3.0</v>
      </c>
      <c r="D4559" s="7">
        <v>2.0</v>
      </c>
      <c r="E4559" s="7">
        <v>2.0</v>
      </c>
      <c r="F4559" s="7" t="s">
        <v>24</v>
      </c>
      <c r="G4559" s="7" t="s">
        <v>293</v>
      </c>
      <c r="H4559" s="7" t="s">
        <v>643</v>
      </c>
      <c r="I4559" s="7" t="s">
        <v>27</v>
      </c>
    </row>
    <row r="4560">
      <c r="A4560" s="56" t="s">
        <v>365</v>
      </c>
      <c r="B4560" s="7" t="s">
        <v>1806</v>
      </c>
      <c r="C4560" s="7">
        <v>6.0</v>
      </c>
      <c r="D4560" s="7">
        <v>3.0</v>
      </c>
      <c r="E4560" s="7">
        <v>2.0</v>
      </c>
      <c r="F4560" s="7" t="s">
        <v>38</v>
      </c>
      <c r="G4560" s="7" t="s">
        <v>179</v>
      </c>
      <c r="H4560" s="7" t="s">
        <v>953</v>
      </c>
    </row>
    <row r="4561">
      <c r="A4561" s="56" t="s">
        <v>336</v>
      </c>
      <c r="B4561" s="7" t="s">
        <v>580</v>
      </c>
      <c r="C4561" s="7">
        <v>4.0</v>
      </c>
      <c r="D4561" s="7">
        <v>3.0</v>
      </c>
      <c r="E4561" s="7"/>
      <c r="F4561" s="7" t="s">
        <v>24</v>
      </c>
      <c r="G4561" s="7" t="s">
        <v>293</v>
      </c>
      <c r="H4561" s="7" t="s">
        <v>2055</v>
      </c>
      <c r="I4561" s="7" t="s">
        <v>25</v>
      </c>
    </row>
    <row r="4562">
      <c r="A4562" s="56" t="s">
        <v>336</v>
      </c>
      <c r="B4562" s="7" t="s">
        <v>510</v>
      </c>
      <c r="C4562" s="7">
        <v>6.0</v>
      </c>
      <c r="D4562" s="7">
        <v>6.0</v>
      </c>
      <c r="E4562" s="7"/>
      <c r="F4562" s="7" t="s">
        <v>36</v>
      </c>
      <c r="G4562" s="7" t="s">
        <v>293</v>
      </c>
      <c r="H4562" s="7" t="s">
        <v>2896</v>
      </c>
      <c r="I4562" s="7" t="s">
        <v>25</v>
      </c>
    </row>
    <row r="4563">
      <c r="A4563" s="56" t="s">
        <v>336</v>
      </c>
      <c r="B4563" s="7" t="s">
        <v>344</v>
      </c>
      <c r="C4563" s="7">
        <v>4.0</v>
      </c>
      <c r="D4563" s="7">
        <v>4.0</v>
      </c>
      <c r="E4563" s="7">
        <v>2.0</v>
      </c>
      <c r="F4563" s="7" t="s">
        <v>24</v>
      </c>
      <c r="G4563" s="7" t="s">
        <v>293</v>
      </c>
      <c r="H4563" s="7" t="s">
        <v>2897</v>
      </c>
      <c r="I4563" s="7" t="s">
        <v>25</v>
      </c>
    </row>
    <row r="4564">
      <c r="A4564" s="56" t="s">
        <v>336</v>
      </c>
      <c r="B4564" s="7" t="s">
        <v>710</v>
      </c>
      <c r="C4564" s="7">
        <v>5.0</v>
      </c>
      <c r="D4564" s="7">
        <v>4.0</v>
      </c>
      <c r="E4564" s="7">
        <v>1.0</v>
      </c>
      <c r="F4564" s="7" t="s">
        <v>24</v>
      </c>
      <c r="G4564" s="7" t="s">
        <v>293</v>
      </c>
      <c r="H4564" s="7" t="s">
        <v>2811</v>
      </c>
      <c r="I4564" s="7" t="s">
        <v>27</v>
      </c>
    </row>
    <row r="4565">
      <c r="A4565" s="56" t="s">
        <v>336</v>
      </c>
      <c r="B4565" s="7" t="s">
        <v>291</v>
      </c>
      <c r="C4565" s="7">
        <v>4.0</v>
      </c>
      <c r="D4565" s="7">
        <v>3.0</v>
      </c>
      <c r="E4565" s="7">
        <v>3.0</v>
      </c>
      <c r="F4565" s="7" t="s">
        <v>24</v>
      </c>
      <c r="G4565" s="7" t="s">
        <v>293</v>
      </c>
      <c r="H4565" s="7" t="s">
        <v>2002</v>
      </c>
      <c r="I4565" s="7" t="s">
        <v>27</v>
      </c>
    </row>
    <row r="4566">
      <c r="A4566" s="56" t="s">
        <v>290</v>
      </c>
      <c r="B4566" s="7" t="s">
        <v>344</v>
      </c>
      <c r="C4566" s="7">
        <v>2.0</v>
      </c>
      <c r="D4566" s="7">
        <v>2.0</v>
      </c>
      <c r="E4566" s="7">
        <v>6.0</v>
      </c>
      <c r="F4566" s="7" t="s">
        <v>355</v>
      </c>
      <c r="G4566" s="7" t="s">
        <v>293</v>
      </c>
      <c r="H4566" s="7" t="s">
        <v>2898</v>
      </c>
      <c r="I4566" s="7" t="s">
        <v>25</v>
      </c>
    </row>
    <row r="4567">
      <c r="A4567" s="56" t="s">
        <v>302</v>
      </c>
      <c r="B4567" s="7" t="s">
        <v>1125</v>
      </c>
      <c r="C4567" s="7">
        <v>4.0</v>
      </c>
      <c r="D4567" s="7">
        <v>2.0</v>
      </c>
      <c r="E4567" s="7">
        <v>1.0</v>
      </c>
      <c r="F4567" s="7" t="s">
        <v>24</v>
      </c>
      <c r="G4567" s="7" t="s">
        <v>293</v>
      </c>
      <c r="H4567" s="7" t="s">
        <v>1866</v>
      </c>
      <c r="I4567" s="7" t="s">
        <v>25</v>
      </c>
    </row>
    <row r="4568">
      <c r="A4568" s="56" t="s">
        <v>365</v>
      </c>
      <c r="B4568" s="7" t="s">
        <v>755</v>
      </c>
      <c r="C4568" s="7">
        <v>4.0</v>
      </c>
      <c r="D4568" s="7">
        <v>2.0</v>
      </c>
      <c r="E4568" s="7">
        <v>2.0</v>
      </c>
      <c r="F4568" s="7" t="s">
        <v>24</v>
      </c>
      <c r="G4568" s="7" t="s">
        <v>293</v>
      </c>
      <c r="H4568" s="7" t="s">
        <v>1732</v>
      </c>
    </row>
    <row r="4569">
      <c r="A4569" s="56" t="s">
        <v>303</v>
      </c>
      <c r="B4569" s="7" t="s">
        <v>2008</v>
      </c>
      <c r="C4569" s="7">
        <v>3.0</v>
      </c>
      <c r="D4569" s="7">
        <v>2.0</v>
      </c>
      <c r="E4569" s="7"/>
      <c r="F4569" s="7" t="s">
        <v>24</v>
      </c>
      <c r="G4569" s="7" t="s">
        <v>293</v>
      </c>
      <c r="H4569" s="7" t="s">
        <v>1409</v>
      </c>
      <c r="I4569" s="7" t="s">
        <v>25</v>
      </c>
    </row>
    <row r="4570">
      <c r="A4570" s="56" t="s">
        <v>341</v>
      </c>
      <c r="B4570" s="7" t="s">
        <v>337</v>
      </c>
      <c r="C4570" s="7">
        <v>4.0</v>
      </c>
      <c r="D4570" s="7">
        <v>3.0</v>
      </c>
      <c r="E4570" s="7">
        <v>1.0</v>
      </c>
      <c r="F4570" s="7" t="s">
        <v>321</v>
      </c>
      <c r="G4570" s="7" t="s">
        <v>293</v>
      </c>
      <c r="H4570" s="7" t="s">
        <v>649</v>
      </c>
      <c r="I4570" s="7" t="s">
        <v>27</v>
      </c>
    </row>
    <row r="4571">
      <c r="A4571" s="56" t="s">
        <v>681</v>
      </c>
      <c r="B4571" s="7" t="s">
        <v>323</v>
      </c>
      <c r="C4571" s="7">
        <v>4.0</v>
      </c>
      <c r="D4571" s="7">
        <v>3.0</v>
      </c>
      <c r="E4571" s="7">
        <v>1.0</v>
      </c>
      <c r="F4571" s="7" t="s">
        <v>321</v>
      </c>
      <c r="G4571" s="7" t="s">
        <v>179</v>
      </c>
      <c r="H4571" s="7" t="s">
        <v>537</v>
      </c>
      <c r="I4571" s="7" t="s">
        <v>27</v>
      </c>
    </row>
    <row r="4572">
      <c r="A4572" s="56" t="s">
        <v>336</v>
      </c>
      <c r="B4572" s="7" t="s">
        <v>535</v>
      </c>
      <c r="C4572" s="7">
        <v>6.0</v>
      </c>
      <c r="D4572" s="27"/>
      <c r="E4572" s="7">
        <v>1.0</v>
      </c>
      <c r="F4572" s="7" t="s">
        <v>1027</v>
      </c>
      <c r="G4572" s="7" t="s">
        <v>293</v>
      </c>
      <c r="H4572" s="7" t="s">
        <v>743</v>
      </c>
    </row>
    <row r="4573">
      <c r="A4573" s="56" t="s">
        <v>336</v>
      </c>
      <c r="B4573" s="7" t="s">
        <v>580</v>
      </c>
      <c r="C4573" s="7">
        <v>4.0</v>
      </c>
      <c r="D4573" s="7">
        <v>4.0</v>
      </c>
      <c r="E4573" s="7">
        <v>1.0</v>
      </c>
      <c r="F4573" s="7" t="s">
        <v>24</v>
      </c>
      <c r="G4573" s="7" t="s">
        <v>293</v>
      </c>
      <c r="H4573" s="7" t="s">
        <v>2899</v>
      </c>
    </row>
    <row r="4574">
      <c r="A4574" s="56" t="s">
        <v>336</v>
      </c>
      <c r="B4574" s="7" t="s">
        <v>393</v>
      </c>
      <c r="C4574" s="7">
        <v>2.0</v>
      </c>
      <c r="D4574" s="7">
        <v>2.0</v>
      </c>
      <c r="E4574" s="7"/>
      <c r="F4574" s="7" t="s">
        <v>36</v>
      </c>
      <c r="G4574" s="7" t="s">
        <v>293</v>
      </c>
      <c r="H4574" s="7" t="s">
        <v>1189</v>
      </c>
    </row>
    <row r="4575">
      <c r="A4575" s="56" t="s">
        <v>336</v>
      </c>
      <c r="B4575" s="7" t="s">
        <v>360</v>
      </c>
      <c r="C4575" s="7">
        <v>5.0</v>
      </c>
      <c r="D4575" s="7">
        <v>4.0</v>
      </c>
      <c r="E4575" s="7"/>
      <c r="F4575" s="7" t="s">
        <v>24</v>
      </c>
      <c r="G4575" s="7" t="s">
        <v>293</v>
      </c>
      <c r="H4575" s="7" t="s">
        <v>338</v>
      </c>
      <c r="I4575" s="7" t="s">
        <v>27</v>
      </c>
    </row>
    <row r="4576">
      <c r="A4576" s="56" t="s">
        <v>336</v>
      </c>
      <c r="B4576" s="7" t="s">
        <v>499</v>
      </c>
      <c r="C4576" s="7">
        <v>4.0</v>
      </c>
      <c r="D4576" s="7">
        <v>4.0</v>
      </c>
      <c r="E4576" s="7"/>
      <c r="F4576" s="7" t="s">
        <v>300</v>
      </c>
      <c r="G4576" s="7" t="s">
        <v>293</v>
      </c>
      <c r="H4576" s="7" t="s">
        <v>1870</v>
      </c>
      <c r="I4576" s="7" t="s">
        <v>25</v>
      </c>
    </row>
    <row r="4577">
      <c r="A4577" s="56" t="s">
        <v>681</v>
      </c>
      <c r="B4577" s="7" t="s">
        <v>660</v>
      </c>
      <c r="C4577" s="7">
        <v>4.0</v>
      </c>
      <c r="D4577" s="7">
        <v>5.0</v>
      </c>
      <c r="E4577" s="7"/>
      <c r="F4577" s="7" t="s">
        <v>24</v>
      </c>
      <c r="G4577" s="7" t="s">
        <v>293</v>
      </c>
      <c r="H4577" s="7" t="s">
        <v>559</v>
      </c>
      <c r="I4577" s="7" t="s">
        <v>25</v>
      </c>
    </row>
    <row r="4578">
      <c r="A4578" s="56" t="s">
        <v>362</v>
      </c>
      <c r="B4578" s="7" t="s">
        <v>2900</v>
      </c>
      <c r="C4578" s="7">
        <v>2.0</v>
      </c>
      <c r="D4578" s="7">
        <v>2.0</v>
      </c>
      <c r="E4578" s="7"/>
      <c r="F4578" s="7" t="s">
        <v>382</v>
      </c>
      <c r="G4578" s="7" t="s">
        <v>293</v>
      </c>
      <c r="H4578" s="7" t="s">
        <v>2901</v>
      </c>
      <c r="I4578" s="7" t="s">
        <v>27</v>
      </c>
    </row>
    <row r="4579">
      <c r="A4579" s="56" t="s">
        <v>362</v>
      </c>
      <c r="B4579" s="7" t="s">
        <v>1530</v>
      </c>
      <c r="D4579" s="27"/>
      <c r="E4579" s="7"/>
      <c r="F4579" s="7" t="s">
        <v>24</v>
      </c>
      <c r="G4579" s="7" t="s">
        <v>293</v>
      </c>
      <c r="H4579" s="7" t="s">
        <v>1227</v>
      </c>
    </row>
    <row r="4580">
      <c r="A4580" s="56" t="s">
        <v>408</v>
      </c>
      <c r="B4580" s="7" t="s">
        <v>993</v>
      </c>
      <c r="C4580" s="7">
        <v>3.0</v>
      </c>
      <c r="D4580" s="7">
        <v>2.0</v>
      </c>
      <c r="E4580" s="7"/>
      <c r="F4580" s="7" t="s">
        <v>321</v>
      </c>
      <c r="G4580" s="7" t="s">
        <v>179</v>
      </c>
      <c r="H4580" s="7" t="s">
        <v>1321</v>
      </c>
      <c r="I4580" s="7" t="s">
        <v>175</v>
      </c>
    </row>
    <row r="4581">
      <c r="A4581" s="56" t="s">
        <v>617</v>
      </c>
      <c r="B4581" s="7" t="s">
        <v>2902</v>
      </c>
      <c r="C4581" s="7">
        <v>3.0</v>
      </c>
      <c r="D4581" s="7">
        <v>2.0</v>
      </c>
      <c r="E4581" s="7">
        <v>1.0</v>
      </c>
      <c r="F4581" s="7" t="s">
        <v>36</v>
      </c>
      <c r="G4581" s="7" t="s">
        <v>293</v>
      </c>
      <c r="H4581" s="7" t="s">
        <v>2522</v>
      </c>
      <c r="I4581" s="7" t="s">
        <v>25</v>
      </c>
    </row>
    <row r="4582">
      <c r="A4582" s="56" t="s">
        <v>430</v>
      </c>
      <c r="B4582" s="7" t="s">
        <v>512</v>
      </c>
      <c r="C4582" s="7">
        <v>8.0</v>
      </c>
      <c r="D4582" s="7">
        <v>7.0</v>
      </c>
      <c r="E4582" s="7">
        <v>1.0</v>
      </c>
      <c r="F4582" s="7" t="s">
        <v>24</v>
      </c>
      <c r="G4582" s="7" t="s">
        <v>293</v>
      </c>
      <c r="H4582" s="7" t="s">
        <v>2903</v>
      </c>
    </row>
    <row r="4583">
      <c r="A4583" s="56" t="s">
        <v>430</v>
      </c>
      <c r="B4583" s="7" t="s">
        <v>2904</v>
      </c>
      <c r="C4583" s="7">
        <v>5.0</v>
      </c>
      <c r="D4583" s="7">
        <v>5.0</v>
      </c>
      <c r="E4583" s="7"/>
      <c r="F4583" s="7" t="s">
        <v>24</v>
      </c>
      <c r="G4583" s="7" t="s">
        <v>293</v>
      </c>
      <c r="H4583" s="7" t="s">
        <v>1939</v>
      </c>
    </row>
    <row r="4584">
      <c r="A4584" s="56" t="s">
        <v>430</v>
      </c>
      <c r="B4584" s="7" t="s">
        <v>2905</v>
      </c>
      <c r="C4584" s="7">
        <v>6.0</v>
      </c>
      <c r="D4584" s="7">
        <v>6.0</v>
      </c>
      <c r="E4584" s="7"/>
      <c r="F4584" s="7" t="s">
        <v>24</v>
      </c>
      <c r="G4584" s="7" t="s">
        <v>293</v>
      </c>
      <c r="H4584" s="7" t="s">
        <v>1574</v>
      </c>
      <c r="I4584" s="7" t="s">
        <v>175</v>
      </c>
    </row>
    <row r="4585">
      <c r="A4585" s="56" t="s">
        <v>617</v>
      </c>
      <c r="B4585" s="7" t="s">
        <v>2906</v>
      </c>
      <c r="C4585" s="7">
        <v>4.0</v>
      </c>
      <c r="D4585" s="7">
        <v>3.0</v>
      </c>
      <c r="E4585" s="7"/>
      <c r="F4585" s="7" t="s">
        <v>36</v>
      </c>
      <c r="G4585" s="7" t="s">
        <v>293</v>
      </c>
      <c r="H4585" s="7" t="s">
        <v>1451</v>
      </c>
      <c r="I4585" s="7" t="s">
        <v>27</v>
      </c>
    </row>
    <row r="4586">
      <c r="A4586" s="56" t="s">
        <v>430</v>
      </c>
      <c r="B4586" s="7" t="s">
        <v>2907</v>
      </c>
      <c r="C4586" s="7">
        <v>5.0</v>
      </c>
      <c r="D4586" s="7">
        <v>5.0</v>
      </c>
      <c r="E4586" s="7">
        <v>2.0</v>
      </c>
      <c r="F4586" s="7" t="s">
        <v>24</v>
      </c>
      <c r="G4586" s="7" t="s">
        <v>293</v>
      </c>
      <c r="H4586" s="7" t="s">
        <v>1576</v>
      </c>
      <c r="I4586" s="7" t="s">
        <v>175</v>
      </c>
    </row>
    <row r="4587">
      <c r="A4587" s="56" t="s">
        <v>617</v>
      </c>
      <c r="B4587" s="7" t="s">
        <v>645</v>
      </c>
      <c r="C4587" s="7">
        <v>4.0</v>
      </c>
      <c r="D4587" s="7">
        <v>3.0</v>
      </c>
      <c r="E4587" s="7">
        <v>6.0</v>
      </c>
      <c r="F4587" s="7" t="s">
        <v>36</v>
      </c>
      <c r="G4587" s="7" t="s">
        <v>293</v>
      </c>
      <c r="H4587" s="7" t="s">
        <v>646</v>
      </c>
    </row>
    <row r="4588">
      <c r="A4588" s="56" t="s">
        <v>430</v>
      </c>
      <c r="B4588" s="7" t="s">
        <v>2908</v>
      </c>
      <c r="C4588" s="7">
        <v>4.0</v>
      </c>
      <c r="D4588" s="7">
        <v>3.0</v>
      </c>
      <c r="E4588" s="7">
        <v>6.0</v>
      </c>
      <c r="F4588" s="7" t="s">
        <v>24</v>
      </c>
      <c r="G4588" s="7" t="s">
        <v>293</v>
      </c>
      <c r="H4588" s="7" t="s">
        <v>2909</v>
      </c>
      <c r="I4588" s="7" t="s">
        <v>175</v>
      </c>
    </row>
    <row r="4589">
      <c r="A4589" s="56" t="s">
        <v>306</v>
      </c>
      <c r="B4589" s="7" t="s">
        <v>855</v>
      </c>
      <c r="C4589" s="7">
        <v>8.0</v>
      </c>
      <c r="D4589" s="7">
        <v>6.0</v>
      </c>
      <c r="E4589" s="7">
        <v>2.0</v>
      </c>
      <c r="F4589" s="7" t="s">
        <v>326</v>
      </c>
      <c r="G4589" s="7" t="s">
        <v>179</v>
      </c>
      <c r="H4589" s="7" t="s">
        <v>2716</v>
      </c>
      <c r="I4589" s="7" t="s">
        <v>27</v>
      </c>
    </row>
    <row r="4590">
      <c r="A4590" s="56" t="s">
        <v>302</v>
      </c>
      <c r="B4590" s="7" t="s">
        <v>2769</v>
      </c>
      <c r="C4590" s="7">
        <v>2.0</v>
      </c>
      <c r="D4590" s="7">
        <v>1.0</v>
      </c>
      <c r="E4590" s="7">
        <v>2.0</v>
      </c>
      <c r="F4590" s="7" t="s">
        <v>1750</v>
      </c>
      <c r="G4590" s="7" t="s">
        <v>293</v>
      </c>
      <c r="H4590" s="7" t="s">
        <v>782</v>
      </c>
      <c r="I4590" s="7" t="s">
        <v>27</v>
      </c>
    </row>
    <row r="4591">
      <c r="A4591" s="56" t="s">
        <v>439</v>
      </c>
      <c r="B4591" s="7" t="s">
        <v>895</v>
      </c>
      <c r="C4591" s="7">
        <v>5.0</v>
      </c>
      <c r="D4591" s="7">
        <v>5.0</v>
      </c>
      <c r="E4591" s="7">
        <v>2.0</v>
      </c>
      <c r="F4591" s="7" t="s">
        <v>300</v>
      </c>
      <c r="G4591" s="7" t="s">
        <v>293</v>
      </c>
      <c r="H4591" s="7" t="s">
        <v>338</v>
      </c>
      <c r="I4591" s="7" t="s">
        <v>27</v>
      </c>
    </row>
    <row r="4592">
      <c r="A4592" s="56" t="s">
        <v>439</v>
      </c>
      <c r="B4592" s="7" t="s">
        <v>450</v>
      </c>
      <c r="C4592" s="7">
        <v>5.0</v>
      </c>
      <c r="D4592" s="7">
        <v>6.0</v>
      </c>
      <c r="E4592" s="7">
        <v>6.0</v>
      </c>
      <c r="F4592" s="7" t="s">
        <v>24</v>
      </c>
      <c r="G4592" s="7" t="s">
        <v>293</v>
      </c>
      <c r="H4592" s="7" t="s">
        <v>338</v>
      </c>
      <c r="I4592" s="7" t="s">
        <v>27</v>
      </c>
    </row>
    <row r="4593">
      <c r="A4593" s="56" t="s">
        <v>439</v>
      </c>
      <c r="B4593" s="7" t="s">
        <v>578</v>
      </c>
      <c r="C4593" s="7">
        <v>5.0</v>
      </c>
      <c r="D4593" s="7">
        <v>3.0</v>
      </c>
      <c r="E4593" s="7"/>
      <c r="F4593" s="7" t="s">
        <v>24</v>
      </c>
      <c r="G4593" s="7" t="s">
        <v>293</v>
      </c>
      <c r="H4593" s="7" t="s">
        <v>2910</v>
      </c>
    </row>
    <row r="4594">
      <c r="A4594" s="56" t="s">
        <v>290</v>
      </c>
      <c r="B4594" s="7" t="s">
        <v>291</v>
      </c>
      <c r="C4594" s="7">
        <v>2.0</v>
      </c>
      <c r="D4594" s="7">
        <v>2.0</v>
      </c>
      <c r="E4594" s="7">
        <v>2.0</v>
      </c>
      <c r="F4594" s="7" t="s">
        <v>36</v>
      </c>
      <c r="G4594" s="7" t="s">
        <v>293</v>
      </c>
      <c r="H4594" s="7" t="s">
        <v>973</v>
      </c>
      <c r="I4594" s="7" t="s">
        <v>25</v>
      </c>
    </row>
    <row r="4595">
      <c r="A4595" s="56" t="s">
        <v>302</v>
      </c>
      <c r="B4595" s="7" t="s">
        <v>950</v>
      </c>
      <c r="C4595" s="7">
        <v>3.0</v>
      </c>
      <c r="D4595" s="7">
        <v>3.0</v>
      </c>
      <c r="E4595" s="7"/>
      <c r="F4595" s="7" t="s">
        <v>300</v>
      </c>
      <c r="G4595" s="7" t="s">
        <v>293</v>
      </c>
      <c r="H4595" s="7" t="s">
        <v>1836</v>
      </c>
      <c r="I4595" s="7" t="s">
        <v>175</v>
      </c>
    </row>
    <row r="4596">
      <c r="A4596" s="56" t="s">
        <v>302</v>
      </c>
      <c r="B4596" s="7" t="s">
        <v>945</v>
      </c>
      <c r="C4596" s="7">
        <v>2.0</v>
      </c>
      <c r="D4596" s="7">
        <v>1.0</v>
      </c>
      <c r="E4596" s="7">
        <v>2.0</v>
      </c>
      <c r="F4596" s="7" t="s">
        <v>443</v>
      </c>
      <c r="G4596" s="7" t="s">
        <v>179</v>
      </c>
      <c r="H4596" s="7" t="s">
        <v>2911</v>
      </c>
      <c r="I4596" s="7" t="s">
        <v>27</v>
      </c>
    </row>
    <row r="4597">
      <c r="A4597" s="56" t="s">
        <v>290</v>
      </c>
      <c r="B4597" s="7" t="s">
        <v>310</v>
      </c>
      <c r="C4597" s="7">
        <v>5.0</v>
      </c>
      <c r="D4597" s="7">
        <v>6.0</v>
      </c>
      <c r="E4597" s="7"/>
      <c r="F4597" s="7" t="s">
        <v>627</v>
      </c>
      <c r="G4597" s="7" t="s">
        <v>293</v>
      </c>
      <c r="H4597" s="7" t="s">
        <v>2739</v>
      </c>
      <c r="I4597" s="7" t="s">
        <v>27</v>
      </c>
    </row>
    <row r="4598">
      <c r="A4598" s="56" t="s">
        <v>290</v>
      </c>
      <c r="B4598" s="7" t="s">
        <v>1194</v>
      </c>
      <c r="C4598" s="7">
        <v>4.0</v>
      </c>
      <c r="D4598" s="7">
        <v>4.0</v>
      </c>
      <c r="E4598" s="7"/>
      <c r="F4598" s="7" t="s">
        <v>345</v>
      </c>
      <c r="G4598" s="7" t="s">
        <v>293</v>
      </c>
      <c r="H4598" s="7" t="s">
        <v>383</v>
      </c>
      <c r="I4598" s="7" t="s">
        <v>25</v>
      </c>
    </row>
    <row r="4599">
      <c r="A4599" s="56" t="s">
        <v>290</v>
      </c>
      <c r="B4599" s="7" t="s">
        <v>549</v>
      </c>
      <c r="C4599" s="7">
        <v>4.0</v>
      </c>
      <c r="D4599" s="7">
        <v>5.0</v>
      </c>
      <c r="E4599" s="7"/>
      <c r="F4599" s="7" t="s">
        <v>36</v>
      </c>
      <c r="G4599" s="7" t="s">
        <v>293</v>
      </c>
      <c r="H4599" s="7" t="s">
        <v>463</v>
      </c>
      <c r="I4599" s="7" t="s">
        <v>27</v>
      </c>
    </row>
    <row r="4600">
      <c r="A4600" s="56" t="s">
        <v>439</v>
      </c>
      <c r="B4600" s="7" t="s">
        <v>534</v>
      </c>
      <c r="C4600" s="7">
        <v>1.0</v>
      </c>
      <c r="D4600" s="7">
        <v>1.0</v>
      </c>
      <c r="E4600" s="7">
        <v>1.0</v>
      </c>
      <c r="F4600" s="7" t="s">
        <v>345</v>
      </c>
      <c r="G4600" s="7" t="s">
        <v>293</v>
      </c>
      <c r="H4600" s="7" t="s">
        <v>1331</v>
      </c>
      <c r="I4600" s="7" t="s">
        <v>25</v>
      </c>
    </row>
    <row r="4601">
      <c r="A4601" s="56" t="s">
        <v>290</v>
      </c>
      <c r="B4601" s="7" t="s">
        <v>2912</v>
      </c>
      <c r="C4601" s="7">
        <v>5.0</v>
      </c>
      <c r="D4601" s="7">
        <v>5.0</v>
      </c>
      <c r="E4601" s="7"/>
      <c r="F4601" s="7" t="s">
        <v>300</v>
      </c>
      <c r="G4601" s="7" t="s">
        <v>293</v>
      </c>
      <c r="H4601" s="7" t="s">
        <v>2913</v>
      </c>
      <c r="I4601" s="7" t="s">
        <v>27</v>
      </c>
    </row>
    <row r="4602">
      <c r="A4602" s="56" t="s">
        <v>290</v>
      </c>
      <c r="B4602" s="7" t="s">
        <v>936</v>
      </c>
      <c r="C4602" s="7">
        <v>5.0</v>
      </c>
      <c r="D4602" s="7">
        <v>5.0</v>
      </c>
      <c r="E4602" s="7"/>
      <c r="F4602" s="7" t="s">
        <v>300</v>
      </c>
      <c r="G4602" s="7" t="s">
        <v>293</v>
      </c>
      <c r="H4602" s="7" t="s">
        <v>2914</v>
      </c>
      <c r="I4602" s="7" t="s">
        <v>27</v>
      </c>
    </row>
    <row r="4603">
      <c r="A4603" s="56" t="s">
        <v>290</v>
      </c>
      <c r="B4603" s="7" t="s">
        <v>639</v>
      </c>
      <c r="C4603" s="7">
        <v>4.0</v>
      </c>
      <c r="D4603" s="7">
        <v>4.0</v>
      </c>
      <c r="E4603" s="7"/>
      <c r="F4603" s="7" t="s">
        <v>355</v>
      </c>
      <c r="G4603" s="7" t="s">
        <v>293</v>
      </c>
      <c r="H4603" s="7" t="s">
        <v>2915</v>
      </c>
      <c r="I4603" s="7" t="s">
        <v>27</v>
      </c>
    </row>
    <row r="4604">
      <c r="A4604" s="56" t="s">
        <v>290</v>
      </c>
      <c r="B4604" s="7" t="s">
        <v>600</v>
      </c>
      <c r="C4604" s="7">
        <v>4.0</v>
      </c>
      <c r="D4604" s="7">
        <v>4.0</v>
      </c>
      <c r="E4604" s="7">
        <v>2.0</v>
      </c>
      <c r="F4604" s="7" t="s">
        <v>300</v>
      </c>
      <c r="G4604" s="7" t="s">
        <v>293</v>
      </c>
      <c r="H4604" s="7" t="s">
        <v>916</v>
      </c>
      <c r="I4604" s="7" t="s">
        <v>27</v>
      </c>
    </row>
    <row r="4605">
      <c r="A4605" s="56" t="s">
        <v>319</v>
      </c>
      <c r="B4605" s="7" t="s">
        <v>1073</v>
      </c>
      <c r="C4605" s="7">
        <v>6.0</v>
      </c>
      <c r="D4605" s="7">
        <v>5.0</v>
      </c>
      <c r="E4605" s="7">
        <v>1.0</v>
      </c>
      <c r="F4605" s="7" t="s">
        <v>300</v>
      </c>
      <c r="G4605" s="7" t="s">
        <v>293</v>
      </c>
      <c r="H4605" s="7" t="s">
        <v>2846</v>
      </c>
      <c r="I4605" s="7" t="s">
        <v>25</v>
      </c>
    </row>
    <row r="4606">
      <c r="A4606" s="56" t="s">
        <v>290</v>
      </c>
      <c r="B4606" s="7" t="s">
        <v>722</v>
      </c>
      <c r="C4606" s="7">
        <v>5.0</v>
      </c>
      <c r="D4606" s="7">
        <v>5.0</v>
      </c>
      <c r="E4606" s="7">
        <v>2.0</v>
      </c>
      <c r="F4606" s="7" t="s">
        <v>300</v>
      </c>
      <c r="G4606" s="7" t="s">
        <v>293</v>
      </c>
      <c r="H4606" s="7" t="s">
        <v>548</v>
      </c>
      <c r="I4606" s="7" t="s">
        <v>27</v>
      </c>
    </row>
    <row r="4607">
      <c r="A4607" s="56" t="s">
        <v>290</v>
      </c>
      <c r="B4607" s="7" t="s">
        <v>560</v>
      </c>
      <c r="C4607" s="7">
        <v>4.0</v>
      </c>
      <c r="D4607" s="7">
        <v>4.0</v>
      </c>
      <c r="E4607" s="7">
        <v>2.0</v>
      </c>
      <c r="F4607" s="7" t="s">
        <v>300</v>
      </c>
      <c r="G4607" s="7" t="s">
        <v>293</v>
      </c>
      <c r="H4607" s="7" t="s">
        <v>636</v>
      </c>
      <c r="I4607" s="7" t="s">
        <v>27</v>
      </c>
    </row>
    <row r="4608">
      <c r="A4608" s="56" t="s">
        <v>290</v>
      </c>
      <c r="B4608" s="7" t="s">
        <v>518</v>
      </c>
      <c r="C4608" s="7">
        <v>6.0</v>
      </c>
      <c r="D4608" s="7">
        <v>7.0</v>
      </c>
      <c r="E4608" s="7"/>
      <c r="F4608" s="7" t="s">
        <v>563</v>
      </c>
      <c r="G4608" s="7" t="s">
        <v>293</v>
      </c>
      <c r="H4608" s="7" t="s">
        <v>2916</v>
      </c>
      <c r="I4608" s="7" t="s">
        <v>25</v>
      </c>
    </row>
    <row r="4609">
      <c r="A4609" s="56" t="s">
        <v>290</v>
      </c>
      <c r="B4609" s="7" t="s">
        <v>1463</v>
      </c>
      <c r="C4609" s="7">
        <v>6.0</v>
      </c>
      <c r="D4609" s="7">
        <v>6.0</v>
      </c>
      <c r="E4609" s="7">
        <v>2.0</v>
      </c>
      <c r="F4609" s="7" t="s">
        <v>1027</v>
      </c>
      <c r="G4609" s="7" t="s">
        <v>293</v>
      </c>
      <c r="H4609" s="7" t="s">
        <v>2917</v>
      </c>
      <c r="I4609" s="7" t="s">
        <v>27</v>
      </c>
    </row>
    <row r="4610">
      <c r="A4610" s="56" t="s">
        <v>439</v>
      </c>
      <c r="B4610" s="7" t="s">
        <v>1737</v>
      </c>
      <c r="C4610" s="7">
        <v>5.0</v>
      </c>
      <c r="D4610" s="7">
        <v>5.0</v>
      </c>
      <c r="E4610" s="7">
        <v>3.0</v>
      </c>
      <c r="F4610" s="7" t="s">
        <v>1027</v>
      </c>
      <c r="G4610" s="7" t="s">
        <v>293</v>
      </c>
      <c r="H4610" s="7" t="s">
        <v>2917</v>
      </c>
      <c r="I4610" s="7" t="s">
        <v>27</v>
      </c>
    </row>
    <row r="4611">
      <c r="A4611" s="56" t="s">
        <v>439</v>
      </c>
      <c r="B4611" s="7" t="s">
        <v>1145</v>
      </c>
      <c r="C4611" s="7">
        <v>4.0</v>
      </c>
      <c r="D4611" s="7">
        <v>5.0</v>
      </c>
      <c r="E4611" s="7"/>
      <c r="F4611" s="7" t="s">
        <v>627</v>
      </c>
      <c r="G4611" s="7" t="s">
        <v>293</v>
      </c>
      <c r="H4611" s="7" t="s">
        <v>1486</v>
      </c>
      <c r="I4611" s="7" t="s">
        <v>27</v>
      </c>
    </row>
    <row r="4612">
      <c r="A4612" s="56" t="s">
        <v>439</v>
      </c>
      <c r="B4612" s="7" t="s">
        <v>411</v>
      </c>
      <c r="C4612" s="7">
        <v>4.0</v>
      </c>
      <c r="D4612" s="7">
        <v>5.0</v>
      </c>
      <c r="E4612" s="7"/>
      <c r="F4612" s="7" t="s">
        <v>627</v>
      </c>
      <c r="G4612" s="7" t="s">
        <v>293</v>
      </c>
      <c r="H4612" s="7" t="s">
        <v>1486</v>
      </c>
      <c r="I4612" s="7" t="s">
        <v>27</v>
      </c>
    </row>
    <row r="4613">
      <c r="A4613" s="56" t="s">
        <v>439</v>
      </c>
      <c r="B4613" s="7" t="s">
        <v>532</v>
      </c>
      <c r="C4613" s="7">
        <v>3.0</v>
      </c>
      <c r="D4613" s="7">
        <v>2.0</v>
      </c>
      <c r="E4613" s="7">
        <v>3.0</v>
      </c>
      <c r="F4613" s="7" t="s">
        <v>345</v>
      </c>
      <c r="G4613" s="7" t="s">
        <v>293</v>
      </c>
      <c r="H4613" s="7" t="s">
        <v>1298</v>
      </c>
      <c r="I4613" s="7" t="s">
        <v>25</v>
      </c>
    </row>
    <row r="4614">
      <c r="A4614" s="56" t="s">
        <v>290</v>
      </c>
      <c r="B4614" s="7" t="s">
        <v>601</v>
      </c>
      <c r="C4614" s="7">
        <v>5.0</v>
      </c>
      <c r="D4614" s="7">
        <v>5.0</v>
      </c>
      <c r="E4614" s="7">
        <v>2.0</v>
      </c>
      <c r="F4614" s="7" t="s">
        <v>300</v>
      </c>
      <c r="G4614" s="7" t="s">
        <v>293</v>
      </c>
      <c r="H4614" s="7" t="s">
        <v>1831</v>
      </c>
      <c r="I4614" s="7" t="s">
        <v>27</v>
      </c>
    </row>
    <row r="4615">
      <c r="A4615" s="56" t="s">
        <v>290</v>
      </c>
      <c r="B4615" s="7" t="s">
        <v>775</v>
      </c>
      <c r="C4615" s="7">
        <v>4.0</v>
      </c>
      <c r="D4615" s="7">
        <v>4.0</v>
      </c>
      <c r="E4615" s="7">
        <v>2.0</v>
      </c>
      <c r="F4615" s="7" t="s">
        <v>382</v>
      </c>
      <c r="G4615" s="7" t="s">
        <v>293</v>
      </c>
      <c r="H4615" s="7" t="s">
        <v>383</v>
      </c>
      <c r="I4615" s="7" t="s">
        <v>25</v>
      </c>
    </row>
    <row r="4616">
      <c r="A4616" s="56" t="s">
        <v>290</v>
      </c>
      <c r="B4616" s="7" t="s">
        <v>1145</v>
      </c>
      <c r="C4616" s="7">
        <v>4.0</v>
      </c>
      <c r="D4616" s="7">
        <v>4.0</v>
      </c>
      <c r="E4616" s="7"/>
      <c r="F4616" s="7" t="s">
        <v>382</v>
      </c>
      <c r="G4616" s="7" t="s">
        <v>293</v>
      </c>
      <c r="H4616" s="7" t="s">
        <v>383</v>
      </c>
      <c r="I4616" s="7" t="s">
        <v>27</v>
      </c>
    </row>
    <row r="4617">
      <c r="A4617" s="56" t="s">
        <v>319</v>
      </c>
      <c r="B4617" s="7" t="s">
        <v>2918</v>
      </c>
      <c r="C4617" s="7">
        <v>5.0</v>
      </c>
      <c r="D4617" s="7">
        <v>6.0</v>
      </c>
      <c r="E4617" s="7">
        <v>2.0</v>
      </c>
      <c r="F4617" s="7" t="s">
        <v>1027</v>
      </c>
      <c r="G4617" s="7" t="s">
        <v>293</v>
      </c>
      <c r="H4617" s="7" t="s">
        <v>2919</v>
      </c>
      <c r="I4617" s="7" t="s">
        <v>27</v>
      </c>
    </row>
    <row r="4618">
      <c r="A4618" s="56" t="s">
        <v>319</v>
      </c>
      <c r="B4618" s="7" t="s">
        <v>1432</v>
      </c>
      <c r="C4618" s="7">
        <v>5.0</v>
      </c>
      <c r="D4618" s="7">
        <v>6.0</v>
      </c>
      <c r="E4618" s="7">
        <v>1.0</v>
      </c>
      <c r="F4618" s="7" t="s">
        <v>24</v>
      </c>
      <c r="G4618" s="7" t="s">
        <v>293</v>
      </c>
      <c r="H4618" s="7" t="s">
        <v>901</v>
      </c>
      <c r="I4618" s="7" t="s">
        <v>25</v>
      </c>
    </row>
    <row r="4619">
      <c r="A4619" s="56" t="s">
        <v>319</v>
      </c>
      <c r="B4619" s="7" t="s">
        <v>2920</v>
      </c>
      <c r="C4619" s="7">
        <v>6.0</v>
      </c>
      <c r="D4619" s="7">
        <v>6.0</v>
      </c>
      <c r="E4619" s="7">
        <v>2.0</v>
      </c>
      <c r="F4619" s="7" t="s">
        <v>1027</v>
      </c>
      <c r="G4619" s="7" t="s">
        <v>293</v>
      </c>
      <c r="H4619" s="7" t="s">
        <v>2844</v>
      </c>
      <c r="I4619" s="7" t="s">
        <v>27</v>
      </c>
    </row>
    <row r="4620">
      <c r="A4620" s="56" t="s">
        <v>319</v>
      </c>
      <c r="B4620" s="7" t="s">
        <v>775</v>
      </c>
      <c r="C4620" s="7">
        <v>5.0</v>
      </c>
      <c r="D4620" s="7">
        <v>5.0</v>
      </c>
      <c r="E4620" s="7">
        <v>2.0</v>
      </c>
      <c r="F4620" s="7" t="s">
        <v>24</v>
      </c>
      <c r="G4620" s="7" t="s">
        <v>293</v>
      </c>
      <c r="H4620" s="7" t="s">
        <v>2846</v>
      </c>
      <c r="I4620" s="7" t="s">
        <v>27</v>
      </c>
    </row>
    <row r="4621">
      <c r="A4621" s="56" t="s">
        <v>290</v>
      </c>
      <c r="B4621" s="7" t="s">
        <v>790</v>
      </c>
      <c r="C4621" s="7">
        <v>6.0</v>
      </c>
      <c r="D4621" s="7">
        <v>7.0</v>
      </c>
      <c r="E4621" s="7">
        <v>2.0</v>
      </c>
      <c r="F4621" s="7" t="s">
        <v>627</v>
      </c>
      <c r="G4621" s="7" t="s">
        <v>293</v>
      </c>
      <c r="H4621" s="7" t="s">
        <v>2921</v>
      </c>
      <c r="I4621" s="7" t="s">
        <v>27</v>
      </c>
    </row>
    <row r="4622">
      <c r="A4622" s="56" t="s">
        <v>290</v>
      </c>
      <c r="B4622" s="7" t="s">
        <v>1698</v>
      </c>
      <c r="C4622" s="7">
        <v>7.0</v>
      </c>
      <c r="D4622" s="7">
        <v>7.0</v>
      </c>
      <c r="E4622" s="7"/>
      <c r="F4622" s="7" t="s">
        <v>24</v>
      </c>
      <c r="G4622" s="7" t="s">
        <v>293</v>
      </c>
      <c r="H4622" s="7" t="s">
        <v>2922</v>
      </c>
      <c r="I4622" s="7" t="s">
        <v>27</v>
      </c>
    </row>
    <row r="4623">
      <c r="A4623" s="56" t="s">
        <v>290</v>
      </c>
      <c r="B4623" s="7" t="s">
        <v>363</v>
      </c>
      <c r="C4623" s="7">
        <v>4.0</v>
      </c>
      <c r="D4623" s="7">
        <v>5.0</v>
      </c>
      <c r="E4623" s="7"/>
      <c r="F4623" s="7" t="s">
        <v>24</v>
      </c>
      <c r="G4623" s="7" t="s">
        <v>293</v>
      </c>
      <c r="H4623" s="7" t="s">
        <v>1391</v>
      </c>
      <c r="I4623" s="7" t="s">
        <v>27</v>
      </c>
    </row>
    <row r="4624">
      <c r="A4624" s="56" t="s">
        <v>290</v>
      </c>
      <c r="B4624" s="7" t="s">
        <v>2557</v>
      </c>
      <c r="C4624" s="7">
        <v>7.0</v>
      </c>
      <c r="D4624" s="7">
        <v>7.0</v>
      </c>
      <c r="E4624" s="7"/>
      <c r="F4624" s="7" t="s">
        <v>2923</v>
      </c>
      <c r="G4624" s="7" t="s">
        <v>293</v>
      </c>
      <c r="H4624" s="7" t="s">
        <v>1868</v>
      </c>
      <c r="I4624" s="7" t="s">
        <v>25</v>
      </c>
    </row>
    <row r="4625">
      <c r="A4625" s="56" t="s">
        <v>290</v>
      </c>
      <c r="B4625" s="7" t="s">
        <v>589</v>
      </c>
      <c r="C4625" s="7">
        <v>4.0</v>
      </c>
      <c r="D4625" s="7">
        <v>3.0</v>
      </c>
      <c r="E4625" s="7">
        <v>2.0</v>
      </c>
      <c r="F4625" s="7" t="s">
        <v>36</v>
      </c>
      <c r="G4625" s="7" t="s">
        <v>293</v>
      </c>
      <c r="H4625" s="7" t="s">
        <v>463</v>
      </c>
      <c r="I4625" s="7" t="s">
        <v>27</v>
      </c>
    </row>
    <row r="4626">
      <c r="A4626" s="56" t="s">
        <v>290</v>
      </c>
      <c r="B4626" s="7" t="s">
        <v>551</v>
      </c>
      <c r="C4626" s="7">
        <v>6.0</v>
      </c>
      <c r="D4626" s="7">
        <v>6.0</v>
      </c>
      <c r="E4626" s="7"/>
      <c r="F4626" s="7" t="s">
        <v>405</v>
      </c>
      <c r="G4626" s="7" t="s">
        <v>293</v>
      </c>
      <c r="H4626" s="7" t="s">
        <v>2924</v>
      </c>
      <c r="I4626" s="7" t="s">
        <v>25</v>
      </c>
    </row>
    <row r="4627">
      <c r="A4627" s="56" t="s">
        <v>319</v>
      </c>
      <c r="B4627" s="7" t="s">
        <v>409</v>
      </c>
      <c r="C4627" s="7">
        <v>5.0</v>
      </c>
      <c r="D4627" s="7">
        <v>5.0</v>
      </c>
      <c r="E4627" s="7"/>
      <c r="F4627" s="7" t="s">
        <v>300</v>
      </c>
      <c r="G4627" s="7" t="s">
        <v>293</v>
      </c>
      <c r="H4627" s="7" t="s">
        <v>2925</v>
      </c>
      <c r="I4627" s="7" t="s">
        <v>27</v>
      </c>
    </row>
    <row r="4628">
      <c r="A4628" s="56" t="s">
        <v>319</v>
      </c>
      <c r="B4628" s="7" t="s">
        <v>2926</v>
      </c>
      <c r="C4628" s="7">
        <v>5.0</v>
      </c>
      <c r="D4628" s="7">
        <v>5.0</v>
      </c>
      <c r="E4628" s="7"/>
      <c r="F4628" s="7" t="s">
        <v>1027</v>
      </c>
      <c r="G4628" s="7" t="s">
        <v>293</v>
      </c>
      <c r="H4628" s="7" t="s">
        <v>2927</v>
      </c>
      <c r="I4628" s="7" t="s">
        <v>27</v>
      </c>
    </row>
    <row r="4629">
      <c r="A4629" s="56" t="s">
        <v>290</v>
      </c>
      <c r="B4629" s="7" t="s">
        <v>334</v>
      </c>
      <c r="C4629" s="7">
        <v>6.0</v>
      </c>
      <c r="D4629" s="7">
        <v>6.0</v>
      </c>
      <c r="E4629" s="7">
        <v>2.0</v>
      </c>
      <c r="F4629" s="7" t="s">
        <v>300</v>
      </c>
      <c r="G4629" s="7" t="s">
        <v>293</v>
      </c>
      <c r="H4629" s="7" t="s">
        <v>2928</v>
      </c>
      <c r="I4629" s="7" t="s">
        <v>27</v>
      </c>
    </row>
    <row r="4630">
      <c r="A4630" s="56" t="s">
        <v>290</v>
      </c>
      <c r="B4630" s="7" t="s">
        <v>360</v>
      </c>
      <c r="C4630" s="7">
        <v>5.0</v>
      </c>
      <c r="D4630" s="7">
        <v>5.0</v>
      </c>
      <c r="E4630" s="7"/>
      <c r="F4630" s="7" t="s">
        <v>24</v>
      </c>
      <c r="G4630" s="7" t="s">
        <v>293</v>
      </c>
      <c r="H4630" s="7" t="s">
        <v>636</v>
      </c>
      <c r="I4630" s="7" t="s">
        <v>27</v>
      </c>
    </row>
    <row r="4631">
      <c r="A4631" s="56" t="s">
        <v>1519</v>
      </c>
      <c r="B4631" s="7" t="s">
        <v>580</v>
      </c>
      <c r="C4631" s="7">
        <v>4.0</v>
      </c>
      <c r="D4631" s="7">
        <v>4.0</v>
      </c>
      <c r="E4631" s="7">
        <v>2.0</v>
      </c>
      <c r="F4631" s="7" t="s">
        <v>300</v>
      </c>
      <c r="G4631" s="7" t="s">
        <v>293</v>
      </c>
      <c r="H4631" s="7" t="s">
        <v>338</v>
      </c>
      <c r="I4631" s="7" t="s">
        <v>175</v>
      </c>
    </row>
    <row r="4632">
      <c r="A4632" s="56" t="s">
        <v>336</v>
      </c>
      <c r="B4632" s="7" t="s">
        <v>779</v>
      </c>
      <c r="C4632" s="7">
        <v>5.0</v>
      </c>
      <c r="D4632" s="7">
        <v>5.0</v>
      </c>
      <c r="E4632" s="7"/>
      <c r="F4632" s="7" t="s">
        <v>24</v>
      </c>
      <c r="G4632" s="7" t="s">
        <v>293</v>
      </c>
      <c r="H4632" s="7" t="s">
        <v>2815</v>
      </c>
      <c r="I4632" s="7" t="s">
        <v>27</v>
      </c>
    </row>
    <row r="4633">
      <c r="A4633" s="56" t="s">
        <v>341</v>
      </c>
      <c r="B4633" s="7" t="s">
        <v>337</v>
      </c>
      <c r="C4633" s="7">
        <v>4.0</v>
      </c>
      <c r="D4633" s="7">
        <v>4.0</v>
      </c>
      <c r="E4633" s="7">
        <v>1.0</v>
      </c>
      <c r="F4633" s="7" t="s">
        <v>181</v>
      </c>
      <c r="G4633" s="7" t="s">
        <v>179</v>
      </c>
      <c r="H4633" s="7" t="s">
        <v>353</v>
      </c>
    </row>
    <row r="4634">
      <c r="A4634" s="56" t="s">
        <v>439</v>
      </c>
      <c r="B4634" s="7" t="s">
        <v>713</v>
      </c>
      <c r="C4634" s="7">
        <v>5.0</v>
      </c>
      <c r="D4634" s="7">
        <v>5.0</v>
      </c>
      <c r="E4634" s="7"/>
      <c r="F4634" s="7" t="s">
        <v>326</v>
      </c>
      <c r="G4634" s="7" t="s">
        <v>179</v>
      </c>
      <c r="H4634" s="7" t="s">
        <v>714</v>
      </c>
      <c r="I4634" s="7" t="s">
        <v>184</v>
      </c>
    </row>
    <row r="4635">
      <c r="A4635" s="56" t="s">
        <v>306</v>
      </c>
      <c r="B4635" s="7" t="s">
        <v>706</v>
      </c>
      <c r="C4635" s="7">
        <v>5.0</v>
      </c>
      <c r="D4635" s="7">
        <v>3.0</v>
      </c>
      <c r="E4635" s="7"/>
      <c r="F4635" s="7" t="s">
        <v>188</v>
      </c>
      <c r="G4635" s="7" t="s">
        <v>179</v>
      </c>
      <c r="H4635" s="7" t="s">
        <v>311</v>
      </c>
      <c r="I4635" s="7" t="s">
        <v>27</v>
      </c>
    </row>
    <row r="4636">
      <c r="A4636" s="56" t="s">
        <v>336</v>
      </c>
      <c r="B4636" s="7" t="s">
        <v>775</v>
      </c>
      <c r="C4636" s="7">
        <v>6.0</v>
      </c>
      <c r="D4636" s="7">
        <v>5.0</v>
      </c>
      <c r="E4636" s="7"/>
      <c r="F4636" s="7" t="s">
        <v>355</v>
      </c>
      <c r="G4636" s="7" t="s">
        <v>293</v>
      </c>
      <c r="H4636" s="7" t="s">
        <v>2846</v>
      </c>
      <c r="I4636" s="7" t="s">
        <v>25</v>
      </c>
    </row>
    <row r="4637">
      <c r="A4637" s="56" t="s">
        <v>319</v>
      </c>
      <c r="B4637" s="7" t="s">
        <v>560</v>
      </c>
      <c r="C4637" s="7">
        <v>4.0</v>
      </c>
      <c r="D4637" s="7">
        <v>4.0</v>
      </c>
      <c r="E4637" s="7">
        <v>2.0</v>
      </c>
      <c r="F4637" s="7" t="s">
        <v>24</v>
      </c>
      <c r="G4637" s="7" t="s">
        <v>293</v>
      </c>
      <c r="H4637" s="7" t="s">
        <v>2929</v>
      </c>
      <c r="I4637" s="7" t="s">
        <v>27</v>
      </c>
    </row>
    <row r="4638">
      <c r="A4638" s="56" t="s">
        <v>290</v>
      </c>
      <c r="B4638" s="7" t="s">
        <v>409</v>
      </c>
      <c r="C4638" s="7">
        <v>5.0</v>
      </c>
      <c r="D4638" s="7">
        <v>5.0</v>
      </c>
      <c r="E4638" s="7"/>
      <c r="F4638" s="7" t="s">
        <v>24</v>
      </c>
      <c r="G4638" s="7" t="s">
        <v>293</v>
      </c>
      <c r="H4638" s="7" t="s">
        <v>1391</v>
      </c>
      <c r="I4638" s="7" t="s">
        <v>27</v>
      </c>
    </row>
    <row r="4639">
      <c r="A4639" s="56" t="s">
        <v>290</v>
      </c>
      <c r="B4639" s="7" t="s">
        <v>560</v>
      </c>
      <c r="C4639" s="7">
        <v>2.0</v>
      </c>
      <c r="D4639" s="7">
        <v>2.0</v>
      </c>
      <c r="E4639" s="7"/>
      <c r="F4639" s="7" t="s">
        <v>36</v>
      </c>
      <c r="G4639" s="7" t="s">
        <v>293</v>
      </c>
      <c r="H4639" s="7" t="s">
        <v>493</v>
      </c>
      <c r="I4639" s="7" t="s">
        <v>25</v>
      </c>
    </row>
    <row r="4640">
      <c r="A4640" s="56" t="s">
        <v>290</v>
      </c>
      <c r="B4640" s="7" t="s">
        <v>512</v>
      </c>
      <c r="C4640" s="7">
        <v>2.0</v>
      </c>
      <c r="D4640" s="7">
        <v>2.0</v>
      </c>
      <c r="E4640" s="7"/>
      <c r="F4640" s="7" t="s">
        <v>36</v>
      </c>
      <c r="G4640" s="7" t="s">
        <v>293</v>
      </c>
      <c r="H4640" s="7" t="s">
        <v>592</v>
      </c>
      <c r="I4640" s="7" t="s">
        <v>25</v>
      </c>
    </row>
    <row r="4641">
      <c r="A4641" s="56" t="s">
        <v>290</v>
      </c>
      <c r="B4641" s="7" t="s">
        <v>722</v>
      </c>
      <c r="C4641" s="7">
        <v>2.0</v>
      </c>
      <c r="D4641" s="7">
        <v>2.0</v>
      </c>
      <c r="E4641" s="7"/>
      <c r="F4641" s="7" t="s">
        <v>36</v>
      </c>
      <c r="G4641" s="7" t="s">
        <v>293</v>
      </c>
      <c r="H4641" s="7" t="s">
        <v>493</v>
      </c>
      <c r="I4641" s="7" t="s">
        <v>25</v>
      </c>
    </row>
    <row r="4642">
      <c r="A4642" s="56" t="s">
        <v>319</v>
      </c>
      <c r="B4642" s="7" t="s">
        <v>1166</v>
      </c>
      <c r="C4642" s="7">
        <v>5.0</v>
      </c>
      <c r="D4642" s="7">
        <v>4.0</v>
      </c>
      <c r="E4642" s="7">
        <v>2.0</v>
      </c>
      <c r="F4642" s="7" t="s">
        <v>24</v>
      </c>
      <c r="G4642" s="7" t="s">
        <v>293</v>
      </c>
      <c r="H4642" s="7" t="s">
        <v>2930</v>
      </c>
      <c r="I4642" s="7" t="s">
        <v>25</v>
      </c>
    </row>
    <row r="4643">
      <c r="A4643" s="56" t="s">
        <v>319</v>
      </c>
      <c r="B4643" s="7" t="s">
        <v>535</v>
      </c>
      <c r="C4643" s="7">
        <v>4.0</v>
      </c>
      <c r="D4643" s="7">
        <v>3.0</v>
      </c>
      <c r="E4643" s="7"/>
      <c r="F4643" s="7" t="s">
        <v>24</v>
      </c>
      <c r="G4643" s="7" t="s">
        <v>293</v>
      </c>
      <c r="H4643" s="7" t="s">
        <v>2931</v>
      </c>
      <c r="I4643" s="7" t="s">
        <v>27</v>
      </c>
    </row>
    <row r="4644">
      <c r="A4644" s="56" t="s">
        <v>348</v>
      </c>
      <c r="B4644" s="7" t="s">
        <v>431</v>
      </c>
      <c r="C4644" s="7">
        <v>1.0</v>
      </c>
      <c r="D4644" s="7">
        <v>1.0</v>
      </c>
      <c r="E4644" s="7"/>
      <c r="F4644" s="7" t="s">
        <v>36</v>
      </c>
      <c r="G4644" s="7" t="s">
        <v>293</v>
      </c>
      <c r="H4644" s="7" t="s">
        <v>910</v>
      </c>
      <c r="I4644" s="7" t="s">
        <v>25</v>
      </c>
    </row>
    <row r="4645">
      <c r="A4645" s="56" t="s">
        <v>319</v>
      </c>
      <c r="B4645" s="7" t="s">
        <v>775</v>
      </c>
      <c r="C4645" s="7">
        <v>5.0</v>
      </c>
      <c r="D4645" s="7">
        <v>5.0</v>
      </c>
      <c r="E4645" s="7"/>
      <c r="F4645" s="7" t="s">
        <v>24</v>
      </c>
      <c r="G4645" s="7" t="s">
        <v>293</v>
      </c>
      <c r="H4645" s="7" t="s">
        <v>2846</v>
      </c>
      <c r="I4645" s="7" t="s">
        <v>27</v>
      </c>
    </row>
    <row r="4646">
      <c r="A4646" s="56" t="s">
        <v>319</v>
      </c>
      <c r="B4646" s="7" t="s">
        <v>644</v>
      </c>
      <c r="C4646" s="7">
        <v>5.0</v>
      </c>
      <c r="D4646" s="7">
        <v>5.0</v>
      </c>
      <c r="E4646" s="7"/>
      <c r="F4646" s="7" t="s">
        <v>24</v>
      </c>
      <c r="G4646" s="7" t="s">
        <v>293</v>
      </c>
      <c r="H4646" s="7" t="s">
        <v>2932</v>
      </c>
      <c r="I4646" s="7" t="s">
        <v>27</v>
      </c>
    </row>
    <row r="4647">
      <c r="A4647" s="56" t="s">
        <v>319</v>
      </c>
      <c r="B4647" s="7" t="s">
        <v>2933</v>
      </c>
      <c r="C4647" s="7">
        <v>5.0</v>
      </c>
      <c r="D4647" s="7">
        <v>5.0</v>
      </c>
      <c r="E4647" s="7">
        <v>2.0</v>
      </c>
      <c r="F4647" s="7" t="s">
        <v>24</v>
      </c>
      <c r="G4647" s="7" t="s">
        <v>293</v>
      </c>
      <c r="H4647" s="7" t="s">
        <v>544</v>
      </c>
      <c r="I4647" s="7" t="s">
        <v>27</v>
      </c>
    </row>
    <row r="4648">
      <c r="A4648" s="56" t="s">
        <v>319</v>
      </c>
      <c r="B4648" s="7" t="s">
        <v>518</v>
      </c>
      <c r="C4648" s="7">
        <v>5.0</v>
      </c>
      <c r="D4648" s="7">
        <v>5.0</v>
      </c>
      <c r="E4648" s="7">
        <v>2.0</v>
      </c>
      <c r="F4648" s="7" t="s">
        <v>24</v>
      </c>
      <c r="G4648" s="7" t="s">
        <v>293</v>
      </c>
      <c r="H4648" s="7" t="s">
        <v>2844</v>
      </c>
      <c r="I4648" s="7" t="s">
        <v>175</v>
      </c>
    </row>
    <row r="4649">
      <c r="A4649" s="56" t="s">
        <v>319</v>
      </c>
      <c r="B4649" s="7" t="s">
        <v>790</v>
      </c>
      <c r="C4649" s="7">
        <v>5.0</v>
      </c>
      <c r="D4649" s="7">
        <v>6.0</v>
      </c>
      <c r="E4649" s="7"/>
      <c r="F4649" s="7" t="s">
        <v>1027</v>
      </c>
      <c r="G4649" s="7" t="s">
        <v>293</v>
      </c>
      <c r="H4649" s="7" t="s">
        <v>1892</v>
      </c>
      <c r="I4649" s="7" t="s">
        <v>27</v>
      </c>
    </row>
    <row r="4650">
      <c r="A4650" s="56" t="s">
        <v>290</v>
      </c>
      <c r="B4650" s="7" t="s">
        <v>601</v>
      </c>
      <c r="C4650" s="7">
        <v>5.0</v>
      </c>
      <c r="D4650" s="7">
        <v>5.0</v>
      </c>
      <c r="E4650" s="7"/>
      <c r="F4650" s="7" t="s">
        <v>24</v>
      </c>
      <c r="G4650" s="7" t="s">
        <v>293</v>
      </c>
      <c r="H4650" s="7" t="s">
        <v>1831</v>
      </c>
      <c r="I4650" s="7" t="s">
        <v>27</v>
      </c>
    </row>
    <row r="4651">
      <c r="A4651" s="56" t="s">
        <v>290</v>
      </c>
      <c r="B4651" s="7" t="s">
        <v>722</v>
      </c>
      <c r="C4651" s="7">
        <v>4.0</v>
      </c>
      <c r="D4651" s="7">
        <v>4.0</v>
      </c>
      <c r="E4651" s="7">
        <v>2.0</v>
      </c>
      <c r="F4651" s="7" t="s">
        <v>36</v>
      </c>
      <c r="G4651" s="7" t="s">
        <v>293</v>
      </c>
      <c r="H4651" s="7" t="s">
        <v>2934</v>
      </c>
      <c r="I4651" s="7" t="s">
        <v>25</v>
      </c>
    </row>
    <row r="4652">
      <c r="A4652" s="56" t="s">
        <v>319</v>
      </c>
      <c r="B4652" s="7" t="s">
        <v>2935</v>
      </c>
      <c r="C4652" s="7">
        <v>4.0</v>
      </c>
      <c r="D4652" s="7">
        <v>3.0</v>
      </c>
      <c r="E4652" s="7"/>
      <c r="F4652" s="7" t="s">
        <v>24</v>
      </c>
      <c r="G4652" s="7" t="s">
        <v>293</v>
      </c>
      <c r="H4652" s="7" t="s">
        <v>2936</v>
      </c>
      <c r="I4652" s="7" t="s">
        <v>27</v>
      </c>
    </row>
    <row r="4653">
      <c r="A4653" s="56" t="s">
        <v>319</v>
      </c>
      <c r="B4653" s="7" t="s">
        <v>1432</v>
      </c>
      <c r="C4653" s="7">
        <v>5.0</v>
      </c>
      <c r="D4653" s="7">
        <v>6.0</v>
      </c>
      <c r="E4653" s="7">
        <v>2.0</v>
      </c>
      <c r="F4653" s="7" t="s">
        <v>24</v>
      </c>
      <c r="G4653" s="7" t="s">
        <v>293</v>
      </c>
      <c r="H4653" s="7" t="s">
        <v>901</v>
      </c>
      <c r="I4653" s="7" t="s">
        <v>25</v>
      </c>
    </row>
    <row r="4654">
      <c r="A4654" s="56" t="s">
        <v>319</v>
      </c>
      <c r="B4654" s="7" t="s">
        <v>2937</v>
      </c>
      <c r="C4654" s="7">
        <v>5.0</v>
      </c>
      <c r="D4654" s="7">
        <v>6.0</v>
      </c>
      <c r="E4654" s="7">
        <v>2.0</v>
      </c>
      <c r="F4654" s="7" t="s">
        <v>1027</v>
      </c>
      <c r="G4654" s="7" t="s">
        <v>293</v>
      </c>
      <c r="H4654" s="7" t="s">
        <v>2919</v>
      </c>
      <c r="I4654" s="7" t="s">
        <v>27</v>
      </c>
    </row>
    <row r="4655">
      <c r="A4655" s="56" t="s">
        <v>290</v>
      </c>
      <c r="B4655" s="7" t="s">
        <v>535</v>
      </c>
      <c r="C4655" s="7">
        <v>2.0</v>
      </c>
      <c r="D4655" s="7">
        <v>2.0</v>
      </c>
      <c r="E4655" s="7">
        <v>1.0</v>
      </c>
      <c r="F4655" s="7" t="s">
        <v>36</v>
      </c>
      <c r="G4655" s="7" t="s">
        <v>293</v>
      </c>
      <c r="H4655" s="7" t="s">
        <v>592</v>
      </c>
      <c r="I4655" s="7" t="s">
        <v>27</v>
      </c>
    </row>
    <row r="4656">
      <c r="A4656" s="56" t="s">
        <v>290</v>
      </c>
      <c r="B4656" s="7" t="s">
        <v>600</v>
      </c>
      <c r="C4656" s="7">
        <v>4.0</v>
      </c>
      <c r="D4656" s="7">
        <v>3.0</v>
      </c>
      <c r="E4656" s="7"/>
      <c r="F4656" s="7" t="s">
        <v>36</v>
      </c>
      <c r="G4656" s="7" t="s">
        <v>293</v>
      </c>
      <c r="H4656" s="7" t="s">
        <v>385</v>
      </c>
      <c r="I4656" s="7" t="s">
        <v>27</v>
      </c>
    </row>
    <row r="4657">
      <c r="A4657" s="56" t="s">
        <v>290</v>
      </c>
      <c r="B4657" s="7" t="s">
        <v>564</v>
      </c>
      <c r="C4657" s="7">
        <v>5.0</v>
      </c>
      <c r="D4657" s="7">
        <v>5.0</v>
      </c>
      <c r="E4657" s="7"/>
      <c r="F4657" s="7" t="s">
        <v>24</v>
      </c>
      <c r="G4657" s="7" t="s">
        <v>293</v>
      </c>
      <c r="H4657" s="7" t="s">
        <v>1391</v>
      </c>
      <c r="I4657" s="7" t="s">
        <v>27</v>
      </c>
    </row>
    <row r="4658">
      <c r="A4658" s="56" t="s">
        <v>290</v>
      </c>
      <c r="B4658" s="7" t="s">
        <v>2938</v>
      </c>
      <c r="C4658" s="7">
        <v>5.0</v>
      </c>
      <c r="D4658" s="7">
        <v>6.0</v>
      </c>
      <c r="E4658" s="7"/>
      <c r="F4658" s="7" t="s">
        <v>36</v>
      </c>
      <c r="G4658" s="7" t="s">
        <v>293</v>
      </c>
      <c r="H4658" s="7" t="s">
        <v>2939</v>
      </c>
      <c r="I4658" s="7" t="s">
        <v>25</v>
      </c>
    </row>
    <row r="4659">
      <c r="A4659" s="56" t="s">
        <v>290</v>
      </c>
      <c r="B4659" s="7" t="s">
        <v>2940</v>
      </c>
      <c r="C4659" s="7">
        <v>3.0</v>
      </c>
      <c r="D4659" s="7">
        <v>3.0</v>
      </c>
      <c r="E4659" s="7"/>
      <c r="F4659" s="7" t="s">
        <v>36</v>
      </c>
      <c r="G4659" s="7" t="s">
        <v>293</v>
      </c>
      <c r="H4659" s="7" t="s">
        <v>531</v>
      </c>
      <c r="I4659" s="7" t="s">
        <v>25</v>
      </c>
    </row>
    <row r="4660">
      <c r="A4660" s="56" t="s">
        <v>290</v>
      </c>
      <c r="B4660" s="7" t="s">
        <v>2941</v>
      </c>
      <c r="C4660" s="7">
        <v>3.0</v>
      </c>
      <c r="D4660" s="7">
        <v>3.0</v>
      </c>
      <c r="E4660" s="7"/>
      <c r="F4660" s="7" t="s">
        <v>36</v>
      </c>
      <c r="G4660" s="7" t="s">
        <v>293</v>
      </c>
      <c r="H4660" s="7" t="s">
        <v>2942</v>
      </c>
      <c r="I4660" s="7" t="s">
        <v>25</v>
      </c>
    </row>
    <row r="4661">
      <c r="A4661" s="56" t="s">
        <v>290</v>
      </c>
      <c r="B4661" s="7" t="s">
        <v>2943</v>
      </c>
      <c r="C4661" s="7">
        <v>3.0</v>
      </c>
      <c r="D4661" s="7">
        <v>3.0</v>
      </c>
      <c r="E4661" s="7">
        <v>2.0</v>
      </c>
      <c r="F4661" s="7" t="s">
        <v>36</v>
      </c>
      <c r="G4661" s="7" t="s">
        <v>293</v>
      </c>
      <c r="H4661" s="7" t="s">
        <v>531</v>
      </c>
      <c r="I4661" s="7" t="s">
        <v>25</v>
      </c>
    </row>
    <row r="4662">
      <c r="A4662" s="56" t="s">
        <v>290</v>
      </c>
      <c r="B4662" s="7" t="s">
        <v>2944</v>
      </c>
      <c r="C4662" s="7">
        <v>3.0</v>
      </c>
      <c r="D4662" s="7">
        <v>3.0</v>
      </c>
      <c r="E4662" s="7">
        <v>1.0</v>
      </c>
      <c r="F4662" s="7" t="s">
        <v>36</v>
      </c>
      <c r="G4662" s="7" t="s">
        <v>293</v>
      </c>
      <c r="H4662" s="7" t="s">
        <v>1228</v>
      </c>
      <c r="I4662" s="7" t="s">
        <v>25</v>
      </c>
    </row>
    <row r="4663">
      <c r="A4663" s="56" t="s">
        <v>290</v>
      </c>
      <c r="B4663" s="7" t="s">
        <v>2945</v>
      </c>
      <c r="C4663" s="7">
        <v>2.0</v>
      </c>
      <c r="D4663" s="7">
        <v>2.0</v>
      </c>
      <c r="E4663" s="7">
        <v>2.0</v>
      </c>
      <c r="F4663" s="7" t="s">
        <v>36</v>
      </c>
      <c r="G4663" s="7" t="s">
        <v>293</v>
      </c>
      <c r="H4663" s="7" t="s">
        <v>835</v>
      </c>
      <c r="I4663" s="7" t="s">
        <v>25</v>
      </c>
    </row>
    <row r="4664">
      <c r="A4664" s="56" t="s">
        <v>290</v>
      </c>
      <c r="B4664" s="7" t="s">
        <v>2946</v>
      </c>
      <c r="C4664" s="7">
        <v>3.0</v>
      </c>
      <c r="D4664" s="7">
        <v>3.0</v>
      </c>
      <c r="E4664" s="7"/>
      <c r="F4664" s="7" t="s">
        <v>36</v>
      </c>
      <c r="G4664" s="7" t="s">
        <v>293</v>
      </c>
      <c r="H4664" s="7" t="s">
        <v>2947</v>
      </c>
      <c r="I4664" s="7" t="s">
        <v>25</v>
      </c>
    </row>
    <row r="4665">
      <c r="A4665" s="56" t="s">
        <v>290</v>
      </c>
      <c r="B4665" s="7" t="s">
        <v>2948</v>
      </c>
      <c r="C4665" s="7">
        <v>3.0</v>
      </c>
      <c r="D4665" s="7">
        <v>2.0</v>
      </c>
      <c r="E4665" s="7">
        <v>1.0</v>
      </c>
      <c r="F4665" s="7" t="s">
        <v>36</v>
      </c>
      <c r="G4665" s="7" t="s">
        <v>293</v>
      </c>
      <c r="H4665" s="7" t="s">
        <v>490</v>
      </c>
      <c r="I4665" s="7" t="s">
        <v>25</v>
      </c>
    </row>
    <row r="4666">
      <c r="A4666" s="56" t="s">
        <v>290</v>
      </c>
      <c r="B4666" s="7" t="s">
        <v>2949</v>
      </c>
      <c r="C4666" s="7">
        <v>2.0</v>
      </c>
      <c r="D4666" s="7">
        <v>2.0</v>
      </c>
      <c r="E4666" s="7"/>
      <c r="F4666" s="7" t="s">
        <v>36</v>
      </c>
      <c r="G4666" s="7" t="s">
        <v>293</v>
      </c>
      <c r="H4666" s="7" t="s">
        <v>707</v>
      </c>
      <c r="I4666" s="7" t="s">
        <v>25</v>
      </c>
    </row>
    <row r="4667">
      <c r="A4667" s="56" t="s">
        <v>290</v>
      </c>
      <c r="B4667" s="7" t="s">
        <v>2950</v>
      </c>
      <c r="C4667" s="7">
        <v>2.0</v>
      </c>
      <c r="D4667" s="7">
        <v>2.0</v>
      </c>
      <c r="E4667" s="7"/>
      <c r="F4667" s="7" t="s">
        <v>36</v>
      </c>
      <c r="G4667" s="7" t="s">
        <v>293</v>
      </c>
      <c r="H4667" s="7" t="s">
        <v>707</v>
      </c>
      <c r="I4667" s="7" t="s">
        <v>25</v>
      </c>
    </row>
    <row r="4668">
      <c r="A4668" s="56" t="s">
        <v>290</v>
      </c>
      <c r="B4668" s="7" t="s">
        <v>433</v>
      </c>
      <c r="C4668" s="7">
        <v>6.0</v>
      </c>
      <c r="D4668" s="7">
        <v>5.0</v>
      </c>
      <c r="E4668" s="7"/>
      <c r="F4668" s="7" t="s">
        <v>24</v>
      </c>
      <c r="G4668" s="7" t="s">
        <v>293</v>
      </c>
      <c r="H4668" s="7" t="s">
        <v>1391</v>
      </c>
      <c r="I4668" s="7" t="s">
        <v>27</v>
      </c>
    </row>
    <row r="4669">
      <c r="A4669" s="56" t="s">
        <v>290</v>
      </c>
      <c r="B4669" s="7" t="s">
        <v>2951</v>
      </c>
      <c r="C4669" s="7">
        <v>4.0</v>
      </c>
      <c r="D4669" s="7">
        <v>4.0</v>
      </c>
      <c r="E4669" s="7">
        <v>2.0</v>
      </c>
      <c r="F4669" s="7" t="s">
        <v>36</v>
      </c>
      <c r="G4669" s="7" t="s">
        <v>293</v>
      </c>
      <c r="H4669" s="7" t="s">
        <v>463</v>
      </c>
      <c r="I4669" s="7" t="s">
        <v>27</v>
      </c>
    </row>
    <row r="4670">
      <c r="A4670" s="56" t="s">
        <v>290</v>
      </c>
      <c r="B4670" s="7" t="s">
        <v>670</v>
      </c>
      <c r="C4670" s="7">
        <v>6.0</v>
      </c>
      <c r="D4670" s="7">
        <v>5.0</v>
      </c>
      <c r="E4670" s="7"/>
      <c r="F4670" s="7" t="s">
        <v>36</v>
      </c>
      <c r="G4670" s="7" t="s">
        <v>293</v>
      </c>
      <c r="H4670" s="7" t="s">
        <v>1398</v>
      </c>
      <c r="I4670" s="7" t="s">
        <v>27</v>
      </c>
    </row>
    <row r="4671">
      <c r="A4671" s="56" t="s">
        <v>290</v>
      </c>
      <c r="B4671" s="7" t="s">
        <v>512</v>
      </c>
      <c r="C4671" s="7">
        <v>4.0</v>
      </c>
      <c r="D4671" s="7">
        <v>4.0</v>
      </c>
      <c r="E4671" s="7">
        <v>2.0</v>
      </c>
      <c r="F4671" s="7" t="s">
        <v>36</v>
      </c>
      <c r="G4671" s="7" t="s">
        <v>293</v>
      </c>
      <c r="H4671" s="7" t="s">
        <v>2049</v>
      </c>
      <c r="I4671" s="7" t="s">
        <v>25</v>
      </c>
    </row>
    <row r="4672">
      <c r="A4672" s="56" t="s">
        <v>290</v>
      </c>
      <c r="B4672" s="7" t="s">
        <v>2952</v>
      </c>
      <c r="C4672" s="7">
        <v>4.0</v>
      </c>
      <c r="D4672" s="7">
        <v>3.0</v>
      </c>
      <c r="E4672" s="7">
        <v>2.0</v>
      </c>
      <c r="F4672" s="7" t="s">
        <v>36</v>
      </c>
      <c r="G4672" s="7" t="s">
        <v>293</v>
      </c>
      <c r="H4672" s="7" t="s">
        <v>1230</v>
      </c>
      <c r="I4672" s="7" t="s">
        <v>27</v>
      </c>
    </row>
    <row r="4673">
      <c r="A4673" s="56" t="s">
        <v>290</v>
      </c>
      <c r="B4673" s="7" t="s">
        <v>2953</v>
      </c>
      <c r="C4673" s="7">
        <v>4.0</v>
      </c>
      <c r="D4673" s="7">
        <v>3.0</v>
      </c>
      <c r="E4673" s="7">
        <v>1.0</v>
      </c>
      <c r="F4673" s="7" t="s">
        <v>36</v>
      </c>
      <c r="G4673" s="7" t="s">
        <v>293</v>
      </c>
      <c r="H4673" s="7" t="s">
        <v>1353</v>
      </c>
      <c r="I4673" s="7" t="s">
        <v>25</v>
      </c>
    </row>
    <row r="4674">
      <c r="A4674" s="56" t="s">
        <v>290</v>
      </c>
      <c r="B4674" s="7" t="s">
        <v>2954</v>
      </c>
      <c r="C4674" s="7">
        <v>2.0</v>
      </c>
      <c r="D4674" s="7">
        <v>2.0</v>
      </c>
      <c r="E4674" s="7">
        <v>1.0</v>
      </c>
      <c r="F4674" s="7" t="s">
        <v>36</v>
      </c>
      <c r="G4674" s="7" t="s">
        <v>293</v>
      </c>
      <c r="H4674" s="7" t="s">
        <v>493</v>
      </c>
      <c r="I4674" s="7" t="s">
        <v>25</v>
      </c>
    </row>
    <row r="4675">
      <c r="A4675" s="56" t="s">
        <v>290</v>
      </c>
      <c r="B4675" s="7" t="s">
        <v>535</v>
      </c>
      <c r="C4675" s="7">
        <v>2.0</v>
      </c>
      <c r="D4675" s="7">
        <v>2.0</v>
      </c>
      <c r="E4675" s="7">
        <v>2.0</v>
      </c>
      <c r="F4675" s="7" t="s">
        <v>36</v>
      </c>
      <c r="G4675" s="7" t="s">
        <v>293</v>
      </c>
      <c r="H4675" s="7" t="s">
        <v>592</v>
      </c>
      <c r="I4675" s="7" t="s">
        <v>27</v>
      </c>
    </row>
    <row r="4676">
      <c r="A4676" s="56" t="s">
        <v>336</v>
      </c>
      <c r="B4676" s="7" t="s">
        <v>775</v>
      </c>
      <c r="C4676" s="7">
        <v>6.0</v>
      </c>
      <c r="D4676" s="7">
        <v>5.0</v>
      </c>
      <c r="E4676" s="7"/>
      <c r="F4676" s="7" t="s">
        <v>329</v>
      </c>
      <c r="G4676" s="7" t="s">
        <v>293</v>
      </c>
      <c r="H4676" s="7" t="s">
        <v>2846</v>
      </c>
      <c r="I4676" s="7" t="s">
        <v>25</v>
      </c>
    </row>
    <row r="4677">
      <c r="A4677" s="56" t="s">
        <v>290</v>
      </c>
      <c r="B4677" s="7" t="s">
        <v>671</v>
      </c>
      <c r="C4677" s="7">
        <v>2.0</v>
      </c>
      <c r="D4677" s="7">
        <v>2.0</v>
      </c>
      <c r="E4677" s="7">
        <v>5.0</v>
      </c>
      <c r="F4677" s="7" t="s">
        <v>36</v>
      </c>
      <c r="G4677" s="7" t="s">
        <v>293</v>
      </c>
      <c r="H4677" s="7" t="s">
        <v>1156</v>
      </c>
      <c r="I4677" s="7" t="s">
        <v>25</v>
      </c>
    </row>
    <row r="4678">
      <c r="A4678" s="56" t="s">
        <v>677</v>
      </c>
      <c r="B4678" s="7" t="s">
        <v>411</v>
      </c>
      <c r="C4678" s="7">
        <v>5.0</v>
      </c>
      <c r="D4678" s="7">
        <v>4.0</v>
      </c>
      <c r="E4678" s="7">
        <v>1.0</v>
      </c>
      <c r="F4678" s="7" t="s">
        <v>24</v>
      </c>
      <c r="G4678" s="7" t="s">
        <v>293</v>
      </c>
      <c r="H4678" s="7" t="s">
        <v>2955</v>
      </c>
      <c r="I4678" s="7" t="s">
        <v>27</v>
      </c>
    </row>
    <row r="4679">
      <c r="A4679" s="56" t="s">
        <v>677</v>
      </c>
      <c r="B4679" s="7" t="s">
        <v>1464</v>
      </c>
      <c r="C4679" s="7">
        <v>5.0</v>
      </c>
      <c r="D4679" s="7">
        <v>5.0</v>
      </c>
      <c r="E4679" s="7">
        <v>2.0</v>
      </c>
      <c r="F4679" s="7" t="s">
        <v>24</v>
      </c>
      <c r="G4679" s="7" t="s">
        <v>293</v>
      </c>
      <c r="H4679" s="7" t="s">
        <v>2956</v>
      </c>
      <c r="I4679" s="7" t="s">
        <v>27</v>
      </c>
    </row>
    <row r="4680">
      <c r="A4680" s="56" t="s">
        <v>677</v>
      </c>
      <c r="B4680" s="7" t="s">
        <v>779</v>
      </c>
      <c r="C4680" s="7">
        <v>4.0</v>
      </c>
      <c r="D4680" s="7">
        <v>4.0</v>
      </c>
      <c r="E4680" s="7">
        <v>1.0</v>
      </c>
      <c r="F4680" s="7" t="s">
        <v>24</v>
      </c>
      <c r="G4680" s="7" t="s">
        <v>293</v>
      </c>
      <c r="H4680" s="7" t="s">
        <v>1159</v>
      </c>
      <c r="I4680" s="7" t="s">
        <v>27</v>
      </c>
    </row>
    <row r="4681">
      <c r="A4681" s="56" t="s">
        <v>677</v>
      </c>
      <c r="B4681" s="7" t="s">
        <v>425</v>
      </c>
      <c r="C4681" s="7">
        <v>4.0</v>
      </c>
      <c r="D4681" s="7">
        <v>4.0</v>
      </c>
      <c r="E4681" s="7">
        <v>3.0</v>
      </c>
      <c r="F4681" s="7" t="s">
        <v>24</v>
      </c>
      <c r="G4681" s="7" t="s">
        <v>293</v>
      </c>
      <c r="H4681" s="7" t="s">
        <v>1159</v>
      </c>
      <c r="I4681" s="7" t="s">
        <v>25</v>
      </c>
    </row>
    <row r="4682">
      <c r="A4682" s="56" t="s">
        <v>319</v>
      </c>
      <c r="B4682" s="7" t="s">
        <v>1997</v>
      </c>
      <c r="C4682" s="7">
        <v>4.0</v>
      </c>
      <c r="D4682" s="7">
        <v>3.0</v>
      </c>
      <c r="E4682" s="7"/>
      <c r="F4682" s="7" t="s">
        <v>24</v>
      </c>
      <c r="G4682" s="7" t="s">
        <v>293</v>
      </c>
      <c r="H4682" s="7" t="s">
        <v>1234</v>
      </c>
      <c r="I4682" s="7" t="s">
        <v>27</v>
      </c>
    </row>
    <row r="4683">
      <c r="A4683" s="56" t="s">
        <v>290</v>
      </c>
      <c r="B4683" s="7" t="s">
        <v>409</v>
      </c>
      <c r="C4683" s="7">
        <v>4.0</v>
      </c>
      <c r="D4683" s="7">
        <v>5.0</v>
      </c>
      <c r="E4683" s="7">
        <v>1.0</v>
      </c>
      <c r="F4683" s="7" t="s">
        <v>36</v>
      </c>
      <c r="G4683" s="7" t="s">
        <v>293</v>
      </c>
      <c r="H4683" s="7" t="s">
        <v>2957</v>
      </c>
      <c r="I4683" s="7" t="s">
        <v>25</v>
      </c>
    </row>
    <row r="4684">
      <c r="A4684" s="56" t="s">
        <v>336</v>
      </c>
      <c r="B4684" s="7" t="s">
        <v>560</v>
      </c>
      <c r="C4684" s="7">
        <v>5.0</v>
      </c>
      <c r="D4684" s="7">
        <v>4.0</v>
      </c>
      <c r="E4684" s="7"/>
      <c r="F4684" s="7" t="s">
        <v>24</v>
      </c>
      <c r="G4684" s="7" t="s">
        <v>293</v>
      </c>
      <c r="H4684" s="7" t="s">
        <v>799</v>
      </c>
      <c r="I4684" s="7" t="s">
        <v>25</v>
      </c>
    </row>
    <row r="4685">
      <c r="A4685" s="56" t="s">
        <v>319</v>
      </c>
      <c r="B4685" s="7" t="s">
        <v>1999</v>
      </c>
      <c r="C4685" s="7">
        <v>4.0</v>
      </c>
      <c r="D4685" s="7">
        <v>4.0</v>
      </c>
      <c r="E4685" s="7">
        <v>2.0</v>
      </c>
      <c r="F4685" s="7" t="s">
        <v>24</v>
      </c>
      <c r="G4685" s="7" t="s">
        <v>293</v>
      </c>
      <c r="H4685" s="7" t="s">
        <v>2823</v>
      </c>
      <c r="I4685" s="7" t="s">
        <v>25</v>
      </c>
    </row>
    <row r="4686">
      <c r="A4686" s="56" t="s">
        <v>319</v>
      </c>
      <c r="B4686" s="7" t="s">
        <v>775</v>
      </c>
      <c r="C4686" s="7">
        <v>5.0</v>
      </c>
      <c r="D4686" s="7">
        <v>4.0</v>
      </c>
      <c r="E4686" s="7">
        <v>1.0</v>
      </c>
      <c r="F4686" s="7" t="s">
        <v>24</v>
      </c>
      <c r="G4686" s="7" t="s">
        <v>293</v>
      </c>
      <c r="H4686" s="7" t="s">
        <v>2958</v>
      </c>
      <c r="I4686" s="7" t="s">
        <v>27</v>
      </c>
    </row>
    <row r="4687">
      <c r="A4687" s="56" t="s">
        <v>319</v>
      </c>
      <c r="B4687" s="7" t="s">
        <v>363</v>
      </c>
      <c r="C4687" s="7">
        <v>5.0</v>
      </c>
      <c r="D4687" s="7">
        <v>4.0</v>
      </c>
      <c r="E4687" s="7"/>
      <c r="F4687" s="7" t="s">
        <v>24</v>
      </c>
      <c r="G4687" s="7" t="s">
        <v>293</v>
      </c>
      <c r="H4687" s="7" t="s">
        <v>2925</v>
      </c>
      <c r="I4687" s="7" t="s">
        <v>27</v>
      </c>
    </row>
    <row r="4688">
      <c r="A4688" s="56" t="s">
        <v>447</v>
      </c>
      <c r="B4688" s="7" t="s">
        <v>411</v>
      </c>
      <c r="C4688" s="7">
        <v>4.0</v>
      </c>
      <c r="D4688" s="7">
        <v>4.0</v>
      </c>
      <c r="E4688" s="7"/>
      <c r="F4688" s="7" t="s">
        <v>36</v>
      </c>
      <c r="G4688" s="7" t="s">
        <v>293</v>
      </c>
      <c r="H4688" s="7" t="s">
        <v>2064</v>
      </c>
      <c r="I4688" s="7" t="s">
        <v>25</v>
      </c>
    </row>
    <row r="4689">
      <c r="A4689" s="56" t="s">
        <v>302</v>
      </c>
      <c r="B4689" s="7" t="s">
        <v>344</v>
      </c>
      <c r="C4689" s="7">
        <v>5.0</v>
      </c>
      <c r="D4689" s="7">
        <v>4.0</v>
      </c>
      <c r="E4689" s="7"/>
      <c r="F4689" s="7" t="s">
        <v>188</v>
      </c>
      <c r="G4689" s="7" t="s">
        <v>179</v>
      </c>
      <c r="H4689" s="7" t="s">
        <v>725</v>
      </c>
      <c r="I4689" s="7" t="s">
        <v>27</v>
      </c>
    </row>
    <row r="4690">
      <c r="A4690" s="56" t="s">
        <v>430</v>
      </c>
      <c r="B4690" s="7" t="s">
        <v>523</v>
      </c>
      <c r="C4690" s="7">
        <v>3.0</v>
      </c>
      <c r="D4690" s="7">
        <v>2.0</v>
      </c>
      <c r="E4690" s="7"/>
      <c r="F4690" s="7" t="s">
        <v>355</v>
      </c>
      <c r="G4690" s="7" t="s">
        <v>293</v>
      </c>
      <c r="H4690" s="7" t="s">
        <v>2959</v>
      </c>
      <c r="I4690" s="7" t="s">
        <v>27</v>
      </c>
    </row>
    <row r="4691">
      <c r="A4691" s="56" t="s">
        <v>351</v>
      </c>
      <c r="B4691" s="7" t="s">
        <v>2751</v>
      </c>
      <c r="C4691" s="7">
        <v>3.0</v>
      </c>
      <c r="D4691" s="7">
        <v>2.0</v>
      </c>
      <c r="E4691" s="7"/>
      <c r="F4691" s="7" t="s">
        <v>300</v>
      </c>
      <c r="G4691" s="7" t="s">
        <v>179</v>
      </c>
      <c r="H4691" s="7" t="s">
        <v>2960</v>
      </c>
      <c r="I4691" s="7" t="s">
        <v>27</v>
      </c>
    </row>
    <row r="4692">
      <c r="A4692" s="56" t="s">
        <v>362</v>
      </c>
      <c r="B4692" s="7" t="s">
        <v>1411</v>
      </c>
      <c r="C4692" s="7">
        <v>3.0</v>
      </c>
      <c r="D4692" s="7">
        <v>3.0</v>
      </c>
      <c r="E4692" s="7"/>
      <c r="F4692" s="7" t="s">
        <v>24</v>
      </c>
      <c r="G4692" s="7" t="s">
        <v>179</v>
      </c>
      <c r="H4692" s="7" t="s">
        <v>964</v>
      </c>
      <c r="I4692" s="7" t="s">
        <v>25</v>
      </c>
    </row>
    <row r="4693">
      <c r="A4693" s="56" t="s">
        <v>430</v>
      </c>
      <c r="B4693" s="7" t="s">
        <v>1838</v>
      </c>
      <c r="C4693" s="7">
        <v>3.0</v>
      </c>
      <c r="D4693" s="7">
        <v>2.0</v>
      </c>
      <c r="E4693" s="7"/>
      <c r="F4693" s="7" t="s">
        <v>36</v>
      </c>
      <c r="G4693" s="7"/>
    </row>
    <row r="4694">
      <c r="A4694" s="56" t="s">
        <v>290</v>
      </c>
      <c r="B4694" s="7" t="s">
        <v>1075</v>
      </c>
      <c r="C4694" s="7">
        <v>4.0</v>
      </c>
      <c r="D4694" s="7">
        <v>3.0</v>
      </c>
      <c r="E4694" s="7"/>
      <c r="F4694" s="7" t="s">
        <v>36</v>
      </c>
      <c r="G4694" s="7" t="s">
        <v>179</v>
      </c>
      <c r="H4694" s="7" t="s">
        <v>964</v>
      </c>
      <c r="I4694" s="7" t="s">
        <v>27</v>
      </c>
    </row>
    <row r="4695">
      <c r="A4695" s="56" t="s">
        <v>315</v>
      </c>
      <c r="B4695" s="7" t="s">
        <v>744</v>
      </c>
      <c r="C4695" s="7">
        <v>7.0</v>
      </c>
      <c r="D4695" s="7">
        <v>7.0</v>
      </c>
      <c r="E4695" s="7"/>
      <c r="F4695" s="7" t="s">
        <v>188</v>
      </c>
      <c r="G4695" s="7" t="s">
        <v>179</v>
      </c>
      <c r="H4695" s="7" t="s">
        <v>2961</v>
      </c>
      <c r="I4695" s="7" t="s">
        <v>25</v>
      </c>
    </row>
    <row r="4696">
      <c r="A4696" s="56" t="s">
        <v>315</v>
      </c>
      <c r="B4696" s="7" t="s">
        <v>545</v>
      </c>
      <c r="C4696" s="7">
        <v>7.0</v>
      </c>
      <c r="D4696" s="7">
        <v>7.0</v>
      </c>
      <c r="E4696" s="7">
        <v>2.0</v>
      </c>
      <c r="F4696" s="7" t="s">
        <v>188</v>
      </c>
      <c r="G4696" s="7" t="s">
        <v>179</v>
      </c>
      <c r="H4696" s="7" t="s">
        <v>2962</v>
      </c>
      <c r="I4696" s="7" t="s">
        <v>25</v>
      </c>
    </row>
    <row r="4697">
      <c r="A4697" s="56" t="s">
        <v>298</v>
      </c>
      <c r="B4697" s="7" t="s">
        <v>1332</v>
      </c>
      <c r="C4697" s="7">
        <v>5.0</v>
      </c>
      <c r="D4697" s="7">
        <v>5.0</v>
      </c>
      <c r="E4697" s="7">
        <v>2.0</v>
      </c>
      <c r="F4697" s="7" t="s">
        <v>300</v>
      </c>
      <c r="G4697" s="7" t="s">
        <v>293</v>
      </c>
      <c r="H4697" s="7" t="s">
        <v>661</v>
      </c>
      <c r="I4697" s="7" t="s">
        <v>27</v>
      </c>
    </row>
    <row r="4698">
      <c r="A4698" s="56" t="s">
        <v>1519</v>
      </c>
      <c r="B4698" s="7" t="s">
        <v>1672</v>
      </c>
      <c r="C4698" s="7">
        <v>2.0</v>
      </c>
      <c r="D4698" s="7">
        <v>1.0</v>
      </c>
      <c r="E4698" s="7">
        <v>1.0</v>
      </c>
      <c r="F4698" s="7" t="s">
        <v>1750</v>
      </c>
      <c r="G4698" s="7" t="s">
        <v>293</v>
      </c>
      <c r="H4698" s="7" t="s">
        <v>2963</v>
      </c>
    </row>
    <row r="4699">
      <c r="A4699" s="56" t="s">
        <v>408</v>
      </c>
      <c r="B4699" s="7" t="s">
        <v>428</v>
      </c>
      <c r="C4699" s="7">
        <v>4.0</v>
      </c>
      <c r="D4699" s="7">
        <v>3.0</v>
      </c>
      <c r="E4699" s="7">
        <v>2.0</v>
      </c>
      <c r="F4699" s="7" t="s">
        <v>321</v>
      </c>
      <c r="G4699" s="7" t="s">
        <v>179</v>
      </c>
      <c r="H4699" s="7" t="s">
        <v>2732</v>
      </c>
      <c r="I4699" s="7" t="s">
        <v>27</v>
      </c>
    </row>
    <row r="4700">
      <c r="A4700" s="56" t="s">
        <v>303</v>
      </c>
      <c r="B4700" s="7" t="s">
        <v>492</v>
      </c>
      <c r="C4700" s="7">
        <v>6.0</v>
      </c>
      <c r="D4700" s="7">
        <v>5.0</v>
      </c>
      <c r="E4700" s="7"/>
      <c r="F4700" s="7" t="s">
        <v>188</v>
      </c>
      <c r="G4700" s="7" t="s">
        <v>179</v>
      </c>
      <c r="H4700" s="7" t="s">
        <v>1104</v>
      </c>
      <c r="I4700" s="7" t="s">
        <v>27</v>
      </c>
    </row>
    <row r="4701">
      <c r="A4701" s="56" t="s">
        <v>370</v>
      </c>
      <c r="B4701" s="7" t="s">
        <v>950</v>
      </c>
      <c r="C4701" s="7">
        <v>4.0</v>
      </c>
      <c r="D4701" s="7">
        <v>2.0</v>
      </c>
      <c r="E4701" s="7">
        <v>2.0</v>
      </c>
      <c r="F4701" s="7" t="s">
        <v>24</v>
      </c>
      <c r="G4701" s="7" t="s">
        <v>293</v>
      </c>
      <c r="H4701" s="7" t="s">
        <v>1076</v>
      </c>
      <c r="I4701" s="7" t="s">
        <v>27</v>
      </c>
    </row>
    <row r="4702">
      <c r="A4702" s="56" t="s">
        <v>315</v>
      </c>
      <c r="B4702" s="7" t="s">
        <v>2964</v>
      </c>
      <c r="C4702" s="7">
        <v>3.0</v>
      </c>
      <c r="D4702" s="7">
        <v>2.0</v>
      </c>
      <c r="E4702" s="7"/>
      <c r="F4702" s="7" t="s">
        <v>300</v>
      </c>
      <c r="G4702" s="7" t="s">
        <v>179</v>
      </c>
      <c r="H4702" s="7" t="s">
        <v>964</v>
      </c>
      <c r="I4702" s="7" t="s">
        <v>27</v>
      </c>
    </row>
    <row r="4703">
      <c r="A4703" s="56" t="s">
        <v>303</v>
      </c>
      <c r="B4703" s="7" t="s">
        <v>291</v>
      </c>
      <c r="C4703" s="7">
        <v>4.0</v>
      </c>
      <c r="D4703" s="7">
        <v>4.0</v>
      </c>
      <c r="E4703" s="7">
        <v>2.0</v>
      </c>
      <c r="F4703" s="7" t="s">
        <v>24</v>
      </c>
      <c r="G4703" s="7" t="s">
        <v>293</v>
      </c>
      <c r="H4703" s="7" t="s">
        <v>961</v>
      </c>
      <c r="I4703" s="7" t="s">
        <v>27</v>
      </c>
    </row>
    <row r="4704">
      <c r="A4704" s="56" t="s">
        <v>302</v>
      </c>
      <c r="B4704" s="7" t="s">
        <v>2141</v>
      </c>
      <c r="C4704" s="7">
        <v>2.0</v>
      </c>
      <c r="D4704" s="7">
        <v>2.0</v>
      </c>
      <c r="E4704" s="7">
        <v>1.0</v>
      </c>
      <c r="F4704" s="7" t="s">
        <v>355</v>
      </c>
      <c r="G4704" s="7" t="s">
        <v>293</v>
      </c>
      <c r="H4704" s="7" t="s">
        <v>2333</v>
      </c>
      <c r="I4704" s="7" t="s">
        <v>25</v>
      </c>
    </row>
    <row r="4705">
      <c r="A4705" s="56" t="s">
        <v>522</v>
      </c>
      <c r="B4705" s="7" t="s">
        <v>2965</v>
      </c>
      <c r="C4705" s="7">
        <v>2.0</v>
      </c>
      <c r="D4705" s="7">
        <v>2.0</v>
      </c>
      <c r="E4705" s="7">
        <v>1.0</v>
      </c>
      <c r="F4705" s="7" t="s">
        <v>36</v>
      </c>
      <c r="G4705" s="7" t="s">
        <v>293</v>
      </c>
      <c r="H4705" s="7" t="s">
        <v>524</v>
      </c>
      <c r="I4705" s="7" t="s">
        <v>27</v>
      </c>
    </row>
    <row r="4706">
      <c r="A4706" s="56" t="s">
        <v>303</v>
      </c>
      <c r="B4706" s="7" t="s">
        <v>2720</v>
      </c>
      <c r="C4706" s="7">
        <v>2.0</v>
      </c>
      <c r="D4706" s="7">
        <v>2.0</v>
      </c>
      <c r="E4706" s="7">
        <v>1.0</v>
      </c>
      <c r="F4706" s="7" t="s">
        <v>171</v>
      </c>
      <c r="G4706" s="7" t="s">
        <v>293</v>
      </c>
      <c r="H4706" s="7" t="s">
        <v>1913</v>
      </c>
      <c r="I4706" s="7" t="s">
        <v>25</v>
      </c>
    </row>
    <row r="4707">
      <c r="A4707" s="56" t="s">
        <v>302</v>
      </c>
      <c r="B4707" s="7" t="s">
        <v>765</v>
      </c>
      <c r="C4707" s="7">
        <v>2.0</v>
      </c>
      <c r="D4707" s="7">
        <v>2.0</v>
      </c>
      <c r="E4707" s="7"/>
      <c r="F4707" s="7" t="s">
        <v>382</v>
      </c>
      <c r="G4707" s="7" t="s">
        <v>293</v>
      </c>
      <c r="H4707" s="7" t="s">
        <v>498</v>
      </c>
    </row>
    <row r="4708">
      <c r="A4708" s="56" t="s">
        <v>821</v>
      </c>
      <c r="B4708" s="7" t="s">
        <v>1735</v>
      </c>
      <c r="C4708" s="7">
        <v>3.0</v>
      </c>
      <c r="D4708" s="7">
        <v>2.0</v>
      </c>
      <c r="E4708" s="7"/>
      <c r="F4708" s="7" t="s">
        <v>355</v>
      </c>
      <c r="G4708" s="7" t="s">
        <v>179</v>
      </c>
      <c r="H4708" s="7" t="s">
        <v>2966</v>
      </c>
      <c r="I4708" s="7" t="s">
        <v>25</v>
      </c>
    </row>
    <row r="4709">
      <c r="A4709" s="56" t="s">
        <v>302</v>
      </c>
      <c r="B4709" s="7" t="s">
        <v>755</v>
      </c>
      <c r="C4709" s="7">
        <v>3.0</v>
      </c>
      <c r="D4709" s="7">
        <v>2.0</v>
      </c>
      <c r="E4709" s="7"/>
      <c r="F4709" s="7" t="s">
        <v>24</v>
      </c>
      <c r="G4709" s="7" t="s">
        <v>293</v>
      </c>
      <c r="H4709" s="7" t="s">
        <v>1480</v>
      </c>
      <c r="I4709" s="7" t="s">
        <v>25</v>
      </c>
    </row>
    <row r="4710">
      <c r="A4710" s="56" t="s">
        <v>303</v>
      </c>
      <c r="B4710" s="7" t="s">
        <v>1162</v>
      </c>
      <c r="C4710" s="7">
        <v>4.0</v>
      </c>
      <c r="D4710" s="7">
        <v>3.0</v>
      </c>
      <c r="E4710" s="7">
        <v>2.0</v>
      </c>
      <c r="F4710" s="7" t="s">
        <v>24</v>
      </c>
      <c r="G4710" s="7" t="s">
        <v>293</v>
      </c>
      <c r="H4710" s="7" t="s">
        <v>305</v>
      </c>
      <c r="I4710" s="7" t="s">
        <v>27</v>
      </c>
    </row>
    <row r="4711">
      <c r="A4711" s="56" t="s">
        <v>430</v>
      </c>
      <c r="B4711" s="7" t="s">
        <v>993</v>
      </c>
      <c r="C4711" s="7">
        <v>4.0</v>
      </c>
      <c r="D4711" s="7">
        <v>2.0</v>
      </c>
      <c r="E4711" s="7"/>
      <c r="F4711" s="7" t="s">
        <v>24</v>
      </c>
      <c r="G4711" s="7" t="s">
        <v>293</v>
      </c>
      <c r="H4711" s="7" t="s">
        <v>994</v>
      </c>
      <c r="I4711" s="7" t="s">
        <v>27</v>
      </c>
    </row>
    <row r="4712">
      <c r="A4712" s="56" t="s">
        <v>1235</v>
      </c>
      <c r="B4712" s="7" t="s">
        <v>1207</v>
      </c>
      <c r="C4712" s="7">
        <v>2.0</v>
      </c>
      <c r="D4712" s="7">
        <v>1.0</v>
      </c>
      <c r="E4712" s="7">
        <v>1.0</v>
      </c>
      <c r="F4712" s="7" t="s">
        <v>24</v>
      </c>
      <c r="G4712" s="7" t="s">
        <v>293</v>
      </c>
      <c r="H4712" s="7" t="s">
        <v>2967</v>
      </c>
    </row>
    <row r="4713">
      <c r="A4713" s="56" t="s">
        <v>430</v>
      </c>
      <c r="B4713" s="7" t="s">
        <v>2153</v>
      </c>
      <c r="C4713" s="7">
        <v>1.0</v>
      </c>
      <c r="D4713" s="7">
        <v>1.0</v>
      </c>
      <c r="E4713" s="7">
        <v>2.0</v>
      </c>
      <c r="F4713" s="7" t="s">
        <v>36</v>
      </c>
      <c r="G4713" s="7" t="s">
        <v>293</v>
      </c>
      <c r="H4713" s="7" t="s">
        <v>2968</v>
      </c>
      <c r="I4713" s="7" t="s">
        <v>27</v>
      </c>
    </row>
    <row r="4714">
      <c r="A4714" s="56" t="s">
        <v>370</v>
      </c>
      <c r="B4714" s="7" t="s">
        <v>2969</v>
      </c>
      <c r="C4714" s="7">
        <v>3.0</v>
      </c>
      <c r="D4714" s="7">
        <v>2.0</v>
      </c>
      <c r="E4714" s="7">
        <v>2.0</v>
      </c>
      <c r="F4714" s="7" t="s">
        <v>36</v>
      </c>
      <c r="G4714" s="7" t="s">
        <v>293</v>
      </c>
      <c r="H4714" s="7" t="s">
        <v>1137</v>
      </c>
    </row>
    <row r="4715">
      <c r="A4715" s="56" t="s">
        <v>302</v>
      </c>
      <c r="B4715" s="7" t="s">
        <v>610</v>
      </c>
      <c r="C4715" s="7">
        <v>2.0</v>
      </c>
      <c r="D4715" s="7">
        <v>2.0</v>
      </c>
      <c r="E4715" s="7">
        <v>2.0</v>
      </c>
      <c r="F4715" s="7" t="s">
        <v>36</v>
      </c>
      <c r="G4715" s="7" t="s">
        <v>293</v>
      </c>
      <c r="H4715" s="7" t="s">
        <v>2970</v>
      </c>
      <c r="I4715" s="7" t="s">
        <v>27</v>
      </c>
    </row>
    <row r="4716">
      <c r="A4716" s="56" t="s">
        <v>302</v>
      </c>
      <c r="B4716" s="7" t="s">
        <v>2077</v>
      </c>
      <c r="C4716" s="7">
        <v>3.0</v>
      </c>
      <c r="D4716" s="7">
        <v>2.0</v>
      </c>
      <c r="E4716" s="7"/>
      <c r="F4716" s="7" t="s">
        <v>355</v>
      </c>
      <c r="G4716" s="7" t="s">
        <v>293</v>
      </c>
      <c r="H4716" s="7" t="s">
        <v>1956</v>
      </c>
      <c r="I4716" s="7" t="s">
        <v>25</v>
      </c>
    </row>
    <row r="4717">
      <c r="A4717" s="56" t="s">
        <v>302</v>
      </c>
      <c r="B4717" s="7" t="s">
        <v>1193</v>
      </c>
      <c r="C4717" s="7">
        <v>3.0</v>
      </c>
      <c r="D4717" s="7">
        <v>2.0</v>
      </c>
      <c r="E4717" s="7">
        <v>1.0</v>
      </c>
      <c r="F4717" s="7" t="s">
        <v>24</v>
      </c>
      <c r="G4717" s="7" t="s">
        <v>293</v>
      </c>
      <c r="H4717" s="7" t="s">
        <v>1395</v>
      </c>
      <c r="I4717" s="7" t="s">
        <v>27</v>
      </c>
    </row>
    <row r="4718">
      <c r="A4718" s="56" t="s">
        <v>298</v>
      </c>
      <c r="B4718" s="7" t="s">
        <v>562</v>
      </c>
      <c r="C4718" s="7">
        <v>2.0</v>
      </c>
      <c r="D4718" s="7">
        <v>2.0</v>
      </c>
      <c r="E4718" s="7"/>
      <c r="F4718" s="7" t="s">
        <v>36</v>
      </c>
      <c r="G4718" s="7" t="s">
        <v>293</v>
      </c>
      <c r="H4718" s="7" t="s">
        <v>2019</v>
      </c>
      <c r="I4718" s="7" t="s">
        <v>25</v>
      </c>
    </row>
    <row r="4719">
      <c r="A4719" s="56" t="s">
        <v>336</v>
      </c>
      <c r="B4719" s="7" t="s">
        <v>601</v>
      </c>
      <c r="C4719" s="7">
        <v>5.0</v>
      </c>
      <c r="D4719" s="7">
        <v>5.0</v>
      </c>
      <c r="E4719" s="7"/>
      <c r="F4719" s="7" t="s">
        <v>24</v>
      </c>
      <c r="G4719" s="7" t="s">
        <v>293</v>
      </c>
      <c r="H4719" s="7" t="s">
        <v>407</v>
      </c>
      <c r="I4719" s="7" t="s">
        <v>27</v>
      </c>
    </row>
    <row r="4720">
      <c r="A4720" s="56" t="s">
        <v>336</v>
      </c>
      <c r="B4720" s="7" t="s">
        <v>344</v>
      </c>
      <c r="C4720" s="7">
        <v>4.0</v>
      </c>
      <c r="D4720" s="7">
        <v>4.0</v>
      </c>
      <c r="E4720" s="7">
        <v>2.0</v>
      </c>
      <c r="F4720" s="7" t="s">
        <v>24</v>
      </c>
      <c r="G4720" s="7" t="s">
        <v>293</v>
      </c>
      <c r="H4720" s="7" t="s">
        <v>346</v>
      </c>
      <c r="I4720" s="7" t="s">
        <v>25</v>
      </c>
    </row>
    <row r="4721">
      <c r="A4721" s="56" t="s">
        <v>302</v>
      </c>
      <c r="B4721" s="7" t="s">
        <v>2971</v>
      </c>
      <c r="C4721" s="7">
        <v>3.0</v>
      </c>
      <c r="D4721" s="7">
        <v>2.0</v>
      </c>
      <c r="E4721" s="7">
        <v>2.0</v>
      </c>
      <c r="F4721" s="7" t="s">
        <v>24</v>
      </c>
      <c r="G4721" s="7"/>
    </row>
    <row r="4722">
      <c r="A4722" s="56" t="s">
        <v>365</v>
      </c>
      <c r="B4722" s="7" t="s">
        <v>304</v>
      </c>
      <c r="C4722" s="7">
        <v>4.0</v>
      </c>
      <c r="D4722" s="7">
        <v>3.0</v>
      </c>
      <c r="E4722" s="7">
        <v>2.0</v>
      </c>
      <c r="F4722" s="7" t="s">
        <v>321</v>
      </c>
      <c r="G4722" s="7" t="s">
        <v>179</v>
      </c>
      <c r="H4722" s="7" t="s">
        <v>1630</v>
      </c>
      <c r="I4722" s="7" t="s">
        <v>27</v>
      </c>
    </row>
    <row r="4723">
      <c r="A4723" s="56" t="s">
        <v>517</v>
      </c>
      <c r="B4723" s="7" t="s">
        <v>855</v>
      </c>
      <c r="C4723" s="7">
        <v>9.0</v>
      </c>
      <c r="D4723" s="7">
        <v>8.0</v>
      </c>
      <c r="E4723" s="7">
        <v>2.0</v>
      </c>
      <c r="F4723" s="7" t="s">
        <v>332</v>
      </c>
      <c r="G4723" s="7" t="s">
        <v>179</v>
      </c>
      <c r="H4723" s="7" t="s">
        <v>2235</v>
      </c>
    </row>
    <row r="4724">
      <c r="A4724" s="56" t="s">
        <v>517</v>
      </c>
      <c r="B4724" s="7" t="s">
        <v>855</v>
      </c>
      <c r="C4724" s="7">
        <v>9.0</v>
      </c>
      <c r="D4724" s="7">
        <v>8.0</v>
      </c>
      <c r="E4724" s="7">
        <v>6.0</v>
      </c>
      <c r="F4724" s="7" t="s">
        <v>332</v>
      </c>
      <c r="G4724" s="7" t="s">
        <v>179</v>
      </c>
      <c r="H4724" s="7" t="s">
        <v>2235</v>
      </c>
    </row>
    <row r="4725">
      <c r="A4725" s="56" t="s">
        <v>341</v>
      </c>
      <c r="B4725" s="7" t="s">
        <v>1299</v>
      </c>
      <c r="C4725" s="7">
        <v>3.0</v>
      </c>
      <c r="D4725" s="7">
        <v>4.0</v>
      </c>
      <c r="E4725" s="7">
        <v>2.0</v>
      </c>
      <c r="F4725" s="7" t="s">
        <v>181</v>
      </c>
      <c r="G4725" s="7" t="s">
        <v>179</v>
      </c>
      <c r="H4725" s="7" t="s">
        <v>429</v>
      </c>
      <c r="I4725" s="7" t="s">
        <v>25</v>
      </c>
    </row>
    <row r="4726">
      <c r="A4726" s="56" t="s">
        <v>365</v>
      </c>
      <c r="B4726" s="7" t="s">
        <v>2237</v>
      </c>
      <c r="C4726" s="7">
        <v>3.0</v>
      </c>
      <c r="D4726" s="7">
        <v>2.0</v>
      </c>
      <c r="E4726" s="7">
        <v>2.0</v>
      </c>
      <c r="F4726" s="7" t="s">
        <v>593</v>
      </c>
      <c r="G4726" s="7" t="s">
        <v>179</v>
      </c>
      <c r="H4726" s="7" t="s">
        <v>1911</v>
      </c>
      <c r="I4726" s="7" t="s">
        <v>27</v>
      </c>
    </row>
    <row r="4727">
      <c r="A4727" s="56" t="s">
        <v>365</v>
      </c>
      <c r="B4727" s="7" t="s">
        <v>886</v>
      </c>
      <c r="C4727" s="7">
        <v>3.0</v>
      </c>
      <c r="D4727" s="7">
        <v>2.0</v>
      </c>
      <c r="E4727" s="7">
        <v>6.0</v>
      </c>
      <c r="F4727" s="7" t="s">
        <v>593</v>
      </c>
      <c r="G4727" s="7" t="s">
        <v>179</v>
      </c>
      <c r="H4727" s="7" t="s">
        <v>1911</v>
      </c>
      <c r="I4727" s="7" t="s">
        <v>27</v>
      </c>
    </row>
    <row r="4728">
      <c r="A4728" s="56" t="s">
        <v>517</v>
      </c>
      <c r="B4728" s="7" t="s">
        <v>855</v>
      </c>
      <c r="C4728" s="7">
        <v>8.0</v>
      </c>
      <c r="D4728" s="7">
        <v>9.0</v>
      </c>
      <c r="E4728" s="7">
        <v>2.0</v>
      </c>
      <c r="F4728" s="7" t="s">
        <v>332</v>
      </c>
      <c r="G4728" s="7" t="s">
        <v>179</v>
      </c>
      <c r="H4728" s="7" t="s">
        <v>1686</v>
      </c>
    </row>
    <row r="4729">
      <c r="A4729" s="56" t="s">
        <v>365</v>
      </c>
      <c r="B4729" s="7" t="s">
        <v>2900</v>
      </c>
      <c r="C4729" s="7">
        <v>3.0</v>
      </c>
      <c r="D4729" s="7">
        <v>2.0</v>
      </c>
      <c r="E4729" s="7">
        <v>2.0</v>
      </c>
      <c r="F4729" s="7" t="s">
        <v>593</v>
      </c>
      <c r="G4729" s="7" t="s">
        <v>179</v>
      </c>
      <c r="H4729" s="7" t="s">
        <v>1911</v>
      </c>
      <c r="I4729" s="7" t="s">
        <v>175</v>
      </c>
    </row>
    <row r="4730">
      <c r="A4730" s="56" t="s">
        <v>365</v>
      </c>
      <c r="B4730" s="7" t="s">
        <v>2237</v>
      </c>
      <c r="C4730" s="7">
        <v>3.0</v>
      </c>
      <c r="D4730" s="7">
        <v>2.0</v>
      </c>
      <c r="E4730" s="7">
        <v>3.0</v>
      </c>
      <c r="F4730" s="7" t="s">
        <v>183</v>
      </c>
      <c r="G4730" s="7" t="s">
        <v>179</v>
      </c>
      <c r="H4730" s="7" t="s">
        <v>1911</v>
      </c>
      <c r="I4730" s="7" t="s">
        <v>27</v>
      </c>
    </row>
    <row r="4731">
      <c r="A4731" s="56" t="s">
        <v>365</v>
      </c>
      <c r="B4731" s="7" t="s">
        <v>1190</v>
      </c>
      <c r="C4731" s="7">
        <v>3.0</v>
      </c>
      <c r="D4731" s="7">
        <v>2.0</v>
      </c>
      <c r="E4731" s="7">
        <v>5.0</v>
      </c>
      <c r="F4731" s="7" t="s">
        <v>593</v>
      </c>
      <c r="G4731" s="7" t="s">
        <v>293</v>
      </c>
      <c r="H4731" s="7" t="s">
        <v>1076</v>
      </c>
      <c r="I4731" s="7" t="s">
        <v>27</v>
      </c>
    </row>
    <row r="4732">
      <c r="A4732" s="56" t="s">
        <v>365</v>
      </c>
      <c r="B4732" s="7" t="s">
        <v>858</v>
      </c>
      <c r="C4732" s="7">
        <v>3.0</v>
      </c>
      <c r="D4732" s="7">
        <v>2.0</v>
      </c>
      <c r="E4732" s="7">
        <v>2.0</v>
      </c>
      <c r="F4732" s="7" t="s">
        <v>593</v>
      </c>
      <c r="G4732" s="7" t="s">
        <v>179</v>
      </c>
      <c r="H4732" s="7" t="s">
        <v>1911</v>
      </c>
      <c r="I4732" s="7" t="s">
        <v>175</v>
      </c>
    </row>
    <row r="4733">
      <c r="A4733" s="56" t="s">
        <v>336</v>
      </c>
      <c r="B4733" s="7" t="s">
        <v>635</v>
      </c>
      <c r="C4733" s="7">
        <v>6.0</v>
      </c>
      <c r="D4733" s="7">
        <v>4.0</v>
      </c>
      <c r="E4733" s="7">
        <v>2.0</v>
      </c>
      <c r="F4733" s="7" t="s">
        <v>1037</v>
      </c>
      <c r="G4733" s="7" t="s">
        <v>179</v>
      </c>
      <c r="H4733" s="7" t="s">
        <v>2972</v>
      </c>
      <c r="I4733" s="7" t="s">
        <v>27</v>
      </c>
    </row>
    <row r="4734">
      <c r="A4734" s="56" t="s">
        <v>681</v>
      </c>
      <c r="B4734" s="7" t="s">
        <v>635</v>
      </c>
      <c r="C4734" s="7">
        <v>6.0</v>
      </c>
      <c r="D4734" s="7">
        <v>4.0</v>
      </c>
      <c r="E4734" s="7">
        <v>3.0</v>
      </c>
      <c r="F4734" s="7" t="s">
        <v>1037</v>
      </c>
      <c r="G4734" s="7" t="s">
        <v>179</v>
      </c>
      <c r="H4734" s="7" t="s">
        <v>2972</v>
      </c>
      <c r="I4734" s="7" t="s">
        <v>27</v>
      </c>
    </row>
    <row r="4735">
      <c r="A4735" s="56" t="s">
        <v>336</v>
      </c>
      <c r="B4735" s="7" t="s">
        <v>2092</v>
      </c>
      <c r="C4735" s="7">
        <v>6.0</v>
      </c>
      <c r="D4735" s="7">
        <v>6.0</v>
      </c>
      <c r="E4735" s="7">
        <v>2.0</v>
      </c>
      <c r="F4735" s="7" t="s">
        <v>329</v>
      </c>
      <c r="G4735" s="7" t="s">
        <v>179</v>
      </c>
      <c r="H4735" s="7" t="s">
        <v>2973</v>
      </c>
      <c r="I4735" s="7" t="s">
        <v>27</v>
      </c>
    </row>
    <row r="4736">
      <c r="A4736" s="56" t="s">
        <v>821</v>
      </c>
      <c r="B4736" s="7" t="s">
        <v>937</v>
      </c>
      <c r="C4736" s="7">
        <v>4.0</v>
      </c>
      <c r="D4736" s="7">
        <v>2.0</v>
      </c>
      <c r="E4736" s="7">
        <v>3.0</v>
      </c>
      <c r="F4736" s="7" t="s">
        <v>345</v>
      </c>
      <c r="G4736" s="7" t="s">
        <v>293</v>
      </c>
      <c r="H4736" s="7" t="s">
        <v>847</v>
      </c>
      <c r="I4736" s="7" t="s">
        <v>27</v>
      </c>
    </row>
    <row r="4737">
      <c r="A4737" s="56" t="s">
        <v>362</v>
      </c>
      <c r="B4737" s="7" t="s">
        <v>2397</v>
      </c>
      <c r="C4737" s="7">
        <v>3.0</v>
      </c>
      <c r="D4737" s="7">
        <v>2.0</v>
      </c>
      <c r="E4737" s="7">
        <v>2.0</v>
      </c>
      <c r="F4737" s="7" t="s">
        <v>748</v>
      </c>
      <c r="G4737" s="7" t="s">
        <v>293</v>
      </c>
      <c r="H4737" s="7" t="s">
        <v>2109</v>
      </c>
      <c r="I4737" s="7" t="s">
        <v>175</v>
      </c>
    </row>
    <row r="4738">
      <c r="A4738" s="56" t="s">
        <v>436</v>
      </c>
      <c r="B4738" s="7" t="s">
        <v>452</v>
      </c>
      <c r="C4738" s="7">
        <v>4.0</v>
      </c>
      <c r="D4738" s="7">
        <v>3.0</v>
      </c>
      <c r="E4738" s="7">
        <v>2.0</v>
      </c>
      <c r="F4738" s="7" t="s">
        <v>321</v>
      </c>
      <c r="G4738" s="7" t="s">
        <v>179</v>
      </c>
      <c r="H4738" s="7" t="s">
        <v>2974</v>
      </c>
    </row>
    <row r="4739">
      <c r="A4739" s="56" t="s">
        <v>415</v>
      </c>
      <c r="B4739" s="7" t="s">
        <v>562</v>
      </c>
      <c r="D4739" s="27"/>
      <c r="E4739" s="7">
        <v>1.0</v>
      </c>
      <c r="F4739" s="7" t="s">
        <v>905</v>
      </c>
      <c r="G4739" s="7" t="s">
        <v>179</v>
      </c>
      <c r="H4739" s="7" t="s">
        <v>2975</v>
      </c>
    </row>
    <row r="4740">
      <c r="A4740" s="56" t="s">
        <v>336</v>
      </c>
      <c r="B4740" s="7" t="s">
        <v>431</v>
      </c>
      <c r="C4740" s="7">
        <v>3.0</v>
      </c>
      <c r="D4740" s="7">
        <v>2.0</v>
      </c>
      <c r="E4740" s="7"/>
      <c r="F4740" s="7" t="s">
        <v>355</v>
      </c>
      <c r="G4740" s="7" t="s">
        <v>293</v>
      </c>
      <c r="H4740" s="7" t="s">
        <v>2598</v>
      </c>
      <c r="I4740" s="7" t="s">
        <v>175</v>
      </c>
    </row>
    <row r="4741">
      <c r="A4741" s="56" t="s">
        <v>447</v>
      </c>
      <c r="B4741" s="7" t="s">
        <v>950</v>
      </c>
      <c r="C4741" s="7">
        <v>1.0</v>
      </c>
      <c r="D4741" s="7">
        <v>1.0</v>
      </c>
      <c r="E4741" s="7"/>
      <c r="F4741" s="7" t="s">
        <v>355</v>
      </c>
      <c r="G4741" s="7" t="s">
        <v>293</v>
      </c>
      <c r="H4741" s="7" t="s">
        <v>2901</v>
      </c>
      <c r="I4741" s="7" t="s">
        <v>27</v>
      </c>
    </row>
    <row r="4742">
      <c r="A4742" s="56" t="s">
        <v>290</v>
      </c>
      <c r="B4742" s="7" t="s">
        <v>304</v>
      </c>
      <c r="C4742" s="7">
        <v>3.0</v>
      </c>
      <c r="D4742" s="7">
        <v>2.0</v>
      </c>
      <c r="E4742" s="7">
        <v>1.0</v>
      </c>
      <c r="F4742" s="7" t="s">
        <v>300</v>
      </c>
      <c r="G4742" s="7" t="s">
        <v>293</v>
      </c>
      <c r="H4742" s="7" t="s">
        <v>2976</v>
      </c>
      <c r="I4742" s="7" t="s">
        <v>25</v>
      </c>
    </row>
    <row r="4743">
      <c r="A4743" s="56" t="s">
        <v>336</v>
      </c>
      <c r="B4743" s="7" t="s">
        <v>2977</v>
      </c>
      <c r="C4743" s="7">
        <v>3.0</v>
      </c>
      <c r="D4743" s="7">
        <v>2.0</v>
      </c>
      <c r="E4743" s="7">
        <v>1.0</v>
      </c>
      <c r="F4743" s="7" t="s">
        <v>24</v>
      </c>
      <c r="G4743" s="7" t="s">
        <v>293</v>
      </c>
      <c r="H4743" s="7" t="s">
        <v>2598</v>
      </c>
    </row>
    <row r="4744">
      <c r="A4744" s="56" t="s">
        <v>295</v>
      </c>
      <c r="B4744" s="7" t="s">
        <v>334</v>
      </c>
      <c r="C4744" s="7">
        <v>6.0</v>
      </c>
      <c r="D4744" s="7">
        <v>7.0</v>
      </c>
      <c r="E4744" s="7">
        <v>6.0</v>
      </c>
      <c r="F4744" s="7" t="s">
        <v>192</v>
      </c>
      <c r="G4744" s="7" t="s">
        <v>179</v>
      </c>
      <c r="H4744" s="7" t="s">
        <v>932</v>
      </c>
      <c r="I4744" s="7" t="s">
        <v>27</v>
      </c>
    </row>
    <row r="4745">
      <c r="A4745" s="56" t="s">
        <v>497</v>
      </c>
      <c r="B4745" s="7" t="s">
        <v>501</v>
      </c>
      <c r="C4745" s="7">
        <v>6.0</v>
      </c>
      <c r="D4745" s="7">
        <v>6.0</v>
      </c>
      <c r="E4745" s="7">
        <v>1.0</v>
      </c>
      <c r="F4745" s="7" t="s">
        <v>1027</v>
      </c>
      <c r="G4745" s="7" t="s">
        <v>293</v>
      </c>
      <c r="H4745" s="7" t="s">
        <v>2978</v>
      </c>
      <c r="I4745" s="7" t="s">
        <v>175</v>
      </c>
    </row>
    <row r="4746">
      <c r="A4746" s="56" t="s">
        <v>681</v>
      </c>
      <c r="B4746" s="7" t="s">
        <v>328</v>
      </c>
      <c r="C4746" s="7">
        <v>5.0</v>
      </c>
      <c r="D4746" s="7">
        <v>6.0</v>
      </c>
      <c r="E4746" s="7">
        <v>2.0</v>
      </c>
      <c r="F4746" s="7" t="s">
        <v>24</v>
      </c>
      <c r="G4746" s="7" t="s">
        <v>293</v>
      </c>
      <c r="H4746" s="7" t="s">
        <v>1853</v>
      </c>
      <c r="I4746" s="7" t="s">
        <v>25</v>
      </c>
    </row>
    <row r="4747">
      <c r="A4747" s="56" t="s">
        <v>295</v>
      </c>
      <c r="B4747" s="7" t="s">
        <v>1314</v>
      </c>
      <c r="C4747" s="7">
        <v>4.0</v>
      </c>
      <c r="D4747" s="7">
        <v>3.0</v>
      </c>
      <c r="E4747" s="7">
        <v>2.0</v>
      </c>
      <c r="F4747" s="7" t="s">
        <v>192</v>
      </c>
      <c r="G4747" s="7" t="s">
        <v>179</v>
      </c>
      <c r="H4747" s="7" t="s">
        <v>1283</v>
      </c>
      <c r="I4747" s="7" t="s">
        <v>175</v>
      </c>
    </row>
    <row r="4748">
      <c r="A4748" s="56" t="s">
        <v>295</v>
      </c>
      <c r="B4748" s="7" t="s">
        <v>1449</v>
      </c>
      <c r="C4748" s="7">
        <v>7.0</v>
      </c>
      <c r="D4748" s="7">
        <v>6.0</v>
      </c>
      <c r="E4748" s="7">
        <v>1.0</v>
      </c>
      <c r="F4748" s="7" t="s">
        <v>192</v>
      </c>
      <c r="G4748" s="7" t="s">
        <v>179</v>
      </c>
      <c r="H4748" s="7" t="s">
        <v>931</v>
      </c>
      <c r="I4748" s="7" t="s">
        <v>25</v>
      </c>
    </row>
    <row r="4749">
      <c r="A4749" s="56" t="s">
        <v>1519</v>
      </c>
      <c r="B4749" s="7" t="s">
        <v>523</v>
      </c>
      <c r="C4749" s="7">
        <v>3.0</v>
      </c>
      <c r="D4749" s="7">
        <v>2.0</v>
      </c>
      <c r="E4749" s="7">
        <v>2.0</v>
      </c>
      <c r="F4749" s="7" t="s">
        <v>24</v>
      </c>
      <c r="G4749" s="7" t="s">
        <v>293</v>
      </c>
      <c r="H4749" s="7" t="s">
        <v>982</v>
      </c>
      <c r="I4749" s="7" t="s">
        <v>175</v>
      </c>
    </row>
    <row r="4750">
      <c r="A4750" s="56" t="s">
        <v>436</v>
      </c>
      <c r="B4750" s="7" t="s">
        <v>578</v>
      </c>
      <c r="C4750" s="7">
        <v>2.0</v>
      </c>
      <c r="D4750" s="7">
        <v>3.0</v>
      </c>
      <c r="E4750" s="7"/>
      <c r="F4750" s="7" t="s">
        <v>593</v>
      </c>
      <c r="G4750" s="7" t="s">
        <v>179</v>
      </c>
      <c r="H4750" s="7" t="s">
        <v>429</v>
      </c>
      <c r="I4750" s="7" t="s">
        <v>27</v>
      </c>
    </row>
    <row r="4751">
      <c r="A4751" s="56" t="s">
        <v>302</v>
      </c>
      <c r="B4751" s="7" t="s">
        <v>2592</v>
      </c>
      <c r="C4751" s="7">
        <v>7.0</v>
      </c>
      <c r="D4751" s="7">
        <v>7.0</v>
      </c>
      <c r="E4751" s="7">
        <v>1.0</v>
      </c>
      <c r="F4751" s="7" t="s">
        <v>326</v>
      </c>
      <c r="G4751" s="7" t="s">
        <v>179</v>
      </c>
      <c r="H4751" s="7" t="s">
        <v>869</v>
      </c>
      <c r="I4751" s="7" t="s">
        <v>175</v>
      </c>
    </row>
    <row r="4752">
      <c r="A4752" s="56" t="s">
        <v>336</v>
      </c>
      <c r="B4752" s="7" t="s">
        <v>312</v>
      </c>
      <c r="C4752" s="7">
        <v>4.0</v>
      </c>
      <c r="D4752" s="7">
        <v>4.0</v>
      </c>
      <c r="E4752" s="7">
        <v>2.0</v>
      </c>
      <c r="F4752" s="7" t="s">
        <v>24</v>
      </c>
      <c r="G4752" s="7" t="s">
        <v>293</v>
      </c>
      <c r="H4752" s="7" t="s">
        <v>803</v>
      </c>
      <c r="I4752" s="7" t="s">
        <v>27</v>
      </c>
    </row>
    <row r="4753">
      <c r="A4753" s="56" t="s">
        <v>302</v>
      </c>
      <c r="B4753" s="7" t="s">
        <v>656</v>
      </c>
      <c r="C4753" s="7">
        <v>4.0</v>
      </c>
      <c r="D4753" s="7">
        <v>3.0</v>
      </c>
      <c r="E4753" s="7"/>
      <c r="F4753" s="7" t="s">
        <v>321</v>
      </c>
      <c r="G4753" s="7" t="s">
        <v>179</v>
      </c>
      <c r="H4753" s="7" t="s">
        <v>537</v>
      </c>
      <c r="I4753" s="7" t="s">
        <v>27</v>
      </c>
    </row>
    <row r="4754">
      <c r="A4754" s="56" t="s">
        <v>439</v>
      </c>
      <c r="B4754" s="7" t="s">
        <v>580</v>
      </c>
      <c r="C4754" s="7">
        <v>5.0</v>
      </c>
      <c r="D4754" s="7">
        <v>5.0</v>
      </c>
      <c r="E4754" s="7"/>
      <c r="F4754" s="7" t="s">
        <v>24</v>
      </c>
      <c r="G4754" s="7"/>
      <c r="I4754" s="7" t="s">
        <v>27</v>
      </c>
    </row>
    <row r="4755">
      <c r="A4755" s="56" t="s">
        <v>403</v>
      </c>
      <c r="B4755" s="7" t="s">
        <v>995</v>
      </c>
      <c r="C4755" s="7">
        <v>3.0</v>
      </c>
      <c r="D4755" s="7">
        <v>2.0</v>
      </c>
      <c r="E4755" s="7">
        <v>1.0</v>
      </c>
      <c r="F4755" s="7" t="s">
        <v>24</v>
      </c>
      <c r="G4755" s="7" t="s">
        <v>293</v>
      </c>
      <c r="H4755" s="7" t="s">
        <v>1163</v>
      </c>
      <c r="I4755" s="7" t="s">
        <v>25</v>
      </c>
    </row>
    <row r="4756">
      <c r="A4756" s="56" t="s">
        <v>439</v>
      </c>
      <c r="B4756" s="7" t="s">
        <v>858</v>
      </c>
      <c r="C4756" s="7">
        <v>4.0</v>
      </c>
      <c r="D4756" s="7">
        <v>3.0</v>
      </c>
      <c r="E4756" s="7">
        <v>2.0</v>
      </c>
      <c r="F4756" s="7" t="s">
        <v>300</v>
      </c>
      <c r="G4756" s="7"/>
      <c r="I4756" s="7" t="s">
        <v>25</v>
      </c>
    </row>
    <row r="4757">
      <c r="A4757" s="56" t="s">
        <v>303</v>
      </c>
      <c r="B4757" s="7" t="s">
        <v>648</v>
      </c>
      <c r="C4757" s="7">
        <v>5.0</v>
      </c>
      <c r="D4757" s="7">
        <v>4.0</v>
      </c>
      <c r="E4757" s="7">
        <v>2.0</v>
      </c>
      <c r="F4757" s="7" t="s">
        <v>461</v>
      </c>
      <c r="G4757" s="7" t="s">
        <v>179</v>
      </c>
      <c r="H4757" s="7" t="s">
        <v>1407</v>
      </c>
      <c r="I4757" s="7" t="s">
        <v>25</v>
      </c>
    </row>
    <row r="4758">
      <c r="A4758" s="56" t="s">
        <v>303</v>
      </c>
      <c r="B4758" s="7" t="s">
        <v>839</v>
      </c>
      <c r="C4758" s="7">
        <v>5.0</v>
      </c>
      <c r="D4758" s="7">
        <v>3.0</v>
      </c>
      <c r="E4758" s="7">
        <v>2.0</v>
      </c>
      <c r="F4758" s="7" t="s">
        <v>300</v>
      </c>
      <c r="G4758" s="7" t="s">
        <v>293</v>
      </c>
      <c r="H4758" s="7" t="s">
        <v>305</v>
      </c>
      <c r="I4758" s="7" t="s">
        <v>27</v>
      </c>
    </row>
    <row r="4759">
      <c r="A4759" s="56" t="s">
        <v>760</v>
      </c>
      <c r="B4759" s="7" t="s">
        <v>1148</v>
      </c>
      <c r="C4759" s="7">
        <v>3.0</v>
      </c>
      <c r="D4759" s="7">
        <v>2.0</v>
      </c>
      <c r="E4759" s="7">
        <v>2.0</v>
      </c>
      <c r="F4759" s="7" t="s">
        <v>739</v>
      </c>
      <c r="G4759" s="7" t="s">
        <v>293</v>
      </c>
      <c r="H4759" s="7" t="s">
        <v>2979</v>
      </c>
      <c r="I4759" s="7" t="s">
        <v>27</v>
      </c>
    </row>
    <row r="4760">
      <c r="A4760" s="56" t="s">
        <v>303</v>
      </c>
      <c r="B4760" s="7" t="s">
        <v>2092</v>
      </c>
      <c r="C4760" s="7">
        <v>7.0</v>
      </c>
      <c r="D4760" s="7">
        <v>6.0</v>
      </c>
      <c r="E4760" s="7">
        <v>3.0</v>
      </c>
      <c r="F4760" s="7" t="s">
        <v>732</v>
      </c>
      <c r="G4760" s="7" t="s">
        <v>179</v>
      </c>
      <c r="H4760" s="7" t="s">
        <v>2980</v>
      </c>
      <c r="I4760" s="7" t="s">
        <v>175</v>
      </c>
    </row>
    <row r="4761">
      <c r="A4761" s="56" t="s">
        <v>303</v>
      </c>
      <c r="B4761" s="7" t="s">
        <v>535</v>
      </c>
      <c r="C4761" s="7">
        <v>7.0</v>
      </c>
      <c r="D4761" s="7">
        <v>7.0</v>
      </c>
      <c r="E4761" s="7">
        <v>2.0</v>
      </c>
      <c r="F4761" s="7" t="s">
        <v>2454</v>
      </c>
      <c r="G4761" s="7" t="s">
        <v>179</v>
      </c>
      <c r="H4761" s="7" t="s">
        <v>1623</v>
      </c>
      <c r="I4761" s="7" t="s">
        <v>175</v>
      </c>
    </row>
    <row r="4762">
      <c r="A4762" s="56" t="s">
        <v>303</v>
      </c>
      <c r="B4762" s="7" t="s">
        <v>347</v>
      </c>
      <c r="C4762" s="7">
        <v>6.0</v>
      </c>
      <c r="D4762" s="7">
        <v>5.0</v>
      </c>
      <c r="E4762" s="7">
        <v>2.0</v>
      </c>
      <c r="F4762" s="7" t="s">
        <v>352</v>
      </c>
      <c r="G4762" s="7" t="s">
        <v>179</v>
      </c>
      <c r="H4762" s="7" t="s">
        <v>1339</v>
      </c>
      <c r="I4762" s="7" t="s">
        <v>175</v>
      </c>
    </row>
    <row r="4763">
      <c r="A4763" s="56" t="s">
        <v>303</v>
      </c>
      <c r="B4763" s="7" t="s">
        <v>464</v>
      </c>
      <c r="C4763" s="7">
        <v>4.0</v>
      </c>
      <c r="D4763" s="7">
        <v>3.0</v>
      </c>
      <c r="E4763" s="7">
        <v>3.0</v>
      </c>
      <c r="F4763" s="7" t="s">
        <v>24</v>
      </c>
      <c r="G4763" s="7" t="s">
        <v>293</v>
      </c>
      <c r="H4763" s="7" t="s">
        <v>2981</v>
      </c>
      <c r="I4763" s="7" t="s">
        <v>25</v>
      </c>
    </row>
    <row r="4764">
      <c r="A4764" s="56" t="s">
        <v>303</v>
      </c>
      <c r="B4764" s="7" t="s">
        <v>342</v>
      </c>
      <c r="C4764" s="7">
        <v>4.0</v>
      </c>
      <c r="D4764" s="7">
        <v>4.0</v>
      </c>
      <c r="E4764" s="7">
        <v>1.0</v>
      </c>
      <c r="F4764" s="7" t="s">
        <v>300</v>
      </c>
      <c r="G4764" s="7" t="s">
        <v>293</v>
      </c>
      <c r="H4764" s="7" t="s">
        <v>961</v>
      </c>
      <c r="I4764" s="7" t="s">
        <v>27</v>
      </c>
    </row>
    <row r="4765">
      <c r="A4765" s="56" t="s">
        <v>303</v>
      </c>
      <c r="B4765" s="7" t="s">
        <v>404</v>
      </c>
      <c r="C4765" s="7">
        <v>5.0</v>
      </c>
      <c r="D4765" s="7">
        <v>4.0</v>
      </c>
      <c r="E4765" s="7">
        <v>1.0</v>
      </c>
      <c r="F4765" s="7" t="s">
        <v>461</v>
      </c>
      <c r="G4765" s="7" t="s">
        <v>179</v>
      </c>
      <c r="H4765" s="7" t="s">
        <v>1437</v>
      </c>
      <c r="I4765" s="7" t="s">
        <v>27</v>
      </c>
    </row>
    <row r="4766">
      <c r="A4766" s="56" t="s">
        <v>522</v>
      </c>
      <c r="B4766" s="7" t="s">
        <v>601</v>
      </c>
      <c r="C4766" s="7">
        <v>5.0</v>
      </c>
      <c r="D4766" s="7">
        <v>4.0</v>
      </c>
      <c r="E4766" s="7">
        <v>1.0</v>
      </c>
      <c r="F4766" s="7" t="s">
        <v>192</v>
      </c>
      <c r="G4766" s="7" t="s">
        <v>179</v>
      </c>
      <c r="H4766" s="7" t="s">
        <v>2982</v>
      </c>
      <c r="I4766" s="7" t="s">
        <v>27</v>
      </c>
    </row>
    <row r="4767">
      <c r="A4767" s="56" t="s">
        <v>303</v>
      </c>
      <c r="B4767" s="7" t="s">
        <v>560</v>
      </c>
      <c r="C4767" s="7">
        <v>5.0</v>
      </c>
      <c r="D4767" s="7">
        <v>4.0</v>
      </c>
      <c r="E4767" s="7"/>
      <c r="F4767" s="7" t="s">
        <v>536</v>
      </c>
      <c r="G4767" s="7" t="s">
        <v>179</v>
      </c>
      <c r="H4767" s="7" t="s">
        <v>1502</v>
      </c>
      <c r="I4767" s="7" t="s">
        <v>25</v>
      </c>
    </row>
    <row r="4768">
      <c r="A4768" s="56" t="s">
        <v>303</v>
      </c>
      <c r="B4768" s="7" t="s">
        <v>652</v>
      </c>
      <c r="C4768" s="7">
        <v>5.0</v>
      </c>
      <c r="D4768" s="7">
        <v>4.0</v>
      </c>
      <c r="E4768" s="7">
        <v>2.0</v>
      </c>
      <c r="F4768" s="7" t="s">
        <v>461</v>
      </c>
      <c r="G4768" s="7" t="s">
        <v>179</v>
      </c>
      <c r="H4768" s="7" t="s">
        <v>1407</v>
      </c>
      <c r="I4768" s="7" t="s">
        <v>25</v>
      </c>
    </row>
    <row r="4769">
      <c r="A4769" s="56" t="s">
        <v>303</v>
      </c>
      <c r="B4769" s="7" t="s">
        <v>483</v>
      </c>
      <c r="C4769" s="7">
        <v>5.0</v>
      </c>
      <c r="D4769" s="7">
        <v>4.0</v>
      </c>
      <c r="E4769" s="7">
        <v>2.0</v>
      </c>
      <c r="F4769" s="7" t="s">
        <v>528</v>
      </c>
      <c r="G4769" s="7" t="s">
        <v>179</v>
      </c>
      <c r="H4769" s="7" t="s">
        <v>2983</v>
      </c>
      <c r="I4769" s="7" t="s">
        <v>27</v>
      </c>
    </row>
    <row r="4770">
      <c r="A4770" s="56" t="s">
        <v>303</v>
      </c>
      <c r="B4770" s="7" t="s">
        <v>418</v>
      </c>
      <c r="C4770" s="7">
        <v>7.0</v>
      </c>
      <c r="D4770" s="7">
        <v>7.0</v>
      </c>
      <c r="E4770" s="7"/>
      <c r="F4770" s="7" t="s">
        <v>461</v>
      </c>
      <c r="G4770" s="7" t="s">
        <v>179</v>
      </c>
      <c r="H4770" s="7" t="s">
        <v>2984</v>
      </c>
      <c r="I4770" s="7" t="s">
        <v>175</v>
      </c>
    </row>
    <row r="4771">
      <c r="A4771" s="56" t="s">
        <v>303</v>
      </c>
      <c r="B4771" s="7" t="s">
        <v>993</v>
      </c>
      <c r="C4771" s="7">
        <v>3.0</v>
      </c>
      <c r="D4771" s="7">
        <v>2.0</v>
      </c>
      <c r="E4771" s="7"/>
      <c r="F4771" s="7" t="s">
        <v>317</v>
      </c>
      <c r="G4771" s="7" t="s">
        <v>293</v>
      </c>
      <c r="H4771" s="7" t="s">
        <v>2475</v>
      </c>
      <c r="I4771" s="7" t="s">
        <v>25</v>
      </c>
    </row>
    <row r="4772">
      <c r="A4772" s="56" t="s">
        <v>303</v>
      </c>
      <c r="B4772" s="7" t="s">
        <v>404</v>
      </c>
      <c r="C4772" s="7">
        <v>4.0</v>
      </c>
      <c r="D4772" s="7">
        <v>4.0</v>
      </c>
      <c r="E4772" s="7"/>
      <c r="F4772" s="7" t="s">
        <v>461</v>
      </c>
      <c r="G4772" s="7" t="s">
        <v>179</v>
      </c>
      <c r="H4772" s="7" t="s">
        <v>692</v>
      </c>
      <c r="I4772" s="7" t="s">
        <v>25</v>
      </c>
    </row>
    <row r="4773">
      <c r="A4773" s="56" t="s">
        <v>362</v>
      </c>
      <c r="B4773" s="7" t="s">
        <v>1332</v>
      </c>
      <c r="C4773" s="7">
        <v>4.0</v>
      </c>
      <c r="D4773" s="7">
        <v>3.0</v>
      </c>
      <c r="E4773" s="7">
        <v>2.0</v>
      </c>
      <c r="F4773" s="7" t="s">
        <v>321</v>
      </c>
      <c r="G4773" s="7" t="s">
        <v>179</v>
      </c>
      <c r="H4773" s="7" t="s">
        <v>537</v>
      </c>
      <c r="I4773" s="7" t="s">
        <v>175</v>
      </c>
    </row>
    <row r="4774">
      <c r="A4774" s="56" t="s">
        <v>303</v>
      </c>
      <c r="B4774" s="7" t="s">
        <v>560</v>
      </c>
      <c r="C4774" s="7">
        <v>7.0</v>
      </c>
      <c r="D4774" s="7">
        <v>5.0</v>
      </c>
      <c r="E4774" s="7">
        <v>2.0</v>
      </c>
      <c r="F4774" s="7" t="s">
        <v>461</v>
      </c>
      <c r="G4774" s="7" t="s">
        <v>179</v>
      </c>
      <c r="H4774" s="7" t="s">
        <v>2240</v>
      </c>
      <c r="I4774" s="7" t="s">
        <v>25</v>
      </c>
    </row>
    <row r="4775">
      <c r="A4775" s="56" t="s">
        <v>303</v>
      </c>
      <c r="B4775" s="7" t="s">
        <v>399</v>
      </c>
      <c r="C4775" s="7">
        <v>4.0</v>
      </c>
      <c r="D4775" s="7">
        <v>3.0</v>
      </c>
      <c r="E4775" s="7">
        <v>2.0</v>
      </c>
      <c r="F4775" s="7" t="s">
        <v>355</v>
      </c>
      <c r="G4775" s="7" t="s">
        <v>293</v>
      </c>
      <c r="H4775" s="7" t="s">
        <v>2981</v>
      </c>
      <c r="I4775" s="7" t="s">
        <v>25</v>
      </c>
    </row>
    <row r="4776">
      <c r="A4776" s="56" t="s">
        <v>303</v>
      </c>
      <c r="B4776" s="7" t="s">
        <v>1875</v>
      </c>
      <c r="C4776" s="7">
        <v>3.0</v>
      </c>
      <c r="D4776" s="7">
        <v>2.0</v>
      </c>
      <c r="E4776" s="7">
        <v>1.0</v>
      </c>
      <c r="F4776" s="7" t="s">
        <v>300</v>
      </c>
      <c r="G4776" s="7" t="s">
        <v>293</v>
      </c>
      <c r="H4776" s="7" t="s">
        <v>1409</v>
      </c>
      <c r="I4776" s="7" t="s">
        <v>25</v>
      </c>
    </row>
    <row r="4777">
      <c r="A4777" s="56" t="s">
        <v>303</v>
      </c>
      <c r="B4777" s="7" t="s">
        <v>328</v>
      </c>
      <c r="C4777" s="7">
        <v>7.0</v>
      </c>
      <c r="D4777" s="7">
        <v>7.0</v>
      </c>
      <c r="E4777" s="7">
        <v>2.0</v>
      </c>
      <c r="F4777" s="7" t="s">
        <v>188</v>
      </c>
      <c r="G4777" s="7" t="s">
        <v>179</v>
      </c>
      <c r="H4777" s="7" t="s">
        <v>651</v>
      </c>
      <c r="I4777" s="7" t="s">
        <v>175</v>
      </c>
    </row>
    <row r="4778">
      <c r="A4778" s="56" t="s">
        <v>522</v>
      </c>
      <c r="B4778" s="7" t="s">
        <v>291</v>
      </c>
      <c r="C4778" s="7">
        <v>4.0</v>
      </c>
      <c r="D4778" s="7">
        <v>3.0</v>
      </c>
      <c r="E4778" s="7">
        <v>2.0</v>
      </c>
      <c r="F4778" s="7" t="s">
        <v>321</v>
      </c>
      <c r="G4778" s="7" t="s">
        <v>179</v>
      </c>
      <c r="H4778" s="7" t="s">
        <v>2985</v>
      </c>
      <c r="I4778" s="7" t="s">
        <v>27</v>
      </c>
    </row>
    <row r="4779">
      <c r="A4779" s="56" t="s">
        <v>303</v>
      </c>
      <c r="B4779" s="7" t="s">
        <v>495</v>
      </c>
      <c r="C4779" s="7">
        <v>4.0</v>
      </c>
      <c r="D4779" s="7">
        <v>4.0</v>
      </c>
      <c r="E4779" s="7">
        <v>2.0</v>
      </c>
      <c r="F4779" s="7" t="s">
        <v>300</v>
      </c>
      <c r="G4779" s="7" t="s">
        <v>293</v>
      </c>
      <c r="H4779" s="7" t="s">
        <v>2986</v>
      </c>
      <c r="I4779" s="7" t="s">
        <v>27</v>
      </c>
    </row>
    <row r="4780">
      <c r="A4780" s="56" t="s">
        <v>303</v>
      </c>
      <c r="B4780" s="7" t="s">
        <v>312</v>
      </c>
      <c r="C4780" s="7">
        <v>7.0</v>
      </c>
      <c r="D4780" s="7">
        <v>7.0</v>
      </c>
      <c r="E4780" s="7">
        <v>2.0</v>
      </c>
      <c r="F4780" s="7" t="s">
        <v>461</v>
      </c>
      <c r="G4780" s="7" t="s">
        <v>179</v>
      </c>
      <c r="H4780" s="7" t="s">
        <v>1407</v>
      </c>
      <c r="I4780" s="7" t="s">
        <v>27</v>
      </c>
    </row>
    <row r="4781">
      <c r="A4781" s="56" t="s">
        <v>760</v>
      </c>
      <c r="B4781" s="7" t="s">
        <v>323</v>
      </c>
      <c r="C4781" s="7">
        <v>4.0</v>
      </c>
      <c r="D4781" s="7">
        <v>5.0</v>
      </c>
      <c r="E4781" s="7">
        <v>2.0</v>
      </c>
      <c r="F4781" s="7" t="s">
        <v>329</v>
      </c>
      <c r="G4781" s="7" t="s">
        <v>179</v>
      </c>
      <c r="H4781" s="7" t="s">
        <v>725</v>
      </c>
      <c r="I4781" s="7" t="s">
        <v>27</v>
      </c>
    </row>
    <row r="4782">
      <c r="A4782" s="56" t="s">
        <v>303</v>
      </c>
      <c r="B4782" s="7" t="s">
        <v>839</v>
      </c>
      <c r="C4782" s="7">
        <v>3.0</v>
      </c>
      <c r="D4782" s="7">
        <v>3.0</v>
      </c>
      <c r="E4782" s="7">
        <v>2.0</v>
      </c>
      <c r="F4782" s="7" t="s">
        <v>300</v>
      </c>
      <c r="G4782" s="7" t="s">
        <v>293</v>
      </c>
      <c r="H4782" s="7" t="s">
        <v>2981</v>
      </c>
      <c r="I4782" s="7" t="s">
        <v>25</v>
      </c>
    </row>
    <row r="4783">
      <c r="A4783" s="56" t="s">
        <v>362</v>
      </c>
      <c r="B4783" s="7" t="s">
        <v>1157</v>
      </c>
      <c r="C4783" s="7">
        <v>5.0</v>
      </c>
      <c r="D4783" s="7">
        <v>5.0</v>
      </c>
      <c r="E4783" s="7">
        <v>2.0</v>
      </c>
      <c r="F4783" s="7" t="s">
        <v>188</v>
      </c>
      <c r="G4783" s="7" t="s">
        <v>179</v>
      </c>
      <c r="H4783" s="7" t="s">
        <v>2987</v>
      </c>
      <c r="I4783" s="7" t="s">
        <v>27</v>
      </c>
    </row>
    <row r="4784">
      <c r="A4784" s="56" t="s">
        <v>303</v>
      </c>
      <c r="B4784" s="7" t="s">
        <v>523</v>
      </c>
      <c r="C4784" s="7">
        <v>4.0</v>
      </c>
      <c r="D4784" s="7">
        <v>2.0</v>
      </c>
      <c r="E4784" s="7">
        <v>2.0</v>
      </c>
      <c r="F4784" s="7" t="s">
        <v>300</v>
      </c>
      <c r="G4784" s="7" t="s">
        <v>293</v>
      </c>
      <c r="H4784" s="7" t="s">
        <v>1588</v>
      </c>
      <c r="I4784" s="7" t="s">
        <v>27</v>
      </c>
    </row>
    <row r="4785">
      <c r="A4785" s="56" t="s">
        <v>303</v>
      </c>
      <c r="B4785" s="7" t="s">
        <v>1157</v>
      </c>
      <c r="C4785" s="7">
        <v>5.0</v>
      </c>
      <c r="D4785" s="7">
        <v>4.0</v>
      </c>
      <c r="E4785" s="7">
        <v>2.0</v>
      </c>
      <c r="F4785" s="7" t="s">
        <v>536</v>
      </c>
      <c r="G4785" s="7" t="s">
        <v>179</v>
      </c>
      <c r="H4785" s="7" t="s">
        <v>2984</v>
      </c>
      <c r="I4785" s="7" t="s">
        <v>27</v>
      </c>
    </row>
    <row r="4786">
      <c r="A4786" s="56" t="s">
        <v>362</v>
      </c>
      <c r="B4786" s="7" t="s">
        <v>312</v>
      </c>
      <c r="C4786" s="7">
        <v>4.0</v>
      </c>
      <c r="D4786" s="7">
        <v>3.0</v>
      </c>
      <c r="E4786" s="7">
        <v>1.0</v>
      </c>
      <c r="F4786" s="7" t="s">
        <v>329</v>
      </c>
      <c r="G4786" s="7" t="s">
        <v>179</v>
      </c>
      <c r="H4786" s="7" t="s">
        <v>2988</v>
      </c>
      <c r="I4786" s="7" t="s">
        <v>27</v>
      </c>
    </row>
    <row r="4787">
      <c r="A4787" s="56" t="s">
        <v>351</v>
      </c>
      <c r="B4787" s="7" t="s">
        <v>1299</v>
      </c>
      <c r="C4787" s="7">
        <v>5.0</v>
      </c>
      <c r="D4787" s="7">
        <v>5.0</v>
      </c>
      <c r="E4787" s="7">
        <v>1.0</v>
      </c>
      <c r="F4787" s="7" t="s">
        <v>329</v>
      </c>
      <c r="G4787" s="7" t="s">
        <v>179</v>
      </c>
      <c r="H4787" s="7" t="s">
        <v>2989</v>
      </c>
      <c r="I4787" s="7" t="s">
        <v>27</v>
      </c>
    </row>
    <row r="4788">
      <c r="A4788" s="56" t="s">
        <v>303</v>
      </c>
      <c r="B4788" s="7" t="s">
        <v>363</v>
      </c>
      <c r="C4788" s="7">
        <v>7.0</v>
      </c>
      <c r="D4788" s="7">
        <v>6.0</v>
      </c>
      <c r="E4788" s="7">
        <v>2.0</v>
      </c>
      <c r="F4788" s="7" t="s">
        <v>329</v>
      </c>
      <c r="G4788" s="7" t="s">
        <v>179</v>
      </c>
      <c r="H4788" s="7" t="s">
        <v>2776</v>
      </c>
      <c r="I4788" s="7" t="s">
        <v>175</v>
      </c>
    </row>
    <row r="4789">
      <c r="A4789" s="56" t="s">
        <v>439</v>
      </c>
      <c r="B4789" s="7" t="s">
        <v>1838</v>
      </c>
      <c r="C4789" s="7">
        <v>3.0</v>
      </c>
      <c r="D4789" s="7">
        <v>2.0</v>
      </c>
      <c r="E4789" s="7">
        <v>1.0</v>
      </c>
      <c r="F4789" s="7" t="s">
        <v>24</v>
      </c>
      <c r="G4789" s="7"/>
      <c r="I4789" s="7" t="s">
        <v>25</v>
      </c>
    </row>
    <row r="4790">
      <c r="A4790" s="56" t="s">
        <v>362</v>
      </c>
      <c r="B4790" s="7" t="s">
        <v>877</v>
      </c>
      <c r="C4790" s="7">
        <v>3.0</v>
      </c>
      <c r="D4790" s="7">
        <v>2.0</v>
      </c>
      <c r="E4790" s="7">
        <v>2.0</v>
      </c>
      <c r="F4790" s="7" t="s">
        <v>345</v>
      </c>
      <c r="G4790" s="7" t="s">
        <v>293</v>
      </c>
      <c r="H4790" s="7" t="s">
        <v>736</v>
      </c>
      <c r="I4790" s="7" t="s">
        <v>27</v>
      </c>
    </row>
    <row r="4791">
      <c r="A4791" s="56" t="s">
        <v>2123</v>
      </c>
      <c r="B4791" s="7" t="s">
        <v>610</v>
      </c>
      <c r="C4791" s="7">
        <v>3.0</v>
      </c>
      <c r="D4791" s="7">
        <v>2.0</v>
      </c>
      <c r="E4791" s="7">
        <v>1.0</v>
      </c>
      <c r="F4791" s="7" t="s">
        <v>183</v>
      </c>
      <c r="G4791" s="7" t="s">
        <v>179</v>
      </c>
      <c r="H4791" s="7" t="s">
        <v>953</v>
      </c>
    </row>
    <row r="4792">
      <c r="A4792" s="56" t="s">
        <v>362</v>
      </c>
      <c r="B4792" s="7" t="s">
        <v>877</v>
      </c>
      <c r="C4792" s="7">
        <v>3.0</v>
      </c>
      <c r="D4792" s="7">
        <v>2.0</v>
      </c>
      <c r="E4792" s="7">
        <v>2.0</v>
      </c>
      <c r="F4792" s="7" t="s">
        <v>36</v>
      </c>
      <c r="G4792" s="7" t="s">
        <v>293</v>
      </c>
      <c r="H4792" s="7" t="s">
        <v>736</v>
      </c>
      <c r="I4792" s="7" t="s">
        <v>27</v>
      </c>
    </row>
    <row r="4793">
      <c r="A4793" s="56" t="s">
        <v>362</v>
      </c>
      <c r="B4793" s="7" t="s">
        <v>788</v>
      </c>
      <c r="C4793" s="7">
        <v>3.0</v>
      </c>
      <c r="D4793" s="7">
        <v>2.0</v>
      </c>
      <c r="E4793" s="7">
        <v>2.0</v>
      </c>
      <c r="F4793" s="7" t="s">
        <v>382</v>
      </c>
      <c r="G4793" s="7" t="s">
        <v>293</v>
      </c>
      <c r="H4793" s="7" t="s">
        <v>736</v>
      </c>
      <c r="I4793" s="7" t="s">
        <v>27</v>
      </c>
    </row>
    <row r="4794">
      <c r="A4794" s="56" t="s">
        <v>362</v>
      </c>
      <c r="B4794" s="7" t="s">
        <v>2174</v>
      </c>
      <c r="C4794" s="7">
        <v>3.0</v>
      </c>
      <c r="D4794" s="7">
        <v>2.0</v>
      </c>
      <c r="E4794" s="7">
        <v>1.0</v>
      </c>
      <c r="F4794" s="7" t="s">
        <v>345</v>
      </c>
      <c r="G4794" s="7" t="s">
        <v>293</v>
      </c>
      <c r="H4794" s="7" t="s">
        <v>736</v>
      </c>
      <c r="I4794" s="7" t="s">
        <v>27</v>
      </c>
    </row>
    <row r="4795">
      <c r="A4795" s="56" t="s">
        <v>362</v>
      </c>
      <c r="B4795" s="7" t="s">
        <v>1329</v>
      </c>
      <c r="C4795" s="7">
        <v>3.0</v>
      </c>
      <c r="D4795" s="7">
        <v>2.0</v>
      </c>
      <c r="E4795" s="7"/>
      <c r="F4795" s="7" t="s">
        <v>382</v>
      </c>
      <c r="G4795" s="7" t="s">
        <v>293</v>
      </c>
      <c r="H4795" s="7" t="s">
        <v>736</v>
      </c>
      <c r="I4795" s="7" t="s">
        <v>27</v>
      </c>
    </row>
    <row r="4796">
      <c r="A4796" s="56" t="s">
        <v>2123</v>
      </c>
      <c r="B4796" s="7" t="s">
        <v>1295</v>
      </c>
      <c r="C4796" s="7">
        <v>4.0</v>
      </c>
      <c r="D4796" s="7">
        <v>3.0</v>
      </c>
      <c r="E4796" s="7">
        <v>2.0</v>
      </c>
      <c r="F4796" s="7" t="s">
        <v>181</v>
      </c>
      <c r="G4796" s="7" t="s">
        <v>179</v>
      </c>
      <c r="H4796" s="7" t="s">
        <v>2990</v>
      </c>
    </row>
    <row r="4797">
      <c r="A4797" s="56" t="s">
        <v>1669</v>
      </c>
      <c r="B4797" s="7" t="s">
        <v>1743</v>
      </c>
      <c r="D4797" s="27"/>
      <c r="E4797" s="7"/>
      <c r="F4797" s="7" t="s">
        <v>24</v>
      </c>
      <c r="G4797" s="7" t="s">
        <v>293</v>
      </c>
      <c r="H4797" s="7" t="s">
        <v>2991</v>
      </c>
    </row>
    <row r="4798">
      <c r="A4798" s="56" t="s">
        <v>302</v>
      </c>
      <c r="B4798" s="7" t="s">
        <v>1838</v>
      </c>
      <c r="C4798" s="7">
        <v>4.0</v>
      </c>
      <c r="D4798" s="7">
        <v>3.0</v>
      </c>
      <c r="E4798" s="7"/>
      <c r="F4798" s="7" t="s">
        <v>181</v>
      </c>
      <c r="G4798" s="7" t="s">
        <v>179</v>
      </c>
      <c r="H4798" s="7" t="s">
        <v>2992</v>
      </c>
    </row>
    <row r="4799">
      <c r="A4799" s="56" t="s">
        <v>677</v>
      </c>
      <c r="B4799" s="7" t="s">
        <v>459</v>
      </c>
      <c r="C4799" s="7">
        <v>4.0</v>
      </c>
      <c r="D4799" s="7">
        <v>3.0</v>
      </c>
      <c r="E4799" s="7">
        <v>1.0</v>
      </c>
      <c r="F4799" s="7" t="s">
        <v>181</v>
      </c>
      <c r="G4799" s="7" t="s">
        <v>179</v>
      </c>
      <c r="H4799" s="7" t="s">
        <v>1639</v>
      </c>
    </row>
    <row r="4800">
      <c r="A4800" s="56" t="s">
        <v>330</v>
      </c>
      <c r="B4800" s="7" t="s">
        <v>535</v>
      </c>
      <c r="C4800" s="7">
        <v>3.0</v>
      </c>
      <c r="D4800" s="7">
        <v>3.0</v>
      </c>
      <c r="E4800" s="7">
        <v>2.0</v>
      </c>
      <c r="F4800" s="7" t="s">
        <v>24</v>
      </c>
      <c r="G4800" s="7" t="s">
        <v>293</v>
      </c>
      <c r="H4800" s="7" t="s">
        <v>2158</v>
      </c>
      <c r="I4800" s="7" t="s">
        <v>27</v>
      </c>
    </row>
    <row r="4801">
      <c r="A4801" s="56" t="s">
        <v>436</v>
      </c>
      <c r="B4801" s="7" t="s">
        <v>1332</v>
      </c>
      <c r="C4801" s="7">
        <v>2.0</v>
      </c>
      <c r="D4801" s="7">
        <v>1.0</v>
      </c>
      <c r="E4801" s="7"/>
      <c r="F4801" s="7" t="s">
        <v>300</v>
      </c>
      <c r="G4801" s="7" t="s">
        <v>293</v>
      </c>
      <c r="H4801" s="7" t="s">
        <v>969</v>
      </c>
      <c r="I4801" s="7" t="s">
        <v>25</v>
      </c>
    </row>
    <row r="4802">
      <c r="A4802" s="56" t="s">
        <v>303</v>
      </c>
      <c r="B4802" s="7" t="s">
        <v>366</v>
      </c>
      <c r="C4802" s="7">
        <v>4.0</v>
      </c>
      <c r="D4802" s="7">
        <v>2.0</v>
      </c>
      <c r="E4802" s="7">
        <v>1.0</v>
      </c>
      <c r="F4802" s="7" t="s">
        <v>24</v>
      </c>
      <c r="G4802" s="7" t="s">
        <v>293</v>
      </c>
      <c r="H4802" s="7" t="s">
        <v>1227</v>
      </c>
    </row>
    <row r="4803">
      <c r="A4803" s="56" t="s">
        <v>436</v>
      </c>
      <c r="B4803" s="7" t="s">
        <v>1043</v>
      </c>
      <c r="C4803" s="7">
        <v>4.0</v>
      </c>
      <c r="D4803" s="7">
        <v>4.0</v>
      </c>
      <c r="E4803" s="7">
        <v>1.0</v>
      </c>
      <c r="F4803" s="7" t="s">
        <v>443</v>
      </c>
      <c r="G4803" s="7" t="s">
        <v>179</v>
      </c>
      <c r="H4803" s="7" t="s">
        <v>2993</v>
      </c>
      <c r="I4803" s="7" t="s">
        <v>25</v>
      </c>
    </row>
    <row r="4804">
      <c r="A4804" s="56" t="s">
        <v>436</v>
      </c>
      <c r="B4804" s="7" t="s">
        <v>2994</v>
      </c>
      <c r="C4804" s="7">
        <v>2.0</v>
      </c>
      <c r="D4804" s="7">
        <v>1.0</v>
      </c>
      <c r="E4804" s="7">
        <v>1.0</v>
      </c>
      <c r="F4804" s="7" t="s">
        <v>36</v>
      </c>
      <c r="G4804" s="7" t="s">
        <v>293</v>
      </c>
      <c r="H4804" s="7" t="s">
        <v>2995</v>
      </c>
      <c r="I4804" s="7" t="s">
        <v>25</v>
      </c>
    </row>
    <row r="4805">
      <c r="A4805" s="56" t="s">
        <v>944</v>
      </c>
      <c r="B4805" s="7" t="s">
        <v>2695</v>
      </c>
      <c r="C4805" s="7">
        <v>3.0</v>
      </c>
      <c r="D4805" s="7">
        <v>2.0</v>
      </c>
      <c r="E4805" s="7"/>
      <c r="F4805" s="7" t="s">
        <v>355</v>
      </c>
      <c r="G4805" s="7" t="s">
        <v>293</v>
      </c>
      <c r="H4805" s="7" t="s">
        <v>1741</v>
      </c>
      <c r="I4805" s="7" t="s">
        <v>27</v>
      </c>
    </row>
    <row r="4806">
      <c r="A4806" s="56" t="s">
        <v>436</v>
      </c>
      <c r="B4806" s="7" t="s">
        <v>565</v>
      </c>
      <c r="C4806" s="7">
        <v>2.0</v>
      </c>
      <c r="D4806" s="7">
        <v>1.0</v>
      </c>
      <c r="E4806" s="7">
        <v>1.0</v>
      </c>
      <c r="F4806" s="7" t="s">
        <v>24</v>
      </c>
      <c r="G4806" s="7" t="s">
        <v>293</v>
      </c>
      <c r="H4806" s="7" t="s">
        <v>2996</v>
      </c>
      <c r="I4806" s="7" t="s">
        <v>25</v>
      </c>
    </row>
    <row r="4807">
      <c r="A4807" s="56" t="s">
        <v>302</v>
      </c>
      <c r="B4807" s="7" t="s">
        <v>877</v>
      </c>
      <c r="C4807" s="7">
        <v>3.0</v>
      </c>
      <c r="D4807" s="7">
        <v>3.0</v>
      </c>
      <c r="E4807" s="7">
        <v>1.0</v>
      </c>
      <c r="F4807" s="7" t="s">
        <v>300</v>
      </c>
      <c r="G4807" s="7"/>
    </row>
    <row r="4808">
      <c r="A4808" s="56" t="s">
        <v>436</v>
      </c>
      <c r="B4808" s="7" t="s">
        <v>2997</v>
      </c>
      <c r="C4808" s="7">
        <v>6.0</v>
      </c>
      <c r="D4808" s="7">
        <v>5.0</v>
      </c>
      <c r="E4808" s="7"/>
      <c r="F4808" s="7" t="s">
        <v>1932</v>
      </c>
      <c r="G4808" s="7" t="s">
        <v>179</v>
      </c>
      <c r="H4808" s="7" t="s">
        <v>2998</v>
      </c>
      <c r="I4808" s="7" t="s">
        <v>175</v>
      </c>
    </row>
    <row r="4809">
      <c r="A4809" s="56" t="s">
        <v>430</v>
      </c>
      <c r="B4809" s="7" t="s">
        <v>354</v>
      </c>
      <c r="C4809" s="7">
        <v>5.0</v>
      </c>
      <c r="D4809" s="7">
        <v>2.0</v>
      </c>
      <c r="E4809" s="7">
        <v>2.0</v>
      </c>
      <c r="F4809" s="7" t="s">
        <v>24</v>
      </c>
      <c r="G4809" s="7" t="s">
        <v>293</v>
      </c>
      <c r="H4809" s="7" t="s">
        <v>432</v>
      </c>
      <c r="I4809" s="7" t="s">
        <v>27</v>
      </c>
    </row>
    <row r="4810">
      <c r="A4810" s="56" t="s">
        <v>436</v>
      </c>
      <c r="B4810" s="7" t="s">
        <v>2567</v>
      </c>
      <c r="C4810" s="7">
        <v>7.0</v>
      </c>
      <c r="D4810" s="7">
        <v>6.0</v>
      </c>
      <c r="E4810" s="7">
        <v>1.0</v>
      </c>
      <c r="F4810" s="7" t="s">
        <v>192</v>
      </c>
      <c r="G4810" s="7" t="s">
        <v>179</v>
      </c>
      <c r="H4810" s="7" t="s">
        <v>2999</v>
      </c>
      <c r="I4810" s="7" t="s">
        <v>27</v>
      </c>
    </row>
    <row r="4811">
      <c r="A4811" s="56" t="s">
        <v>303</v>
      </c>
      <c r="B4811" s="7" t="s">
        <v>873</v>
      </c>
      <c r="C4811" s="7">
        <v>3.0</v>
      </c>
      <c r="D4811" s="7">
        <v>2.0</v>
      </c>
      <c r="E4811" s="7">
        <v>1.0</v>
      </c>
      <c r="F4811" s="7" t="s">
        <v>36</v>
      </c>
      <c r="G4811" s="7" t="s">
        <v>293</v>
      </c>
      <c r="H4811" s="7" t="s">
        <v>3000</v>
      </c>
      <c r="I4811" s="7" t="s">
        <v>175</v>
      </c>
    </row>
    <row r="4812">
      <c r="A4812" s="56" t="s">
        <v>403</v>
      </c>
      <c r="B4812" s="7" t="s">
        <v>1743</v>
      </c>
      <c r="C4812" s="7">
        <v>3.0</v>
      </c>
      <c r="D4812" s="7">
        <v>2.0</v>
      </c>
      <c r="E4812" s="7">
        <v>1.0</v>
      </c>
      <c r="F4812" s="7" t="s">
        <v>24</v>
      </c>
      <c r="G4812" s="7" t="s">
        <v>293</v>
      </c>
      <c r="H4812" s="7" t="s">
        <v>750</v>
      </c>
      <c r="I4812" s="7" t="s">
        <v>27</v>
      </c>
    </row>
    <row r="4813">
      <c r="A4813" s="56" t="s">
        <v>315</v>
      </c>
      <c r="B4813" s="7" t="s">
        <v>3001</v>
      </c>
      <c r="C4813" s="7">
        <v>3.0</v>
      </c>
      <c r="D4813" s="7">
        <v>2.0</v>
      </c>
      <c r="E4813" s="7">
        <v>1.0</v>
      </c>
      <c r="F4813" s="7" t="s">
        <v>355</v>
      </c>
      <c r="G4813" s="7" t="s">
        <v>293</v>
      </c>
      <c r="H4813" s="7" t="s">
        <v>575</v>
      </c>
      <c r="I4813" s="7" t="s">
        <v>25</v>
      </c>
    </row>
    <row r="4814">
      <c r="A4814" s="56" t="s">
        <v>944</v>
      </c>
      <c r="B4814" s="7" t="s">
        <v>804</v>
      </c>
      <c r="C4814" s="7">
        <v>1.0</v>
      </c>
      <c r="D4814" s="7">
        <v>2.0</v>
      </c>
      <c r="E4814" s="7">
        <v>1.0</v>
      </c>
      <c r="F4814" s="7" t="s">
        <v>36</v>
      </c>
      <c r="G4814" s="7" t="s">
        <v>293</v>
      </c>
      <c r="H4814" s="7" t="s">
        <v>1107</v>
      </c>
      <c r="I4814" s="7" t="s">
        <v>25</v>
      </c>
    </row>
    <row r="4815">
      <c r="A4815" s="56" t="s">
        <v>351</v>
      </c>
      <c r="B4815" s="7" t="s">
        <v>603</v>
      </c>
      <c r="C4815" s="7">
        <v>3.0</v>
      </c>
      <c r="D4815" s="7">
        <v>2.0</v>
      </c>
      <c r="E4815" s="7">
        <v>2.0</v>
      </c>
      <c r="F4815" s="7" t="s">
        <v>36</v>
      </c>
      <c r="G4815" s="7" t="s">
        <v>293</v>
      </c>
      <c r="H4815" s="7" t="s">
        <v>641</v>
      </c>
    </row>
    <row r="4816">
      <c r="A4816" s="56" t="s">
        <v>944</v>
      </c>
      <c r="B4816" s="7" t="s">
        <v>1162</v>
      </c>
      <c r="C4816" s="7">
        <v>4.0</v>
      </c>
      <c r="D4816" s="7">
        <v>2.0</v>
      </c>
      <c r="E4816" s="7">
        <v>1.0</v>
      </c>
      <c r="F4816" s="7" t="s">
        <v>355</v>
      </c>
      <c r="G4816" s="7" t="s">
        <v>293</v>
      </c>
      <c r="H4816" s="7" t="s">
        <v>2710</v>
      </c>
      <c r="I4816" s="7" t="s">
        <v>175</v>
      </c>
    </row>
    <row r="4817">
      <c r="A4817" s="56" t="s">
        <v>760</v>
      </c>
      <c r="B4817" s="7" t="s">
        <v>648</v>
      </c>
      <c r="C4817" s="7">
        <v>8.0</v>
      </c>
      <c r="D4817" s="7">
        <v>7.0</v>
      </c>
      <c r="E4817" s="7"/>
      <c r="F4817" s="7" t="s">
        <v>443</v>
      </c>
      <c r="G4817" s="7" t="s">
        <v>293</v>
      </c>
      <c r="H4817" s="7" t="s">
        <v>743</v>
      </c>
      <c r="I4817" s="7" t="s">
        <v>25</v>
      </c>
    </row>
    <row r="4818">
      <c r="A4818" s="56" t="s">
        <v>522</v>
      </c>
      <c r="B4818" s="7" t="s">
        <v>603</v>
      </c>
      <c r="C4818" s="7">
        <v>3.0</v>
      </c>
      <c r="D4818" s="7">
        <v>2.0</v>
      </c>
      <c r="E4818" s="7">
        <v>1.0</v>
      </c>
      <c r="F4818" s="7" t="s">
        <v>171</v>
      </c>
      <c r="G4818" s="7" t="s">
        <v>293</v>
      </c>
      <c r="H4818" s="7" t="s">
        <v>1671</v>
      </c>
      <c r="I4818" s="7" t="s">
        <v>25</v>
      </c>
    </row>
    <row r="4819">
      <c r="A4819" s="56" t="s">
        <v>351</v>
      </c>
      <c r="B4819" s="7" t="s">
        <v>3002</v>
      </c>
      <c r="C4819" s="7">
        <v>3.0</v>
      </c>
      <c r="D4819" s="7">
        <v>2.0</v>
      </c>
      <c r="E4819" s="7">
        <v>1.0</v>
      </c>
      <c r="F4819" s="7" t="s">
        <v>24</v>
      </c>
      <c r="G4819" s="7" t="s">
        <v>293</v>
      </c>
      <c r="H4819" s="7" t="s">
        <v>1588</v>
      </c>
      <c r="I4819" s="7" t="s">
        <v>27</v>
      </c>
    </row>
    <row r="4820">
      <c r="A4820" s="56" t="s">
        <v>362</v>
      </c>
      <c r="B4820" s="7" t="s">
        <v>1530</v>
      </c>
      <c r="C4820" s="7">
        <v>3.0</v>
      </c>
      <c r="D4820" s="7">
        <v>2.0</v>
      </c>
      <c r="E4820" s="7">
        <v>1.0</v>
      </c>
      <c r="F4820" s="7" t="s">
        <v>36</v>
      </c>
      <c r="G4820" s="7"/>
    </row>
    <row r="4821">
      <c r="A4821" s="56" t="s">
        <v>302</v>
      </c>
      <c r="B4821" s="7" t="s">
        <v>950</v>
      </c>
      <c r="C4821" s="7">
        <v>3.0</v>
      </c>
      <c r="D4821" s="7">
        <v>2.0</v>
      </c>
      <c r="E4821" s="7">
        <v>2.0</v>
      </c>
      <c r="F4821" s="7" t="s">
        <v>382</v>
      </c>
      <c r="G4821" s="7" t="s">
        <v>293</v>
      </c>
      <c r="H4821" s="7" t="s">
        <v>2084</v>
      </c>
      <c r="I4821" s="7" t="s">
        <v>25</v>
      </c>
    </row>
    <row r="4822">
      <c r="A4822" s="56" t="s">
        <v>362</v>
      </c>
      <c r="B4822" s="7" t="s">
        <v>523</v>
      </c>
      <c r="C4822" s="7">
        <v>3.0</v>
      </c>
      <c r="D4822" s="7">
        <v>3.0</v>
      </c>
      <c r="E4822" s="7">
        <v>2.0</v>
      </c>
      <c r="F4822" s="7" t="s">
        <v>24</v>
      </c>
      <c r="G4822" s="7" t="s">
        <v>293</v>
      </c>
      <c r="H4822" s="7" t="s">
        <v>1867</v>
      </c>
    </row>
    <row r="4823">
      <c r="A4823" s="56" t="s">
        <v>436</v>
      </c>
      <c r="B4823" s="7" t="s">
        <v>344</v>
      </c>
      <c r="C4823" s="7">
        <v>4.0</v>
      </c>
      <c r="D4823" s="7">
        <v>4.0</v>
      </c>
      <c r="E4823" s="7">
        <v>2.0</v>
      </c>
      <c r="F4823" s="7" t="s">
        <v>24</v>
      </c>
      <c r="G4823" s="7" t="s">
        <v>293</v>
      </c>
      <c r="H4823" s="7" t="s">
        <v>3003</v>
      </c>
      <c r="I4823" s="7" t="s">
        <v>25</v>
      </c>
    </row>
    <row r="4824">
      <c r="A4824" s="56" t="s">
        <v>436</v>
      </c>
      <c r="B4824" s="7" t="s">
        <v>347</v>
      </c>
      <c r="C4824" s="7">
        <v>2.0</v>
      </c>
      <c r="D4824" s="7">
        <v>2.0</v>
      </c>
      <c r="E4824" s="7">
        <v>2.0</v>
      </c>
      <c r="F4824" s="7" t="s">
        <v>300</v>
      </c>
      <c r="G4824" s="7" t="s">
        <v>293</v>
      </c>
      <c r="H4824" s="7" t="s">
        <v>3004</v>
      </c>
      <c r="I4824" s="7" t="s">
        <v>25</v>
      </c>
    </row>
    <row r="4825">
      <c r="A4825" s="56" t="s">
        <v>436</v>
      </c>
      <c r="B4825" s="7" t="s">
        <v>342</v>
      </c>
      <c r="C4825" s="7">
        <v>3.0</v>
      </c>
      <c r="D4825" s="7">
        <v>2.0</v>
      </c>
      <c r="E4825" s="7">
        <v>4.0</v>
      </c>
      <c r="F4825" s="7" t="s">
        <v>355</v>
      </c>
      <c r="G4825" s="7" t="s">
        <v>293</v>
      </c>
      <c r="H4825" s="7" t="s">
        <v>3005</v>
      </c>
      <c r="I4825" s="7" t="s">
        <v>25</v>
      </c>
    </row>
    <row r="4826">
      <c r="A4826" s="56" t="s">
        <v>436</v>
      </c>
      <c r="B4826" s="7" t="s">
        <v>425</v>
      </c>
      <c r="C4826" s="7">
        <v>4.0</v>
      </c>
      <c r="D4826" s="7">
        <v>4.0</v>
      </c>
      <c r="E4826" s="7">
        <v>2.0</v>
      </c>
      <c r="F4826" s="7" t="s">
        <v>443</v>
      </c>
      <c r="G4826" s="7" t="s">
        <v>179</v>
      </c>
      <c r="H4826" s="7" t="s">
        <v>3006</v>
      </c>
    </row>
    <row r="4827">
      <c r="A4827" s="56" t="s">
        <v>436</v>
      </c>
      <c r="B4827" s="7" t="s">
        <v>416</v>
      </c>
      <c r="C4827" s="7">
        <v>2.0</v>
      </c>
      <c r="D4827" s="7">
        <v>1.0</v>
      </c>
      <c r="E4827" s="7">
        <v>2.0</v>
      </c>
      <c r="F4827" s="7" t="s">
        <v>36</v>
      </c>
      <c r="G4827" s="7" t="s">
        <v>293</v>
      </c>
      <c r="H4827" s="7" t="s">
        <v>982</v>
      </c>
      <c r="I4827" s="7" t="s">
        <v>25</v>
      </c>
    </row>
    <row r="4828">
      <c r="A4828" s="56" t="s">
        <v>522</v>
      </c>
      <c r="B4828" s="7" t="s">
        <v>391</v>
      </c>
      <c r="C4828" s="7">
        <v>5.0</v>
      </c>
      <c r="D4828" s="7">
        <v>6.0</v>
      </c>
      <c r="E4828" s="7"/>
      <c r="F4828" s="7" t="s">
        <v>300</v>
      </c>
      <c r="G4828" s="7" t="s">
        <v>293</v>
      </c>
      <c r="H4828" s="7" t="s">
        <v>1213</v>
      </c>
      <c r="I4828" s="7" t="s">
        <v>175</v>
      </c>
    </row>
    <row r="4829">
      <c r="A4829" s="56" t="s">
        <v>403</v>
      </c>
      <c r="B4829" s="7" t="s">
        <v>3007</v>
      </c>
      <c r="D4829" s="27"/>
      <c r="E4829" s="7"/>
      <c r="F4829" s="7" t="s">
        <v>905</v>
      </c>
      <c r="G4829" s="7" t="s">
        <v>179</v>
      </c>
      <c r="H4829" s="7" t="s">
        <v>1014</v>
      </c>
    </row>
    <row r="4830">
      <c r="A4830" s="56" t="s">
        <v>944</v>
      </c>
      <c r="B4830" s="7" t="s">
        <v>3008</v>
      </c>
      <c r="D4830" s="27"/>
      <c r="E4830" s="7">
        <v>1.0</v>
      </c>
      <c r="F4830" s="7" t="s">
        <v>905</v>
      </c>
      <c r="G4830" s="7" t="s">
        <v>179</v>
      </c>
      <c r="H4830" s="7" t="s">
        <v>3009</v>
      </c>
    </row>
    <row r="4831">
      <c r="A4831" s="56" t="s">
        <v>1375</v>
      </c>
      <c r="B4831" s="7" t="s">
        <v>3010</v>
      </c>
      <c r="D4831" s="27"/>
      <c r="E4831" s="7">
        <v>1.0</v>
      </c>
      <c r="F4831" s="7" t="s">
        <v>905</v>
      </c>
      <c r="G4831" s="7" t="s">
        <v>179</v>
      </c>
      <c r="H4831" s="7" t="s">
        <v>3011</v>
      </c>
    </row>
    <row r="4832">
      <c r="A4832" s="56" t="s">
        <v>330</v>
      </c>
      <c r="B4832" s="7" t="s">
        <v>3012</v>
      </c>
      <c r="D4832" s="27"/>
      <c r="E4832" s="7">
        <v>1.0</v>
      </c>
      <c r="F4832" s="7" t="s">
        <v>1821</v>
      </c>
      <c r="G4832" s="7" t="s">
        <v>179</v>
      </c>
      <c r="H4832" s="7" t="s">
        <v>3013</v>
      </c>
    </row>
    <row r="4833">
      <c r="A4833" s="56" t="s">
        <v>1235</v>
      </c>
      <c r="B4833" s="7" t="s">
        <v>310</v>
      </c>
      <c r="D4833" s="27"/>
      <c r="E4833" s="7">
        <v>2.0</v>
      </c>
      <c r="F4833" s="7" t="s">
        <v>1977</v>
      </c>
      <c r="G4833" s="7" t="s">
        <v>179</v>
      </c>
      <c r="H4833" s="7" t="s">
        <v>3014</v>
      </c>
    </row>
    <row r="4834">
      <c r="A4834" s="56" t="s">
        <v>290</v>
      </c>
      <c r="B4834" s="7" t="s">
        <v>3015</v>
      </c>
      <c r="D4834" s="27"/>
      <c r="E4834" s="7">
        <v>2.0</v>
      </c>
      <c r="F4834" s="7" t="s">
        <v>1415</v>
      </c>
      <c r="G4834" s="7" t="s">
        <v>179</v>
      </c>
      <c r="H4834" s="7" t="s">
        <v>3016</v>
      </c>
      <c r="I4834" s="7" t="s">
        <v>175</v>
      </c>
    </row>
    <row r="4835">
      <c r="A4835" s="56" t="s">
        <v>362</v>
      </c>
      <c r="B4835" s="7" t="s">
        <v>1120</v>
      </c>
      <c r="D4835" s="27"/>
      <c r="E4835" s="7">
        <v>2.0</v>
      </c>
      <c r="F4835" s="7" t="s">
        <v>2791</v>
      </c>
      <c r="G4835" s="7" t="s">
        <v>179</v>
      </c>
      <c r="H4835" s="7" t="s">
        <v>3017</v>
      </c>
      <c r="I4835" s="7" t="s">
        <v>175</v>
      </c>
    </row>
    <row r="4836">
      <c r="A4836" s="56" t="s">
        <v>341</v>
      </c>
      <c r="B4836" s="7" t="s">
        <v>644</v>
      </c>
      <c r="D4836" s="27"/>
      <c r="E4836" s="7">
        <v>1.0</v>
      </c>
      <c r="F4836" s="7" t="s">
        <v>1647</v>
      </c>
      <c r="G4836" s="7" t="s">
        <v>179</v>
      </c>
      <c r="H4836" s="7" t="s">
        <v>1726</v>
      </c>
      <c r="I4836" s="7" t="s">
        <v>175</v>
      </c>
    </row>
    <row r="4837">
      <c r="A4837" s="56" t="s">
        <v>362</v>
      </c>
      <c r="B4837" s="7" t="s">
        <v>658</v>
      </c>
      <c r="C4837" s="7">
        <v>3.0</v>
      </c>
      <c r="D4837" s="7">
        <v>2.0</v>
      </c>
      <c r="E4837" s="7"/>
      <c r="F4837" s="7" t="s">
        <v>24</v>
      </c>
      <c r="G4837" s="7" t="s">
        <v>293</v>
      </c>
      <c r="H4837" s="7" t="s">
        <v>1179</v>
      </c>
      <c r="I4837" s="7" t="s">
        <v>27</v>
      </c>
    </row>
    <row r="4838">
      <c r="A4838" s="56" t="s">
        <v>303</v>
      </c>
      <c r="B4838" s="7" t="s">
        <v>1198</v>
      </c>
      <c r="C4838" s="7">
        <v>2.0</v>
      </c>
      <c r="D4838" s="7">
        <v>1.0</v>
      </c>
      <c r="E4838" s="7">
        <v>2.0</v>
      </c>
      <c r="F4838" s="7" t="s">
        <v>36</v>
      </c>
      <c r="G4838" s="7"/>
      <c r="I4838" s="7" t="s">
        <v>27</v>
      </c>
    </row>
    <row r="4839">
      <c r="A4839" s="56" t="s">
        <v>362</v>
      </c>
      <c r="B4839" s="7" t="s">
        <v>658</v>
      </c>
      <c r="C4839" s="7">
        <v>2.0</v>
      </c>
      <c r="D4839" s="7">
        <v>2.0</v>
      </c>
      <c r="E4839" s="7">
        <v>2.0</v>
      </c>
      <c r="F4839" s="7" t="s">
        <v>24</v>
      </c>
      <c r="G4839" s="7" t="s">
        <v>293</v>
      </c>
      <c r="H4839" s="7" t="s">
        <v>1179</v>
      </c>
      <c r="I4839" s="7" t="s">
        <v>27</v>
      </c>
    </row>
    <row r="4840">
      <c r="A4840" s="56" t="s">
        <v>362</v>
      </c>
      <c r="B4840" s="7" t="s">
        <v>1852</v>
      </c>
      <c r="C4840" s="7">
        <v>3.0</v>
      </c>
      <c r="D4840" s="7">
        <v>2.0</v>
      </c>
      <c r="E4840" s="7">
        <v>2.0</v>
      </c>
      <c r="F4840" s="7" t="s">
        <v>345</v>
      </c>
      <c r="G4840" s="7" t="s">
        <v>293</v>
      </c>
      <c r="H4840" s="7" t="s">
        <v>736</v>
      </c>
      <c r="I4840" s="7" t="s">
        <v>27</v>
      </c>
    </row>
    <row r="4841">
      <c r="A4841" s="56" t="s">
        <v>365</v>
      </c>
      <c r="B4841" s="7" t="s">
        <v>485</v>
      </c>
      <c r="C4841" s="7">
        <v>5.0</v>
      </c>
      <c r="D4841" s="7">
        <v>3.0</v>
      </c>
      <c r="E4841" s="7"/>
      <c r="F4841" s="7" t="s">
        <v>313</v>
      </c>
      <c r="G4841" s="7" t="s">
        <v>179</v>
      </c>
      <c r="H4841" s="7" t="s">
        <v>537</v>
      </c>
      <c r="I4841" s="7" t="s">
        <v>27</v>
      </c>
    </row>
    <row r="4842">
      <c r="A4842" s="56" t="s">
        <v>944</v>
      </c>
      <c r="B4842" s="7" t="s">
        <v>2770</v>
      </c>
      <c r="C4842" s="7">
        <v>3.0</v>
      </c>
      <c r="D4842" s="7">
        <v>2.0</v>
      </c>
      <c r="E4842" s="7"/>
      <c r="F4842" s="7" t="s">
        <v>24</v>
      </c>
      <c r="G4842" s="7" t="s">
        <v>293</v>
      </c>
      <c r="H4842" s="7" t="s">
        <v>498</v>
      </c>
      <c r="I4842" s="7" t="s">
        <v>27</v>
      </c>
    </row>
    <row r="4843">
      <c r="A4843" s="56" t="s">
        <v>302</v>
      </c>
      <c r="B4843" s="7" t="s">
        <v>562</v>
      </c>
      <c r="C4843" s="7">
        <v>5.0</v>
      </c>
      <c r="D4843" s="7">
        <v>3.0</v>
      </c>
      <c r="E4843" s="7">
        <v>1.0</v>
      </c>
      <c r="F4843" s="7" t="s">
        <v>36</v>
      </c>
      <c r="G4843" s="7" t="s">
        <v>293</v>
      </c>
      <c r="H4843" s="7" t="s">
        <v>1323</v>
      </c>
      <c r="I4843" s="7" t="s">
        <v>27</v>
      </c>
    </row>
    <row r="4844">
      <c r="A4844" s="56" t="s">
        <v>306</v>
      </c>
      <c r="B4844" s="7" t="s">
        <v>722</v>
      </c>
      <c r="C4844" s="7">
        <v>5.0</v>
      </c>
      <c r="D4844" s="7">
        <v>3.0</v>
      </c>
      <c r="E4844" s="7">
        <v>2.0</v>
      </c>
      <c r="F4844" s="7" t="s">
        <v>188</v>
      </c>
      <c r="G4844" s="7" t="s">
        <v>179</v>
      </c>
      <c r="H4844" s="7" t="s">
        <v>311</v>
      </c>
    </row>
    <row r="4845">
      <c r="A4845" s="56" t="s">
        <v>290</v>
      </c>
      <c r="B4845" s="7" t="s">
        <v>722</v>
      </c>
      <c r="C4845" s="7">
        <v>4.0</v>
      </c>
      <c r="D4845" s="7">
        <v>4.0</v>
      </c>
      <c r="E4845" s="7">
        <v>2.0</v>
      </c>
      <c r="F4845" s="7" t="s">
        <v>382</v>
      </c>
      <c r="G4845" s="7" t="s">
        <v>293</v>
      </c>
      <c r="H4845" s="7" t="s">
        <v>962</v>
      </c>
      <c r="I4845" s="7" t="s">
        <v>27</v>
      </c>
    </row>
    <row r="4846">
      <c r="A4846" s="56" t="s">
        <v>348</v>
      </c>
      <c r="B4846" s="7" t="s">
        <v>464</v>
      </c>
      <c r="C4846" s="7">
        <v>3.0</v>
      </c>
      <c r="D4846" s="7">
        <v>2.0</v>
      </c>
      <c r="E4846" s="7">
        <v>2.0</v>
      </c>
      <c r="F4846" s="7" t="s">
        <v>382</v>
      </c>
      <c r="G4846" s="7" t="s">
        <v>293</v>
      </c>
      <c r="H4846" s="7" t="s">
        <v>493</v>
      </c>
      <c r="I4846" s="7" t="s">
        <v>27</v>
      </c>
    </row>
    <row r="4847">
      <c r="A4847" s="56" t="s">
        <v>348</v>
      </c>
      <c r="B4847" s="7" t="s">
        <v>879</v>
      </c>
      <c r="C4847" s="7">
        <v>2.0</v>
      </c>
      <c r="D4847" s="7">
        <v>2.0</v>
      </c>
      <c r="E4847" s="7"/>
      <c r="F4847" s="7" t="s">
        <v>36</v>
      </c>
      <c r="G4847" s="7" t="s">
        <v>293</v>
      </c>
      <c r="H4847" s="7" t="s">
        <v>2054</v>
      </c>
      <c r="I4847" s="7" t="s">
        <v>25</v>
      </c>
    </row>
    <row r="4848">
      <c r="A4848" s="56" t="s">
        <v>348</v>
      </c>
      <c r="B4848" s="7" t="s">
        <v>349</v>
      </c>
      <c r="C4848" s="7">
        <v>1.0</v>
      </c>
      <c r="D4848" s="7">
        <v>1.0</v>
      </c>
      <c r="E4848" s="7">
        <v>2.0</v>
      </c>
      <c r="F4848" s="7" t="s">
        <v>345</v>
      </c>
      <c r="G4848" s="7" t="s">
        <v>293</v>
      </c>
      <c r="H4848" s="7" t="s">
        <v>500</v>
      </c>
      <c r="I4848" s="7" t="s">
        <v>25</v>
      </c>
    </row>
    <row r="4849">
      <c r="A4849" s="56" t="s">
        <v>348</v>
      </c>
      <c r="B4849" s="7" t="s">
        <v>950</v>
      </c>
      <c r="C4849" s="7">
        <v>2.0</v>
      </c>
      <c r="D4849" s="7">
        <v>1.0</v>
      </c>
      <c r="E4849" s="7">
        <v>2.0</v>
      </c>
      <c r="F4849" s="7" t="s">
        <v>36</v>
      </c>
      <c r="G4849" s="7" t="s">
        <v>293</v>
      </c>
      <c r="H4849" s="7" t="s">
        <v>2726</v>
      </c>
    </row>
    <row r="4850">
      <c r="A4850" s="56" t="s">
        <v>348</v>
      </c>
      <c r="B4850" s="7" t="s">
        <v>1332</v>
      </c>
      <c r="C4850" s="7">
        <v>3.0</v>
      </c>
      <c r="D4850" s="7">
        <v>2.0</v>
      </c>
      <c r="E4850" s="7"/>
      <c r="F4850" s="7" t="s">
        <v>36</v>
      </c>
      <c r="G4850" s="7" t="s">
        <v>293</v>
      </c>
      <c r="H4850" s="7" t="s">
        <v>860</v>
      </c>
    </row>
    <row r="4851">
      <c r="A4851" s="56" t="s">
        <v>348</v>
      </c>
      <c r="B4851" s="7" t="s">
        <v>1325</v>
      </c>
      <c r="C4851" s="7">
        <v>3.0</v>
      </c>
      <c r="D4851" s="7">
        <v>2.0</v>
      </c>
      <c r="E4851" s="7">
        <v>4.0</v>
      </c>
      <c r="F4851" s="7" t="s">
        <v>36</v>
      </c>
      <c r="G4851" s="7" t="s">
        <v>293</v>
      </c>
      <c r="H4851" s="7" t="s">
        <v>1695</v>
      </c>
    </row>
    <row r="4852">
      <c r="A4852" s="56" t="s">
        <v>430</v>
      </c>
      <c r="B4852" s="7" t="s">
        <v>752</v>
      </c>
      <c r="C4852" s="7">
        <v>3.0</v>
      </c>
      <c r="D4852" s="7">
        <v>2.0</v>
      </c>
      <c r="E4852" s="7">
        <v>2.0</v>
      </c>
      <c r="F4852" s="7" t="s">
        <v>24</v>
      </c>
      <c r="G4852" s="7" t="s">
        <v>293</v>
      </c>
      <c r="H4852" s="7" t="s">
        <v>432</v>
      </c>
      <c r="I4852" s="7" t="s">
        <v>27</v>
      </c>
    </row>
    <row r="4853">
      <c r="A4853" s="56" t="s">
        <v>348</v>
      </c>
      <c r="B4853" s="7" t="s">
        <v>501</v>
      </c>
      <c r="C4853" s="7">
        <v>3.0</v>
      </c>
      <c r="D4853" s="7">
        <v>2.0</v>
      </c>
      <c r="E4853" s="7">
        <v>2.0</v>
      </c>
      <c r="F4853" s="7" t="s">
        <v>36</v>
      </c>
      <c r="G4853" s="7" t="s">
        <v>293</v>
      </c>
      <c r="H4853" s="7" t="s">
        <v>1695</v>
      </c>
    </row>
    <row r="4854">
      <c r="A4854" s="56" t="s">
        <v>1669</v>
      </c>
      <c r="B4854" s="7" t="s">
        <v>3018</v>
      </c>
      <c r="C4854" s="7">
        <v>3.0</v>
      </c>
      <c r="D4854" s="7">
        <v>2.0</v>
      </c>
      <c r="E4854" s="7">
        <v>1.0</v>
      </c>
      <c r="F4854" s="7" t="s">
        <v>317</v>
      </c>
      <c r="G4854" s="7" t="s">
        <v>293</v>
      </c>
      <c r="H4854" s="7" t="s">
        <v>3019</v>
      </c>
      <c r="I4854" s="7" t="s">
        <v>27</v>
      </c>
    </row>
    <row r="4855">
      <c r="A4855" s="56" t="s">
        <v>341</v>
      </c>
      <c r="B4855" s="7" t="s">
        <v>578</v>
      </c>
      <c r="C4855" s="7">
        <v>3.0</v>
      </c>
      <c r="D4855" s="7">
        <v>2.0</v>
      </c>
      <c r="E4855" s="7">
        <v>2.0</v>
      </c>
      <c r="F4855" s="7" t="s">
        <v>24</v>
      </c>
      <c r="G4855" s="7" t="s">
        <v>293</v>
      </c>
      <c r="H4855" s="7" t="s">
        <v>486</v>
      </c>
    </row>
    <row r="4856">
      <c r="A4856" s="56" t="s">
        <v>341</v>
      </c>
      <c r="B4856" s="7" t="s">
        <v>320</v>
      </c>
      <c r="C4856" s="7">
        <v>3.0</v>
      </c>
      <c r="D4856" s="7">
        <v>2.0</v>
      </c>
      <c r="E4856" s="7">
        <v>2.0</v>
      </c>
      <c r="F4856" s="7" t="s">
        <v>24</v>
      </c>
      <c r="G4856" s="7" t="s">
        <v>293</v>
      </c>
      <c r="H4856" s="7" t="s">
        <v>834</v>
      </c>
    </row>
    <row r="4857">
      <c r="A4857" s="56" t="s">
        <v>677</v>
      </c>
      <c r="B4857" s="7" t="s">
        <v>1216</v>
      </c>
      <c r="C4857" s="7">
        <v>7.0</v>
      </c>
      <c r="D4857" s="7">
        <v>7.0</v>
      </c>
      <c r="E4857" s="7">
        <v>2.0</v>
      </c>
      <c r="F4857" s="7" t="s">
        <v>332</v>
      </c>
      <c r="G4857" s="7" t="s">
        <v>179</v>
      </c>
      <c r="H4857" s="7" t="s">
        <v>327</v>
      </c>
      <c r="I4857" s="7" t="s">
        <v>175</v>
      </c>
    </row>
    <row r="4858">
      <c r="A4858" s="56" t="s">
        <v>341</v>
      </c>
      <c r="B4858" s="7" t="s">
        <v>562</v>
      </c>
      <c r="C4858" s="7">
        <v>2.0</v>
      </c>
      <c r="D4858" s="7">
        <v>2.0</v>
      </c>
      <c r="E4858" s="7">
        <v>2.0</v>
      </c>
      <c r="F4858" s="7" t="s">
        <v>24</v>
      </c>
      <c r="G4858" s="7" t="s">
        <v>293</v>
      </c>
      <c r="H4858" s="7" t="s">
        <v>486</v>
      </c>
    </row>
    <row r="4859">
      <c r="A4859" s="56" t="s">
        <v>1669</v>
      </c>
      <c r="B4859" s="7" t="s">
        <v>1749</v>
      </c>
      <c r="C4859" s="7">
        <v>3.0</v>
      </c>
      <c r="D4859" s="7">
        <v>2.0</v>
      </c>
      <c r="E4859" s="7">
        <v>1.0</v>
      </c>
      <c r="F4859" s="7" t="s">
        <v>2486</v>
      </c>
      <c r="G4859" s="7" t="s">
        <v>293</v>
      </c>
      <c r="H4859" s="7" t="s">
        <v>1648</v>
      </c>
      <c r="I4859" s="7" t="s">
        <v>27</v>
      </c>
    </row>
    <row r="4860">
      <c r="A4860" s="56" t="s">
        <v>290</v>
      </c>
      <c r="B4860" s="7" t="s">
        <v>3020</v>
      </c>
      <c r="C4860" s="7">
        <v>2.0</v>
      </c>
      <c r="D4860" s="7">
        <v>2.0</v>
      </c>
      <c r="E4860" s="7">
        <v>2.0</v>
      </c>
      <c r="F4860" s="7" t="s">
        <v>382</v>
      </c>
      <c r="G4860" s="7" t="s">
        <v>293</v>
      </c>
      <c r="H4860" s="7" t="s">
        <v>2771</v>
      </c>
    </row>
    <row r="4861">
      <c r="A4861" s="56" t="s">
        <v>295</v>
      </c>
      <c r="B4861" s="7" t="s">
        <v>3021</v>
      </c>
      <c r="C4861" s="7">
        <v>1.0</v>
      </c>
      <c r="D4861" s="7">
        <v>1.0</v>
      </c>
      <c r="E4861" s="7">
        <v>2.0</v>
      </c>
      <c r="F4861" s="7" t="s">
        <v>36</v>
      </c>
      <c r="G4861" s="7" t="s">
        <v>293</v>
      </c>
      <c r="H4861" s="7" t="s">
        <v>318</v>
      </c>
      <c r="I4861" s="7" t="s">
        <v>27</v>
      </c>
    </row>
    <row r="4862">
      <c r="A4862" s="56" t="s">
        <v>295</v>
      </c>
      <c r="B4862" s="7" t="s">
        <v>3022</v>
      </c>
      <c r="C4862" s="7">
        <v>2.0</v>
      </c>
      <c r="D4862" s="7">
        <v>2.0</v>
      </c>
      <c r="E4862" s="7">
        <v>2.0</v>
      </c>
      <c r="F4862" s="7" t="s">
        <v>36</v>
      </c>
      <c r="G4862" s="7" t="s">
        <v>293</v>
      </c>
      <c r="H4862" s="7" t="s">
        <v>622</v>
      </c>
    </row>
    <row r="4863">
      <c r="A4863" s="56" t="s">
        <v>295</v>
      </c>
      <c r="B4863" s="7" t="s">
        <v>3023</v>
      </c>
      <c r="C4863" s="7">
        <v>2.0</v>
      </c>
      <c r="D4863" s="7">
        <v>2.0</v>
      </c>
      <c r="E4863" s="7">
        <v>2.0</v>
      </c>
      <c r="F4863" s="7" t="s">
        <v>36</v>
      </c>
      <c r="G4863" s="7" t="s">
        <v>293</v>
      </c>
      <c r="H4863" s="7" t="s">
        <v>899</v>
      </c>
    </row>
    <row r="4864">
      <c r="A4864" s="56" t="s">
        <v>295</v>
      </c>
      <c r="B4864" s="7" t="s">
        <v>3024</v>
      </c>
      <c r="C4864" s="7">
        <v>3.0</v>
      </c>
      <c r="D4864" s="7">
        <v>4.0</v>
      </c>
      <c r="E4864" s="7">
        <v>2.0</v>
      </c>
      <c r="F4864" s="7" t="s">
        <v>36</v>
      </c>
      <c r="G4864" s="7" t="s">
        <v>293</v>
      </c>
      <c r="H4864" s="7" t="s">
        <v>3025</v>
      </c>
      <c r="I4864" s="7" t="s">
        <v>27</v>
      </c>
    </row>
    <row r="4865">
      <c r="A4865" s="56" t="s">
        <v>336</v>
      </c>
      <c r="B4865" s="7" t="s">
        <v>3026</v>
      </c>
      <c r="C4865" s="7">
        <v>3.0</v>
      </c>
      <c r="D4865" s="7">
        <v>2.0</v>
      </c>
      <c r="E4865" s="7">
        <v>2.0</v>
      </c>
      <c r="F4865" s="7" t="s">
        <v>24</v>
      </c>
      <c r="G4865" s="7" t="s">
        <v>293</v>
      </c>
      <c r="H4865" s="7" t="s">
        <v>2464</v>
      </c>
    </row>
    <row r="4866">
      <c r="A4866" s="56" t="s">
        <v>290</v>
      </c>
      <c r="B4866" s="7" t="s">
        <v>3027</v>
      </c>
      <c r="C4866" s="7">
        <v>5.0</v>
      </c>
      <c r="D4866" s="7">
        <v>5.0</v>
      </c>
      <c r="E4866" s="7">
        <v>6.0</v>
      </c>
      <c r="F4866" s="7" t="s">
        <v>300</v>
      </c>
      <c r="G4866" s="7" t="s">
        <v>293</v>
      </c>
      <c r="H4866" s="7" t="s">
        <v>3028</v>
      </c>
      <c r="I4866" s="7" t="s">
        <v>27</v>
      </c>
    </row>
    <row r="4867">
      <c r="A4867" s="56" t="s">
        <v>2374</v>
      </c>
      <c r="B4867" s="7" t="s">
        <v>1293</v>
      </c>
      <c r="C4867" s="7">
        <v>3.0</v>
      </c>
      <c r="D4867" s="7">
        <v>2.0</v>
      </c>
      <c r="E4867" s="7">
        <v>2.0</v>
      </c>
      <c r="F4867" s="7" t="s">
        <v>36</v>
      </c>
      <c r="G4867" s="7" t="s">
        <v>293</v>
      </c>
      <c r="H4867" s="7" t="s">
        <v>1836</v>
      </c>
      <c r="I4867" s="7" t="s">
        <v>27</v>
      </c>
    </row>
    <row r="4868">
      <c r="A4868" s="56" t="s">
        <v>2374</v>
      </c>
      <c r="B4868" s="7" t="s">
        <v>995</v>
      </c>
      <c r="C4868" s="7">
        <v>2.0</v>
      </c>
      <c r="D4868" s="7">
        <v>2.0</v>
      </c>
      <c r="E4868" s="7">
        <v>2.0</v>
      </c>
      <c r="F4868" s="7" t="s">
        <v>36</v>
      </c>
      <c r="G4868" s="7" t="s">
        <v>293</v>
      </c>
      <c r="H4868" s="7" t="s">
        <v>3029</v>
      </c>
      <c r="I4868" s="7" t="s">
        <v>27</v>
      </c>
    </row>
    <row r="4869">
      <c r="A4869" s="56" t="s">
        <v>295</v>
      </c>
      <c r="B4869" s="7" t="s">
        <v>855</v>
      </c>
      <c r="C4869" s="7">
        <v>7.0</v>
      </c>
      <c r="D4869" s="7">
        <v>6.0</v>
      </c>
      <c r="E4869" s="7">
        <v>6.0</v>
      </c>
      <c r="F4869" s="7" t="s">
        <v>326</v>
      </c>
      <c r="G4869" s="7" t="s">
        <v>179</v>
      </c>
      <c r="H4869" s="7" t="s">
        <v>3030</v>
      </c>
      <c r="I4869" s="7" t="s">
        <v>27</v>
      </c>
    </row>
    <row r="4870">
      <c r="A4870" s="56" t="s">
        <v>607</v>
      </c>
      <c r="B4870" s="7" t="s">
        <v>3031</v>
      </c>
      <c r="C4870" s="7">
        <v>3.0</v>
      </c>
      <c r="D4870" s="7">
        <v>3.0</v>
      </c>
      <c r="E4870" s="7">
        <v>2.0</v>
      </c>
      <c r="F4870" s="7" t="s">
        <v>300</v>
      </c>
      <c r="G4870" s="7" t="s">
        <v>293</v>
      </c>
      <c r="H4870" s="7" t="s">
        <v>591</v>
      </c>
      <c r="I4870" s="7" t="s">
        <v>27</v>
      </c>
    </row>
    <row r="4871">
      <c r="A4871" s="56" t="s">
        <v>607</v>
      </c>
      <c r="B4871" s="7" t="s">
        <v>3032</v>
      </c>
      <c r="C4871" s="7">
        <v>4.0</v>
      </c>
      <c r="D4871" s="7">
        <v>3.0</v>
      </c>
      <c r="E4871" s="7">
        <v>2.0</v>
      </c>
      <c r="F4871" s="7" t="s">
        <v>358</v>
      </c>
      <c r="G4871" s="7" t="s">
        <v>293</v>
      </c>
      <c r="H4871" s="7" t="s">
        <v>2860</v>
      </c>
    </row>
    <row r="4872">
      <c r="A4872" s="56" t="s">
        <v>607</v>
      </c>
      <c r="B4872" s="7" t="s">
        <v>839</v>
      </c>
      <c r="C4872" s="7">
        <v>5.0</v>
      </c>
      <c r="D4872" s="7">
        <v>4.0</v>
      </c>
      <c r="E4872" s="7">
        <v>3.0</v>
      </c>
      <c r="F4872" s="7" t="s">
        <v>300</v>
      </c>
      <c r="G4872" s="7" t="s">
        <v>293</v>
      </c>
      <c r="H4872" s="7" t="s">
        <v>3033</v>
      </c>
      <c r="I4872" s="7" t="s">
        <v>27</v>
      </c>
    </row>
    <row r="4873">
      <c r="A4873" s="56" t="s">
        <v>607</v>
      </c>
      <c r="B4873" s="7" t="s">
        <v>3034</v>
      </c>
      <c r="C4873" s="7">
        <v>5.0</v>
      </c>
      <c r="D4873" s="7">
        <v>4.0</v>
      </c>
      <c r="E4873" s="7">
        <v>5.0</v>
      </c>
      <c r="F4873" s="7" t="s">
        <v>1027</v>
      </c>
      <c r="G4873" s="7" t="s">
        <v>293</v>
      </c>
      <c r="H4873" s="7" t="s">
        <v>3033</v>
      </c>
      <c r="I4873" s="7" t="s">
        <v>27</v>
      </c>
    </row>
    <row r="4874">
      <c r="A4874" s="56" t="s">
        <v>336</v>
      </c>
      <c r="B4874" s="7" t="s">
        <v>895</v>
      </c>
      <c r="C4874" s="7">
        <v>3.0</v>
      </c>
      <c r="D4874" s="7">
        <v>3.0</v>
      </c>
      <c r="E4874" s="7">
        <v>2.0</v>
      </c>
      <c r="F4874" s="7" t="s">
        <v>24</v>
      </c>
      <c r="G4874" s="7" t="s">
        <v>293</v>
      </c>
      <c r="H4874" s="7" t="s">
        <v>2094</v>
      </c>
      <c r="I4874" s="7" t="s">
        <v>27</v>
      </c>
    </row>
    <row r="4875">
      <c r="A4875" s="56" t="s">
        <v>303</v>
      </c>
      <c r="B4875" s="7" t="s">
        <v>3035</v>
      </c>
      <c r="C4875" s="7">
        <v>3.0</v>
      </c>
      <c r="D4875" s="7">
        <v>2.0</v>
      </c>
      <c r="E4875" s="7">
        <v>2.0</v>
      </c>
      <c r="F4875" s="7" t="s">
        <v>24</v>
      </c>
      <c r="G4875" s="7" t="s">
        <v>293</v>
      </c>
      <c r="H4875" s="7" t="s">
        <v>2651</v>
      </c>
      <c r="I4875" s="7" t="s">
        <v>27</v>
      </c>
    </row>
    <row r="4876">
      <c r="A4876" s="56" t="s">
        <v>303</v>
      </c>
      <c r="B4876" s="7" t="s">
        <v>3036</v>
      </c>
      <c r="C4876" s="7">
        <v>3.0</v>
      </c>
      <c r="D4876" s="7">
        <v>2.0</v>
      </c>
      <c r="E4876" s="7">
        <v>3.0</v>
      </c>
      <c r="F4876" s="7" t="s">
        <v>24</v>
      </c>
      <c r="G4876" s="7" t="s">
        <v>293</v>
      </c>
      <c r="H4876" s="7" t="s">
        <v>2651</v>
      </c>
      <c r="I4876" s="7" t="s">
        <v>25</v>
      </c>
    </row>
    <row r="4877">
      <c r="A4877" s="56" t="s">
        <v>303</v>
      </c>
      <c r="B4877" s="7" t="s">
        <v>3037</v>
      </c>
      <c r="C4877" s="7">
        <v>3.0</v>
      </c>
      <c r="D4877" s="7">
        <v>2.0</v>
      </c>
      <c r="E4877" s="7">
        <v>2.0</v>
      </c>
      <c r="F4877" s="7" t="s">
        <v>24</v>
      </c>
      <c r="G4877" s="7" t="s">
        <v>293</v>
      </c>
      <c r="H4877" s="7" t="s">
        <v>753</v>
      </c>
      <c r="I4877" s="7" t="s">
        <v>27</v>
      </c>
    </row>
    <row r="4878">
      <c r="A4878" s="56" t="s">
        <v>303</v>
      </c>
      <c r="B4878" s="7" t="s">
        <v>3038</v>
      </c>
      <c r="C4878" s="7">
        <v>4.0</v>
      </c>
      <c r="D4878" s="7">
        <v>3.0</v>
      </c>
      <c r="E4878" s="7">
        <v>3.0</v>
      </c>
      <c r="F4878" s="7" t="s">
        <v>24</v>
      </c>
      <c r="G4878" s="7" t="s">
        <v>293</v>
      </c>
      <c r="H4878" s="7" t="s">
        <v>3039</v>
      </c>
      <c r="I4878" s="7" t="s">
        <v>25</v>
      </c>
    </row>
    <row r="4879">
      <c r="A4879" s="56" t="s">
        <v>303</v>
      </c>
      <c r="B4879" s="7" t="s">
        <v>3040</v>
      </c>
      <c r="C4879" s="7">
        <v>4.0</v>
      </c>
      <c r="D4879" s="7">
        <v>3.0</v>
      </c>
      <c r="E4879" s="7">
        <v>2.0</v>
      </c>
      <c r="F4879" s="7" t="s">
        <v>24</v>
      </c>
      <c r="G4879" s="7" t="s">
        <v>293</v>
      </c>
      <c r="H4879" s="7" t="s">
        <v>3041</v>
      </c>
      <c r="I4879" s="7" t="s">
        <v>27</v>
      </c>
    </row>
    <row r="4880">
      <c r="A4880" s="56" t="s">
        <v>303</v>
      </c>
      <c r="B4880" s="7" t="s">
        <v>816</v>
      </c>
      <c r="C4880" s="7">
        <v>4.0</v>
      </c>
      <c r="D4880" s="7">
        <v>3.0</v>
      </c>
      <c r="E4880" s="7">
        <v>2.0</v>
      </c>
      <c r="F4880" s="7" t="s">
        <v>300</v>
      </c>
      <c r="G4880" s="7" t="s">
        <v>293</v>
      </c>
      <c r="H4880" s="7" t="s">
        <v>3042</v>
      </c>
      <c r="I4880" s="7" t="s">
        <v>27</v>
      </c>
    </row>
    <row r="4881">
      <c r="A4881" s="56" t="s">
        <v>290</v>
      </c>
      <c r="B4881" s="7" t="s">
        <v>499</v>
      </c>
      <c r="C4881" s="7">
        <v>3.0</v>
      </c>
      <c r="D4881" s="7">
        <v>3.0</v>
      </c>
      <c r="E4881" s="7">
        <v>1.0</v>
      </c>
      <c r="F4881" s="7" t="s">
        <v>36</v>
      </c>
      <c r="G4881" s="7" t="s">
        <v>293</v>
      </c>
      <c r="H4881" s="7" t="s">
        <v>1693</v>
      </c>
      <c r="I4881" s="7" t="s">
        <v>25</v>
      </c>
    </row>
    <row r="4882">
      <c r="A4882" s="56" t="s">
        <v>303</v>
      </c>
      <c r="B4882" s="7" t="s">
        <v>1199</v>
      </c>
      <c r="D4882" s="27"/>
      <c r="E4882" s="7">
        <v>2.0</v>
      </c>
      <c r="F4882" s="7" t="s">
        <v>24</v>
      </c>
      <c r="G4882" s="7" t="s">
        <v>293</v>
      </c>
      <c r="H4882" s="7" t="s">
        <v>3043</v>
      </c>
    </row>
    <row r="4883">
      <c r="A4883" s="56" t="s">
        <v>306</v>
      </c>
      <c r="B4883" s="7" t="s">
        <v>647</v>
      </c>
      <c r="C4883" s="7">
        <v>3.0</v>
      </c>
      <c r="D4883" s="7">
        <v>2.0</v>
      </c>
      <c r="E4883" s="7">
        <v>2.0</v>
      </c>
      <c r="F4883" s="7" t="s">
        <v>1578</v>
      </c>
      <c r="G4883" s="7" t="s">
        <v>179</v>
      </c>
      <c r="H4883" s="7" t="s">
        <v>3044</v>
      </c>
      <c r="I4883" s="7" t="s">
        <v>27</v>
      </c>
    </row>
    <row r="4884">
      <c r="A4884" s="56" t="s">
        <v>522</v>
      </c>
      <c r="B4884" s="7" t="s">
        <v>1743</v>
      </c>
      <c r="C4884" s="7">
        <v>3.0</v>
      </c>
      <c r="D4884" s="7">
        <v>2.0</v>
      </c>
      <c r="E4884" s="7">
        <v>1.0</v>
      </c>
      <c r="F4884" s="7" t="s">
        <v>24</v>
      </c>
      <c r="G4884" s="7" t="s">
        <v>293</v>
      </c>
      <c r="H4884" s="7" t="s">
        <v>1480</v>
      </c>
      <c r="I4884" s="7" t="s">
        <v>27</v>
      </c>
    </row>
    <row r="4885">
      <c r="A4885" s="56" t="s">
        <v>362</v>
      </c>
      <c r="B4885" s="7" t="s">
        <v>804</v>
      </c>
      <c r="C4885" s="7" t="s">
        <v>576</v>
      </c>
      <c r="D4885" s="7">
        <v>2.0</v>
      </c>
      <c r="E4885" s="7">
        <v>1.0</v>
      </c>
      <c r="F4885" s="7" t="s">
        <v>382</v>
      </c>
      <c r="G4885" s="7" t="s">
        <v>293</v>
      </c>
      <c r="H4885" s="7" t="s">
        <v>2600</v>
      </c>
      <c r="I4885" s="7" t="s">
        <v>25</v>
      </c>
    </row>
    <row r="4886">
      <c r="A4886" s="56" t="s">
        <v>1519</v>
      </c>
      <c r="B4886" s="7" t="s">
        <v>342</v>
      </c>
      <c r="C4886" s="7">
        <v>10.0</v>
      </c>
      <c r="D4886" s="7">
        <v>9.0</v>
      </c>
      <c r="E4886" s="7">
        <v>6.0</v>
      </c>
      <c r="F4886" s="7" t="s">
        <v>192</v>
      </c>
      <c r="G4886" s="7" t="s">
        <v>179</v>
      </c>
      <c r="H4886" s="7" t="s">
        <v>2776</v>
      </c>
      <c r="I4886" s="7" t="s">
        <v>175</v>
      </c>
    </row>
    <row r="4887">
      <c r="A4887" s="56" t="s">
        <v>336</v>
      </c>
      <c r="B4887" s="7" t="s">
        <v>477</v>
      </c>
      <c r="C4887" s="7">
        <v>1.0</v>
      </c>
      <c r="D4887" s="7">
        <v>1.0</v>
      </c>
      <c r="E4887" s="7">
        <v>1.0</v>
      </c>
      <c r="F4887" s="7" t="s">
        <v>345</v>
      </c>
      <c r="G4887" s="7" t="s">
        <v>293</v>
      </c>
      <c r="H4887" s="7" t="s">
        <v>987</v>
      </c>
      <c r="I4887" s="7" t="s">
        <v>25</v>
      </c>
    </row>
    <row r="4888">
      <c r="A4888" s="56" t="s">
        <v>522</v>
      </c>
      <c r="B4888" s="7" t="s">
        <v>342</v>
      </c>
      <c r="C4888" s="7">
        <v>6.0</v>
      </c>
      <c r="D4888" s="7">
        <v>4.0</v>
      </c>
      <c r="E4888" s="7">
        <v>2.0</v>
      </c>
      <c r="F4888" s="7" t="s">
        <v>300</v>
      </c>
      <c r="G4888" s="7" t="s">
        <v>293</v>
      </c>
      <c r="H4888" s="7" t="s">
        <v>559</v>
      </c>
      <c r="I4888" s="7" t="s">
        <v>25</v>
      </c>
    </row>
    <row r="4889">
      <c r="A4889" s="56" t="s">
        <v>336</v>
      </c>
      <c r="B4889" s="7" t="s">
        <v>1113</v>
      </c>
      <c r="C4889" s="7">
        <v>1.0</v>
      </c>
      <c r="D4889" s="7">
        <v>1.0</v>
      </c>
      <c r="E4889" s="7">
        <v>2.0</v>
      </c>
      <c r="F4889" s="7" t="s">
        <v>382</v>
      </c>
      <c r="G4889" s="7" t="s">
        <v>293</v>
      </c>
      <c r="H4889" s="7" t="s">
        <v>1345</v>
      </c>
      <c r="I4889" s="7" t="s">
        <v>25</v>
      </c>
    </row>
    <row r="4890">
      <c r="A4890" s="56" t="s">
        <v>677</v>
      </c>
      <c r="B4890" s="7" t="s">
        <v>395</v>
      </c>
      <c r="C4890" s="7">
        <v>1.0</v>
      </c>
      <c r="D4890" s="7">
        <v>1.0</v>
      </c>
      <c r="E4890" s="7">
        <v>1.0</v>
      </c>
      <c r="F4890" s="7" t="s">
        <v>36</v>
      </c>
      <c r="G4890" s="7" t="s">
        <v>293</v>
      </c>
      <c r="H4890" s="7" t="s">
        <v>891</v>
      </c>
      <c r="I4890" s="7" t="s">
        <v>25</v>
      </c>
    </row>
    <row r="4891">
      <c r="A4891" s="56" t="s">
        <v>607</v>
      </c>
      <c r="B4891" s="7" t="s">
        <v>1383</v>
      </c>
      <c r="C4891" s="7">
        <v>4.0</v>
      </c>
      <c r="D4891" s="7">
        <v>3.0</v>
      </c>
      <c r="E4891" s="7">
        <v>2.0</v>
      </c>
      <c r="F4891" s="7" t="s">
        <v>24</v>
      </c>
      <c r="G4891" s="7" t="s">
        <v>293</v>
      </c>
      <c r="H4891" s="7" t="s">
        <v>584</v>
      </c>
    </row>
    <row r="4892">
      <c r="A4892" s="56" t="s">
        <v>302</v>
      </c>
      <c r="B4892" s="7" t="s">
        <v>1329</v>
      </c>
      <c r="C4892" s="7">
        <v>3.0</v>
      </c>
      <c r="D4892" s="7">
        <v>2.0</v>
      </c>
      <c r="E4892" s="7">
        <v>2.0</v>
      </c>
      <c r="F4892" s="7" t="s">
        <v>24</v>
      </c>
      <c r="G4892" s="7" t="s">
        <v>293</v>
      </c>
      <c r="H4892" s="7" t="s">
        <v>1480</v>
      </c>
      <c r="I4892" s="7" t="s">
        <v>175</v>
      </c>
    </row>
    <row r="4893">
      <c r="A4893" s="56" t="s">
        <v>298</v>
      </c>
      <c r="B4893" s="7" t="s">
        <v>1117</v>
      </c>
      <c r="C4893" s="7">
        <v>3.0</v>
      </c>
      <c r="D4893" s="7">
        <v>2.0</v>
      </c>
      <c r="E4893" s="7">
        <v>1.0</v>
      </c>
      <c r="F4893" s="7" t="s">
        <v>24</v>
      </c>
      <c r="G4893" s="7" t="s">
        <v>293</v>
      </c>
      <c r="H4893" s="7" t="s">
        <v>969</v>
      </c>
      <c r="I4893" s="7" t="s">
        <v>27</v>
      </c>
    </row>
    <row r="4894">
      <c r="A4894" s="56" t="s">
        <v>362</v>
      </c>
      <c r="B4894" s="7" t="s">
        <v>1042</v>
      </c>
      <c r="C4894" s="7">
        <v>3.0</v>
      </c>
      <c r="D4894" s="7">
        <v>2.0</v>
      </c>
      <c r="E4894" s="7">
        <v>2.0</v>
      </c>
      <c r="F4894" s="7" t="s">
        <v>300</v>
      </c>
      <c r="G4894" s="7" t="s">
        <v>179</v>
      </c>
      <c r="H4894" s="7" t="s">
        <v>3045</v>
      </c>
      <c r="I4894" s="7" t="s">
        <v>25</v>
      </c>
    </row>
    <row r="4895">
      <c r="A4895" s="56" t="s">
        <v>2374</v>
      </c>
      <c r="B4895" s="7" t="s">
        <v>2769</v>
      </c>
      <c r="C4895" s="7">
        <v>3.0</v>
      </c>
      <c r="D4895" s="7">
        <v>2.0</v>
      </c>
      <c r="E4895" s="7">
        <v>2.0</v>
      </c>
      <c r="F4895" s="7" t="s">
        <v>317</v>
      </c>
      <c r="G4895" s="7" t="s">
        <v>293</v>
      </c>
      <c r="H4895" s="7" t="s">
        <v>1372</v>
      </c>
      <c r="I4895" s="7" t="s">
        <v>175</v>
      </c>
    </row>
    <row r="4896">
      <c r="A4896" s="56" t="s">
        <v>370</v>
      </c>
      <c r="B4896" s="7" t="s">
        <v>2964</v>
      </c>
      <c r="D4896" s="27"/>
      <c r="E4896" s="7">
        <v>2.0</v>
      </c>
      <c r="F4896" s="7" t="s">
        <v>24</v>
      </c>
      <c r="G4896" s="7"/>
    </row>
    <row r="4897">
      <c r="A4897" s="56" t="s">
        <v>298</v>
      </c>
      <c r="B4897" s="7" t="s">
        <v>391</v>
      </c>
      <c r="C4897" s="7">
        <v>6.0</v>
      </c>
      <c r="D4897" s="7">
        <v>6.0</v>
      </c>
      <c r="E4897" s="7">
        <v>2.0</v>
      </c>
      <c r="F4897" s="7" t="s">
        <v>188</v>
      </c>
      <c r="G4897" s="7" t="s">
        <v>179</v>
      </c>
      <c r="H4897" s="7" t="s">
        <v>2310</v>
      </c>
      <c r="I4897" s="7" t="s">
        <v>27</v>
      </c>
    </row>
    <row r="4898">
      <c r="A4898" s="56" t="s">
        <v>677</v>
      </c>
      <c r="B4898" s="7" t="s">
        <v>501</v>
      </c>
      <c r="C4898" s="7">
        <v>1.0</v>
      </c>
      <c r="D4898" s="7">
        <v>1.0</v>
      </c>
      <c r="E4898" s="7">
        <v>1.0</v>
      </c>
      <c r="F4898" s="7" t="s">
        <v>36</v>
      </c>
      <c r="G4898" s="7" t="s">
        <v>293</v>
      </c>
      <c r="H4898" s="7" t="s">
        <v>2668</v>
      </c>
      <c r="I4898" s="7" t="s">
        <v>25</v>
      </c>
    </row>
    <row r="4899">
      <c r="A4899" s="56" t="s">
        <v>303</v>
      </c>
      <c r="B4899" s="7" t="s">
        <v>599</v>
      </c>
      <c r="C4899" s="7">
        <v>4.0</v>
      </c>
      <c r="D4899" s="7">
        <v>4.0</v>
      </c>
      <c r="E4899" s="7">
        <v>2.0</v>
      </c>
      <c r="F4899" s="7" t="s">
        <v>24</v>
      </c>
      <c r="G4899" s="7" t="s">
        <v>293</v>
      </c>
      <c r="H4899" s="7" t="s">
        <v>653</v>
      </c>
      <c r="I4899" s="7" t="s">
        <v>27</v>
      </c>
    </row>
    <row r="4900">
      <c r="A4900" s="56" t="s">
        <v>607</v>
      </c>
      <c r="B4900" s="7" t="s">
        <v>400</v>
      </c>
      <c r="C4900" s="7">
        <v>3.0</v>
      </c>
      <c r="D4900" s="7">
        <v>3.0</v>
      </c>
      <c r="E4900" s="7">
        <v>2.0</v>
      </c>
      <c r="F4900" s="7" t="s">
        <v>24</v>
      </c>
      <c r="G4900" s="7" t="s">
        <v>293</v>
      </c>
      <c r="H4900" s="7" t="s">
        <v>3046</v>
      </c>
      <c r="I4900" s="7" t="s">
        <v>175</v>
      </c>
    </row>
    <row r="4901">
      <c r="A4901" s="56" t="s">
        <v>303</v>
      </c>
      <c r="B4901" s="7" t="s">
        <v>499</v>
      </c>
      <c r="C4901" s="7">
        <v>4.0</v>
      </c>
      <c r="D4901" s="7">
        <v>2.0</v>
      </c>
      <c r="E4901" s="7">
        <v>2.0</v>
      </c>
      <c r="F4901" s="7" t="s">
        <v>24</v>
      </c>
      <c r="G4901" s="7" t="s">
        <v>293</v>
      </c>
      <c r="H4901" s="7" t="s">
        <v>2238</v>
      </c>
      <c r="I4901" s="7" t="s">
        <v>27</v>
      </c>
    </row>
    <row r="4902">
      <c r="A4902" s="56" t="s">
        <v>302</v>
      </c>
      <c r="B4902" s="7" t="s">
        <v>1264</v>
      </c>
      <c r="C4902" s="7">
        <v>4.0</v>
      </c>
      <c r="D4902" s="7">
        <v>4.0</v>
      </c>
      <c r="E4902" s="7">
        <v>2.0</v>
      </c>
      <c r="F4902" s="7" t="s">
        <v>24</v>
      </c>
      <c r="G4902" s="7" t="s">
        <v>293</v>
      </c>
      <c r="H4902" s="7" t="s">
        <v>2893</v>
      </c>
      <c r="I4902" s="7" t="s">
        <v>27</v>
      </c>
    </row>
    <row r="4903">
      <c r="A4903" s="56" t="s">
        <v>430</v>
      </c>
      <c r="B4903" s="7" t="s">
        <v>610</v>
      </c>
      <c r="C4903" s="7">
        <v>4.0</v>
      </c>
      <c r="D4903" s="7">
        <v>2.0</v>
      </c>
      <c r="E4903" s="7">
        <v>3.0</v>
      </c>
      <c r="F4903" s="7" t="s">
        <v>24</v>
      </c>
      <c r="G4903" s="7" t="s">
        <v>293</v>
      </c>
      <c r="H4903" s="7" t="s">
        <v>1288</v>
      </c>
      <c r="I4903" s="7" t="s">
        <v>27</v>
      </c>
    </row>
    <row r="4904">
      <c r="A4904" s="56" t="s">
        <v>430</v>
      </c>
      <c r="B4904" s="7" t="s">
        <v>1838</v>
      </c>
      <c r="C4904" s="7">
        <v>3.0</v>
      </c>
      <c r="D4904" s="7">
        <v>2.0</v>
      </c>
      <c r="E4904" s="7">
        <v>2.0</v>
      </c>
      <c r="F4904" s="7" t="s">
        <v>24</v>
      </c>
      <c r="G4904" s="7" t="s">
        <v>293</v>
      </c>
      <c r="H4904" s="7" t="s">
        <v>451</v>
      </c>
      <c r="I4904" s="7" t="s">
        <v>27</v>
      </c>
    </row>
    <row r="4905">
      <c r="A4905" s="56" t="s">
        <v>430</v>
      </c>
      <c r="B4905" s="7" t="s">
        <v>459</v>
      </c>
      <c r="C4905" s="7">
        <v>3.0</v>
      </c>
      <c r="D4905" s="7">
        <v>2.0</v>
      </c>
      <c r="E4905" s="7">
        <v>2.0</v>
      </c>
      <c r="F4905" s="7" t="s">
        <v>24</v>
      </c>
      <c r="G4905" s="7" t="s">
        <v>293</v>
      </c>
      <c r="H4905" s="7" t="s">
        <v>1076</v>
      </c>
      <c r="I4905" s="7" t="s">
        <v>27</v>
      </c>
    </row>
    <row r="4906">
      <c r="A4906" s="56" t="s">
        <v>430</v>
      </c>
      <c r="B4906" s="7" t="s">
        <v>523</v>
      </c>
      <c r="C4906" s="7">
        <v>4.0</v>
      </c>
      <c r="D4906" s="7">
        <v>2.0</v>
      </c>
      <c r="E4906" s="7">
        <v>3.0</v>
      </c>
      <c r="F4906" s="7" t="s">
        <v>24</v>
      </c>
      <c r="G4906" s="7" t="s">
        <v>293</v>
      </c>
      <c r="H4906" s="7" t="s">
        <v>1288</v>
      </c>
      <c r="I4906" s="7" t="s">
        <v>27</v>
      </c>
    </row>
    <row r="4907">
      <c r="A4907" s="56" t="s">
        <v>362</v>
      </c>
      <c r="B4907" s="7" t="s">
        <v>2255</v>
      </c>
      <c r="C4907" s="7">
        <v>3.0</v>
      </c>
      <c r="D4907" s="7">
        <v>2.0</v>
      </c>
      <c r="E4907" s="7">
        <v>1.0</v>
      </c>
      <c r="F4907" s="7" t="s">
        <v>24</v>
      </c>
      <c r="G4907" s="7" t="s">
        <v>293</v>
      </c>
      <c r="H4907" s="7" t="s">
        <v>2191</v>
      </c>
      <c r="I4907" s="7" t="s">
        <v>27</v>
      </c>
    </row>
    <row r="4908">
      <c r="A4908" s="56" t="s">
        <v>302</v>
      </c>
      <c r="B4908" s="7" t="s">
        <v>1743</v>
      </c>
      <c r="C4908" s="7">
        <v>3.0</v>
      </c>
      <c r="D4908" s="7">
        <v>2.0</v>
      </c>
      <c r="E4908" s="7">
        <v>1.0</v>
      </c>
      <c r="F4908" s="7" t="s">
        <v>171</v>
      </c>
      <c r="G4908" s="7" t="s">
        <v>293</v>
      </c>
      <c r="H4908" s="7" t="s">
        <v>1149</v>
      </c>
      <c r="I4908" s="7" t="s">
        <v>27</v>
      </c>
    </row>
    <row r="4909">
      <c r="A4909" s="56" t="s">
        <v>302</v>
      </c>
      <c r="B4909" s="7" t="s">
        <v>2141</v>
      </c>
      <c r="C4909" s="7">
        <v>3.0</v>
      </c>
      <c r="D4909" s="7">
        <v>2.0</v>
      </c>
      <c r="E4909" s="7">
        <v>1.0</v>
      </c>
      <c r="F4909" s="7" t="s">
        <v>24</v>
      </c>
      <c r="G4909" s="7" t="s">
        <v>293</v>
      </c>
      <c r="H4909" s="7" t="s">
        <v>3047</v>
      </c>
      <c r="I4909" s="7" t="s">
        <v>27</v>
      </c>
    </row>
    <row r="4910">
      <c r="A4910" s="56" t="s">
        <v>403</v>
      </c>
      <c r="B4910" s="7" t="s">
        <v>603</v>
      </c>
      <c r="C4910" s="7" t="s">
        <v>576</v>
      </c>
      <c r="D4910" s="7">
        <v>1.0</v>
      </c>
      <c r="E4910" s="7">
        <v>2.0</v>
      </c>
      <c r="F4910" s="7" t="s">
        <v>36</v>
      </c>
      <c r="G4910" s="7" t="s">
        <v>293</v>
      </c>
      <c r="H4910" s="7" t="s">
        <v>3048</v>
      </c>
      <c r="I4910" s="7" t="s">
        <v>25</v>
      </c>
    </row>
    <row r="4911">
      <c r="A4911" s="56" t="s">
        <v>430</v>
      </c>
      <c r="B4911" s="7" t="s">
        <v>349</v>
      </c>
      <c r="C4911" s="7">
        <v>4.0</v>
      </c>
      <c r="D4911" s="7">
        <v>2.0</v>
      </c>
      <c r="E4911" s="7">
        <v>2.0</v>
      </c>
      <c r="F4911" s="7" t="s">
        <v>24</v>
      </c>
      <c r="G4911" s="7" t="s">
        <v>293</v>
      </c>
      <c r="H4911" s="7" t="s">
        <v>451</v>
      </c>
      <c r="I4911" s="7" t="s">
        <v>27</v>
      </c>
    </row>
    <row r="4912">
      <c r="A4912" s="56" t="s">
        <v>348</v>
      </c>
      <c r="B4912" s="7" t="s">
        <v>468</v>
      </c>
      <c r="C4912" s="7">
        <v>4.0</v>
      </c>
      <c r="D4912" s="7">
        <v>4.0</v>
      </c>
      <c r="E4912" s="7">
        <v>2.0</v>
      </c>
      <c r="F4912" s="7" t="s">
        <v>24</v>
      </c>
      <c r="G4912" s="7" t="s">
        <v>293</v>
      </c>
      <c r="H4912" s="7" t="s">
        <v>2208</v>
      </c>
    </row>
    <row r="4913">
      <c r="A4913" s="56" t="s">
        <v>439</v>
      </c>
      <c r="B4913" s="7" t="s">
        <v>428</v>
      </c>
      <c r="C4913" s="7">
        <v>2.0</v>
      </c>
      <c r="D4913" s="7">
        <v>2.0</v>
      </c>
      <c r="E4913" s="7">
        <v>2.0</v>
      </c>
      <c r="F4913" s="7" t="s">
        <v>36</v>
      </c>
      <c r="G4913" s="7" t="s">
        <v>293</v>
      </c>
      <c r="H4913" s="7" t="s">
        <v>1936</v>
      </c>
      <c r="I4913" s="7" t="s">
        <v>25</v>
      </c>
    </row>
    <row r="4914">
      <c r="A4914" s="56" t="s">
        <v>439</v>
      </c>
      <c r="B4914" s="7" t="s">
        <v>1550</v>
      </c>
      <c r="C4914" s="7" t="s">
        <v>576</v>
      </c>
      <c r="D4914" s="7">
        <v>1.0</v>
      </c>
      <c r="E4914" s="7">
        <v>2.0</v>
      </c>
      <c r="F4914" s="7" t="s">
        <v>36</v>
      </c>
      <c r="G4914" s="7" t="s">
        <v>293</v>
      </c>
      <c r="H4914" s="7" t="s">
        <v>1984</v>
      </c>
      <c r="I4914" s="7" t="s">
        <v>25</v>
      </c>
    </row>
    <row r="4915">
      <c r="A4915" s="56" t="s">
        <v>302</v>
      </c>
      <c r="B4915" s="7" t="s">
        <v>1743</v>
      </c>
      <c r="C4915" s="7">
        <v>3.0</v>
      </c>
      <c r="D4915" s="7">
        <v>2.0</v>
      </c>
      <c r="E4915" s="7">
        <v>2.0</v>
      </c>
      <c r="F4915" s="7" t="s">
        <v>24</v>
      </c>
      <c r="G4915" s="7" t="s">
        <v>293</v>
      </c>
      <c r="H4915" s="7" t="s">
        <v>3047</v>
      </c>
      <c r="I4915" s="7" t="s">
        <v>27</v>
      </c>
    </row>
    <row r="4916">
      <c r="A4916" s="56" t="s">
        <v>430</v>
      </c>
      <c r="B4916" s="7" t="s">
        <v>1199</v>
      </c>
      <c r="C4916" s="7">
        <v>2.0</v>
      </c>
      <c r="D4916" s="7">
        <v>2.0</v>
      </c>
      <c r="E4916" s="7">
        <v>2.0</v>
      </c>
      <c r="F4916" s="7" t="s">
        <v>36</v>
      </c>
      <c r="G4916" s="7" t="s">
        <v>293</v>
      </c>
      <c r="H4916" s="7" t="s">
        <v>1453</v>
      </c>
      <c r="I4916" s="7" t="s">
        <v>175</v>
      </c>
    </row>
    <row r="4917">
      <c r="A4917" s="56" t="s">
        <v>430</v>
      </c>
      <c r="B4917" s="7" t="s">
        <v>877</v>
      </c>
      <c r="C4917" s="7">
        <v>2.0</v>
      </c>
      <c r="D4917" s="7">
        <v>2.0</v>
      </c>
      <c r="E4917" s="7">
        <v>2.0</v>
      </c>
      <c r="F4917" s="7" t="s">
        <v>36</v>
      </c>
      <c r="G4917" s="7" t="s">
        <v>293</v>
      </c>
      <c r="H4917" s="7" t="s">
        <v>1453</v>
      </c>
      <c r="I4917" s="7" t="s">
        <v>175</v>
      </c>
    </row>
    <row r="4918">
      <c r="A4918" s="56" t="s">
        <v>430</v>
      </c>
      <c r="B4918" s="7" t="s">
        <v>523</v>
      </c>
      <c r="C4918" s="7">
        <v>3.0</v>
      </c>
      <c r="D4918" s="7">
        <v>2.0</v>
      </c>
      <c r="E4918" s="7">
        <v>2.0</v>
      </c>
      <c r="F4918" s="7" t="s">
        <v>36</v>
      </c>
      <c r="G4918" s="7" t="s">
        <v>293</v>
      </c>
      <c r="H4918" s="7" t="s">
        <v>1111</v>
      </c>
      <c r="I4918" s="7" t="s">
        <v>27</v>
      </c>
    </row>
    <row r="4919">
      <c r="A4919" s="56" t="s">
        <v>430</v>
      </c>
      <c r="B4919" s="7" t="s">
        <v>995</v>
      </c>
      <c r="C4919" s="7">
        <v>3.0</v>
      </c>
      <c r="D4919" s="7">
        <v>2.0</v>
      </c>
      <c r="E4919" s="7">
        <v>1.0</v>
      </c>
      <c r="F4919" s="7" t="s">
        <v>382</v>
      </c>
      <c r="G4919" s="7" t="s">
        <v>293</v>
      </c>
      <c r="H4919" s="7" t="s">
        <v>1924</v>
      </c>
      <c r="I4919" s="7" t="s">
        <v>175</v>
      </c>
    </row>
    <row r="4920">
      <c r="A4920" s="56" t="s">
        <v>430</v>
      </c>
      <c r="B4920" s="7" t="s">
        <v>1198</v>
      </c>
      <c r="C4920" s="7">
        <v>3.0</v>
      </c>
      <c r="D4920" s="7">
        <v>2.0</v>
      </c>
      <c r="E4920" s="7">
        <v>2.0</v>
      </c>
      <c r="F4920" s="7" t="s">
        <v>36</v>
      </c>
      <c r="G4920" s="7" t="s">
        <v>293</v>
      </c>
      <c r="H4920" s="7" t="s">
        <v>1523</v>
      </c>
      <c r="I4920" s="7" t="s">
        <v>25</v>
      </c>
    </row>
    <row r="4921">
      <c r="A4921" s="56" t="s">
        <v>430</v>
      </c>
      <c r="B4921" s="7" t="s">
        <v>1193</v>
      </c>
      <c r="C4921" s="7">
        <v>2.0</v>
      </c>
      <c r="D4921" s="7">
        <v>2.0</v>
      </c>
      <c r="E4921" s="7">
        <v>2.0</v>
      </c>
      <c r="F4921" s="7" t="s">
        <v>36</v>
      </c>
      <c r="G4921" s="7" t="s">
        <v>293</v>
      </c>
      <c r="H4921" s="7" t="s">
        <v>3049</v>
      </c>
      <c r="I4921" s="7" t="s">
        <v>175</v>
      </c>
    </row>
    <row r="4922">
      <c r="A4922" s="56" t="s">
        <v>430</v>
      </c>
      <c r="B4922" s="7" t="s">
        <v>950</v>
      </c>
      <c r="C4922" s="7">
        <v>3.0</v>
      </c>
      <c r="D4922" s="7">
        <v>2.0</v>
      </c>
      <c r="E4922" s="7">
        <v>2.0</v>
      </c>
      <c r="F4922" s="7" t="s">
        <v>36</v>
      </c>
      <c r="G4922" s="7" t="s">
        <v>293</v>
      </c>
      <c r="H4922" s="7" t="s">
        <v>1111</v>
      </c>
      <c r="I4922" s="7" t="s">
        <v>175</v>
      </c>
    </row>
    <row r="4923">
      <c r="A4923" s="56" t="s">
        <v>430</v>
      </c>
      <c r="B4923" s="7" t="s">
        <v>1329</v>
      </c>
      <c r="C4923" s="7">
        <v>3.0</v>
      </c>
      <c r="D4923" s="7">
        <v>2.0</v>
      </c>
      <c r="E4923" s="7">
        <v>2.0</v>
      </c>
      <c r="F4923" s="7" t="s">
        <v>382</v>
      </c>
      <c r="G4923" s="7" t="s">
        <v>293</v>
      </c>
      <c r="H4923" s="7" t="s">
        <v>1523</v>
      </c>
      <c r="I4923" s="7" t="s">
        <v>175</v>
      </c>
    </row>
    <row r="4924">
      <c r="A4924" s="56" t="s">
        <v>430</v>
      </c>
      <c r="B4924" s="7" t="s">
        <v>2077</v>
      </c>
      <c r="C4924" s="7">
        <v>2.0</v>
      </c>
      <c r="D4924" s="7">
        <v>2.0</v>
      </c>
      <c r="E4924" s="7">
        <v>2.0</v>
      </c>
      <c r="F4924" s="7" t="s">
        <v>382</v>
      </c>
      <c r="G4924" s="7" t="s">
        <v>293</v>
      </c>
      <c r="H4924" s="7" t="s">
        <v>1453</v>
      </c>
      <c r="I4924" s="7" t="s">
        <v>175</v>
      </c>
    </row>
    <row r="4925">
      <c r="A4925" s="56" t="s">
        <v>430</v>
      </c>
      <c r="B4925" s="7" t="s">
        <v>995</v>
      </c>
      <c r="C4925" s="7">
        <v>3.0</v>
      </c>
      <c r="D4925" s="7">
        <v>2.0</v>
      </c>
      <c r="E4925" s="7">
        <v>2.0</v>
      </c>
      <c r="F4925" s="7" t="s">
        <v>36</v>
      </c>
      <c r="G4925" s="7" t="s">
        <v>293</v>
      </c>
      <c r="H4925" s="7" t="s">
        <v>3050</v>
      </c>
      <c r="I4925" s="7" t="s">
        <v>27</v>
      </c>
    </row>
    <row r="4926">
      <c r="A4926" s="56" t="s">
        <v>430</v>
      </c>
      <c r="B4926" s="7" t="s">
        <v>2485</v>
      </c>
      <c r="C4926" s="7">
        <v>3.0</v>
      </c>
      <c r="D4926" s="7">
        <v>2.0</v>
      </c>
      <c r="E4926" s="7">
        <v>2.0</v>
      </c>
      <c r="F4926" s="7" t="s">
        <v>36</v>
      </c>
      <c r="G4926" s="7" t="s">
        <v>293</v>
      </c>
      <c r="H4926" s="7" t="s">
        <v>1523</v>
      </c>
      <c r="I4926" s="7" t="s">
        <v>175</v>
      </c>
    </row>
    <row r="4927">
      <c r="A4927" s="56" t="s">
        <v>430</v>
      </c>
      <c r="B4927" s="7" t="s">
        <v>788</v>
      </c>
      <c r="C4927" s="7">
        <v>3.0</v>
      </c>
      <c r="D4927" s="7">
        <v>2.0</v>
      </c>
      <c r="E4927" s="7">
        <v>2.0</v>
      </c>
      <c r="F4927" s="7" t="s">
        <v>36</v>
      </c>
      <c r="G4927" s="7" t="s">
        <v>293</v>
      </c>
      <c r="H4927" s="7" t="s">
        <v>1523</v>
      </c>
      <c r="I4927" s="7" t="s">
        <v>27</v>
      </c>
    </row>
    <row r="4928">
      <c r="A4928" s="56" t="s">
        <v>430</v>
      </c>
      <c r="B4928" s="7" t="s">
        <v>1329</v>
      </c>
      <c r="C4928" s="7">
        <v>3.0</v>
      </c>
      <c r="D4928" s="7">
        <v>2.0</v>
      </c>
      <c r="E4928" s="7">
        <v>2.0</v>
      </c>
      <c r="F4928" s="7" t="s">
        <v>36</v>
      </c>
      <c r="G4928" s="7" t="s">
        <v>293</v>
      </c>
      <c r="H4928" s="7" t="s">
        <v>1523</v>
      </c>
      <c r="I4928" s="7" t="s">
        <v>175</v>
      </c>
    </row>
    <row r="4929">
      <c r="A4929" s="56" t="s">
        <v>415</v>
      </c>
      <c r="B4929" s="7" t="s">
        <v>993</v>
      </c>
      <c r="C4929" s="7">
        <v>3.0</v>
      </c>
      <c r="D4929" s="7">
        <v>2.0</v>
      </c>
      <c r="E4929" s="7">
        <v>1.0</v>
      </c>
      <c r="F4929" s="7" t="s">
        <v>345</v>
      </c>
      <c r="G4929" s="7" t="s">
        <v>293</v>
      </c>
      <c r="H4929" s="7" t="s">
        <v>1980</v>
      </c>
      <c r="I4929" s="7" t="s">
        <v>175</v>
      </c>
    </row>
    <row r="4930">
      <c r="A4930" s="56" t="s">
        <v>415</v>
      </c>
      <c r="B4930" s="7" t="s">
        <v>2514</v>
      </c>
      <c r="C4930" s="7">
        <v>3.0</v>
      </c>
      <c r="D4930" s="7">
        <v>2.0</v>
      </c>
      <c r="E4930" s="7">
        <v>1.0</v>
      </c>
      <c r="F4930" s="7" t="s">
        <v>345</v>
      </c>
      <c r="G4930" s="7" t="s">
        <v>293</v>
      </c>
      <c r="H4930" s="7" t="s">
        <v>1980</v>
      </c>
      <c r="I4930" s="7" t="s">
        <v>175</v>
      </c>
    </row>
    <row r="4931">
      <c r="A4931" s="56" t="s">
        <v>430</v>
      </c>
      <c r="B4931" s="7" t="s">
        <v>755</v>
      </c>
      <c r="C4931" s="7">
        <v>2.0</v>
      </c>
      <c r="D4931" s="7">
        <v>2.0</v>
      </c>
      <c r="E4931" s="7">
        <v>2.0</v>
      </c>
      <c r="F4931" s="7" t="s">
        <v>36</v>
      </c>
      <c r="G4931" s="7" t="s">
        <v>293</v>
      </c>
      <c r="H4931" s="7" t="s">
        <v>1453</v>
      </c>
      <c r="I4931" s="7" t="s">
        <v>175</v>
      </c>
    </row>
    <row r="4932">
      <c r="A4932" s="56" t="s">
        <v>408</v>
      </c>
      <c r="B4932" s="7" t="s">
        <v>993</v>
      </c>
      <c r="C4932" s="7">
        <v>3.0</v>
      </c>
      <c r="D4932" s="7">
        <v>2.0</v>
      </c>
      <c r="E4932" s="7">
        <v>1.0</v>
      </c>
      <c r="F4932" s="7" t="s">
        <v>36</v>
      </c>
      <c r="G4932" s="7" t="s">
        <v>293</v>
      </c>
      <c r="H4932" s="7" t="s">
        <v>2326</v>
      </c>
      <c r="I4932" s="7" t="s">
        <v>27</v>
      </c>
    </row>
    <row r="4933">
      <c r="A4933" s="56" t="s">
        <v>415</v>
      </c>
      <c r="B4933" s="7" t="s">
        <v>937</v>
      </c>
      <c r="C4933" s="7">
        <v>3.0</v>
      </c>
      <c r="D4933" s="7">
        <v>2.0</v>
      </c>
      <c r="E4933" s="7">
        <v>2.0</v>
      </c>
      <c r="F4933" s="7" t="s">
        <v>36</v>
      </c>
      <c r="G4933" s="7" t="s">
        <v>293</v>
      </c>
      <c r="H4933" s="7" t="s">
        <v>1532</v>
      </c>
    </row>
    <row r="4934">
      <c r="A4934" s="56" t="s">
        <v>415</v>
      </c>
      <c r="B4934" s="7" t="s">
        <v>3051</v>
      </c>
      <c r="C4934" s="7">
        <v>2.0</v>
      </c>
      <c r="D4934" s="7">
        <v>2.0</v>
      </c>
      <c r="E4934" s="7">
        <v>1.0</v>
      </c>
      <c r="F4934" s="7" t="s">
        <v>36</v>
      </c>
      <c r="G4934" s="7" t="s">
        <v>293</v>
      </c>
      <c r="H4934" s="7" t="s">
        <v>498</v>
      </c>
    </row>
    <row r="4935">
      <c r="A4935" s="56" t="s">
        <v>430</v>
      </c>
      <c r="B4935" s="7" t="s">
        <v>950</v>
      </c>
      <c r="C4935" s="7">
        <v>3.0</v>
      </c>
      <c r="D4935" s="7">
        <v>2.0</v>
      </c>
      <c r="E4935" s="7">
        <v>2.0</v>
      </c>
      <c r="F4935" s="7" t="s">
        <v>382</v>
      </c>
      <c r="G4935" s="7" t="s">
        <v>293</v>
      </c>
      <c r="H4935" s="7" t="s">
        <v>1111</v>
      </c>
      <c r="I4935" s="7" t="s">
        <v>25</v>
      </c>
    </row>
    <row r="4936">
      <c r="A4936" s="56" t="s">
        <v>295</v>
      </c>
      <c r="B4936" s="7" t="s">
        <v>3052</v>
      </c>
      <c r="C4936" s="7">
        <v>4.0</v>
      </c>
      <c r="D4936" s="7">
        <v>3.0</v>
      </c>
      <c r="E4936" s="7">
        <v>2.0</v>
      </c>
      <c r="F4936" s="7" t="s">
        <v>24</v>
      </c>
      <c r="G4936" s="7" t="s">
        <v>293</v>
      </c>
      <c r="H4936" s="7" t="s">
        <v>1370</v>
      </c>
      <c r="I4936" s="7" t="s">
        <v>27</v>
      </c>
    </row>
    <row r="4937">
      <c r="A4937" s="56" t="s">
        <v>415</v>
      </c>
      <c r="B4937" s="7" t="s">
        <v>428</v>
      </c>
      <c r="C4937" s="7">
        <v>3.0</v>
      </c>
      <c r="D4937" s="7">
        <v>2.0</v>
      </c>
      <c r="E4937" s="7">
        <v>1.0</v>
      </c>
      <c r="F4937" s="7" t="s">
        <v>382</v>
      </c>
      <c r="G4937" s="7" t="s">
        <v>293</v>
      </c>
      <c r="H4937" s="7" t="s">
        <v>2376</v>
      </c>
      <c r="I4937" s="7" t="s">
        <v>175</v>
      </c>
    </row>
    <row r="4938">
      <c r="A4938" s="56" t="s">
        <v>439</v>
      </c>
      <c r="B4938" s="7" t="s">
        <v>337</v>
      </c>
      <c r="C4938" s="7">
        <v>3.0</v>
      </c>
      <c r="D4938" s="7">
        <v>3.0</v>
      </c>
      <c r="E4938" s="7">
        <v>2.0</v>
      </c>
      <c r="F4938" s="7" t="s">
        <v>36</v>
      </c>
      <c r="G4938" s="7" t="s">
        <v>293</v>
      </c>
      <c r="H4938" s="7" t="s">
        <v>473</v>
      </c>
    </row>
    <row r="4939">
      <c r="A4939" s="56" t="s">
        <v>424</v>
      </c>
      <c r="B4939" s="7" t="s">
        <v>3053</v>
      </c>
      <c r="C4939" s="7">
        <v>5.0</v>
      </c>
      <c r="D4939" s="7">
        <v>6.0</v>
      </c>
      <c r="E4939" s="7">
        <v>2.0</v>
      </c>
      <c r="F4939" s="7" t="s">
        <v>36</v>
      </c>
      <c r="G4939" s="7" t="s">
        <v>293</v>
      </c>
      <c r="H4939" s="7" t="s">
        <v>2658</v>
      </c>
      <c r="I4939" s="7" t="s">
        <v>27</v>
      </c>
    </row>
    <row r="4940">
      <c r="A4940" s="56" t="s">
        <v>439</v>
      </c>
      <c r="B4940" s="7" t="s">
        <v>775</v>
      </c>
      <c r="C4940" s="7">
        <v>4.0</v>
      </c>
      <c r="D4940" s="7">
        <v>4.0</v>
      </c>
      <c r="E4940" s="7">
        <v>2.0</v>
      </c>
      <c r="F4940" s="7" t="s">
        <v>36</v>
      </c>
      <c r="G4940" s="7" t="s">
        <v>293</v>
      </c>
      <c r="H4940" s="7" t="s">
        <v>3054</v>
      </c>
    </row>
    <row r="4941">
      <c r="A4941" s="56" t="s">
        <v>439</v>
      </c>
      <c r="B4941" s="7" t="s">
        <v>310</v>
      </c>
      <c r="C4941" s="7">
        <v>4.0</v>
      </c>
      <c r="D4941" s="7">
        <v>4.0</v>
      </c>
      <c r="E4941" s="7">
        <v>2.0</v>
      </c>
      <c r="F4941" s="7" t="s">
        <v>36</v>
      </c>
      <c r="G4941" s="7" t="s">
        <v>293</v>
      </c>
      <c r="H4941" s="7" t="s">
        <v>410</v>
      </c>
      <c r="I4941" s="7" t="s">
        <v>27</v>
      </c>
    </row>
    <row r="4942">
      <c r="A4942" s="56" t="s">
        <v>370</v>
      </c>
      <c r="B4942" s="7" t="s">
        <v>368</v>
      </c>
      <c r="C4942" s="7">
        <v>3.0</v>
      </c>
      <c r="D4942" s="7">
        <v>2.0</v>
      </c>
      <c r="E4942" s="7">
        <v>1.0</v>
      </c>
      <c r="F4942" s="7" t="s">
        <v>24</v>
      </c>
      <c r="G4942" s="7" t="s">
        <v>293</v>
      </c>
      <c r="H4942" s="7" t="s">
        <v>417</v>
      </c>
      <c r="I4942" s="7" t="s">
        <v>27</v>
      </c>
    </row>
    <row r="4943">
      <c r="A4943" s="56" t="s">
        <v>415</v>
      </c>
      <c r="B4943" s="7" t="s">
        <v>477</v>
      </c>
      <c r="C4943" s="7">
        <v>3.0</v>
      </c>
      <c r="D4943" s="7">
        <v>3.0</v>
      </c>
      <c r="E4943" s="7">
        <v>2.0</v>
      </c>
      <c r="F4943" s="7" t="s">
        <v>300</v>
      </c>
      <c r="G4943" s="7" t="s">
        <v>179</v>
      </c>
      <c r="H4943" s="7" t="s">
        <v>789</v>
      </c>
      <c r="I4943" s="7" t="s">
        <v>27</v>
      </c>
    </row>
    <row r="4944">
      <c r="A4944" s="56" t="s">
        <v>290</v>
      </c>
      <c r="B4944" s="7" t="s">
        <v>722</v>
      </c>
      <c r="C4944" s="7">
        <v>5.0</v>
      </c>
      <c r="D4944" s="7">
        <v>5.0</v>
      </c>
      <c r="E4944" s="7">
        <v>2.0</v>
      </c>
      <c r="F4944" s="7" t="s">
        <v>36</v>
      </c>
      <c r="G4944" s="7" t="s">
        <v>293</v>
      </c>
      <c r="H4944" s="7" t="s">
        <v>1899</v>
      </c>
      <c r="I4944" s="7" t="s">
        <v>27</v>
      </c>
    </row>
    <row r="4945">
      <c r="A4945" s="56" t="s">
        <v>430</v>
      </c>
      <c r="B4945" s="7" t="s">
        <v>755</v>
      </c>
      <c r="C4945" s="7">
        <v>4.0</v>
      </c>
      <c r="D4945" s="7">
        <v>2.0</v>
      </c>
      <c r="E4945" s="7">
        <v>1.0</v>
      </c>
      <c r="F4945" s="7" t="s">
        <v>300</v>
      </c>
      <c r="G4945" s="7" t="s">
        <v>293</v>
      </c>
      <c r="H4945" s="7" t="s">
        <v>3055</v>
      </c>
      <c r="I4945" s="7" t="s">
        <v>175</v>
      </c>
    </row>
    <row r="4946">
      <c r="A4946" s="56" t="s">
        <v>2877</v>
      </c>
      <c r="B4946" s="7" t="s">
        <v>3056</v>
      </c>
      <c r="C4946" s="7">
        <v>3.0</v>
      </c>
      <c r="D4946" s="7">
        <v>2.0</v>
      </c>
      <c r="E4946" s="7">
        <v>1.0</v>
      </c>
      <c r="F4946" s="7" t="s">
        <v>171</v>
      </c>
      <c r="G4946" s="7" t="s">
        <v>293</v>
      </c>
      <c r="H4946" s="7" t="s">
        <v>446</v>
      </c>
      <c r="I4946" s="7" t="s">
        <v>27</v>
      </c>
    </row>
    <row r="4947">
      <c r="A4947" s="56" t="s">
        <v>319</v>
      </c>
      <c r="B4947" s="7" t="s">
        <v>937</v>
      </c>
      <c r="C4947" s="7">
        <v>1.0</v>
      </c>
      <c r="D4947" s="7">
        <v>1.0</v>
      </c>
      <c r="E4947" s="7">
        <v>1.0</v>
      </c>
      <c r="F4947" s="7" t="s">
        <v>36</v>
      </c>
      <c r="G4947" s="7" t="s">
        <v>293</v>
      </c>
      <c r="H4947" s="7" t="s">
        <v>2560</v>
      </c>
      <c r="I4947" s="7" t="s">
        <v>25</v>
      </c>
    </row>
    <row r="4948">
      <c r="A4948" s="56" t="s">
        <v>319</v>
      </c>
      <c r="B4948" s="7" t="s">
        <v>993</v>
      </c>
      <c r="C4948" s="7">
        <v>2.0</v>
      </c>
      <c r="D4948" s="7">
        <v>1.0</v>
      </c>
      <c r="E4948" s="7">
        <v>2.0</v>
      </c>
      <c r="F4948" s="7" t="s">
        <v>36</v>
      </c>
      <c r="G4948" s="7" t="s">
        <v>293</v>
      </c>
      <c r="H4948" s="7" t="s">
        <v>579</v>
      </c>
      <c r="I4948" s="7" t="s">
        <v>184</v>
      </c>
    </row>
    <row r="4949">
      <c r="A4949" s="56" t="s">
        <v>319</v>
      </c>
      <c r="B4949" s="7" t="s">
        <v>431</v>
      </c>
      <c r="C4949" s="7">
        <v>2.0</v>
      </c>
      <c r="D4949" s="7">
        <v>1.0</v>
      </c>
      <c r="E4949" s="7">
        <v>1.0</v>
      </c>
      <c r="F4949" s="7" t="s">
        <v>36</v>
      </c>
      <c r="G4949" s="7" t="s">
        <v>293</v>
      </c>
      <c r="H4949" s="7" t="s">
        <v>579</v>
      </c>
      <c r="I4949" s="7" t="s">
        <v>25</v>
      </c>
    </row>
    <row r="4950">
      <c r="A4950" s="56" t="s">
        <v>319</v>
      </c>
      <c r="B4950" s="7" t="s">
        <v>752</v>
      </c>
      <c r="C4950" s="7">
        <v>2.0</v>
      </c>
      <c r="D4950" s="7">
        <v>2.0</v>
      </c>
      <c r="E4950" s="7">
        <v>1.0</v>
      </c>
      <c r="F4950" s="7" t="s">
        <v>36</v>
      </c>
      <c r="G4950" s="7" t="s">
        <v>293</v>
      </c>
      <c r="H4950" s="7" t="s">
        <v>736</v>
      </c>
      <c r="I4950" s="7" t="s">
        <v>25</v>
      </c>
    </row>
    <row r="4951">
      <c r="A4951" s="56" t="s">
        <v>302</v>
      </c>
      <c r="B4951" s="7" t="s">
        <v>1193</v>
      </c>
      <c r="C4951" s="7">
        <v>3.0</v>
      </c>
      <c r="D4951" s="7">
        <v>2.0</v>
      </c>
      <c r="E4951" s="7">
        <v>2.0</v>
      </c>
      <c r="F4951" s="7" t="s">
        <v>355</v>
      </c>
      <c r="G4951" s="7" t="s">
        <v>293</v>
      </c>
      <c r="H4951" s="7" t="s">
        <v>1744</v>
      </c>
      <c r="I4951" s="7" t="s">
        <v>175</v>
      </c>
    </row>
    <row r="4952">
      <c r="A4952" s="56" t="s">
        <v>1519</v>
      </c>
      <c r="B4952" s="7" t="s">
        <v>1332</v>
      </c>
      <c r="C4952" s="7">
        <v>4.0</v>
      </c>
      <c r="D4952" s="7">
        <v>4.0</v>
      </c>
      <c r="E4952" s="7">
        <v>2.0</v>
      </c>
      <c r="F4952" s="7" t="s">
        <v>24</v>
      </c>
      <c r="G4952" s="7" t="s">
        <v>293</v>
      </c>
      <c r="H4952" s="7" t="s">
        <v>961</v>
      </c>
      <c r="I4952" s="7" t="s">
        <v>25</v>
      </c>
    </row>
    <row r="4953">
      <c r="A4953" s="56" t="s">
        <v>319</v>
      </c>
      <c r="B4953" s="7" t="s">
        <v>804</v>
      </c>
      <c r="C4953" s="7">
        <v>2.0</v>
      </c>
      <c r="D4953" s="7">
        <v>1.0</v>
      </c>
      <c r="E4953" s="7">
        <v>1.0</v>
      </c>
      <c r="F4953" s="7" t="s">
        <v>36</v>
      </c>
      <c r="G4953" s="7" t="s">
        <v>293</v>
      </c>
      <c r="H4953" s="7" t="s">
        <v>579</v>
      </c>
      <c r="I4953" s="7" t="s">
        <v>25</v>
      </c>
    </row>
    <row r="4954">
      <c r="A4954" s="56" t="s">
        <v>319</v>
      </c>
      <c r="B4954" s="7" t="s">
        <v>2174</v>
      </c>
      <c r="C4954" s="7">
        <v>1.0</v>
      </c>
      <c r="D4954" s="7">
        <v>1.0</v>
      </c>
      <c r="E4954" s="7">
        <v>1.0</v>
      </c>
      <c r="F4954" s="7" t="s">
        <v>36</v>
      </c>
      <c r="G4954" s="7" t="s">
        <v>293</v>
      </c>
      <c r="H4954" s="7" t="s">
        <v>369</v>
      </c>
      <c r="I4954" s="7" t="s">
        <v>25</v>
      </c>
    </row>
    <row r="4955">
      <c r="A4955" s="56" t="s">
        <v>319</v>
      </c>
      <c r="B4955" s="7" t="s">
        <v>1619</v>
      </c>
      <c r="C4955" s="7">
        <v>1.0</v>
      </c>
      <c r="D4955" s="7">
        <v>1.0</v>
      </c>
      <c r="E4955" s="7">
        <v>1.0</v>
      </c>
      <c r="F4955" s="7" t="s">
        <v>36</v>
      </c>
      <c r="G4955" s="7" t="s">
        <v>293</v>
      </c>
      <c r="H4955" s="7" t="s">
        <v>2560</v>
      </c>
      <c r="I4955" s="7" t="s">
        <v>25</v>
      </c>
    </row>
    <row r="4956">
      <c r="A4956" s="56" t="s">
        <v>290</v>
      </c>
      <c r="B4956" s="7" t="s">
        <v>450</v>
      </c>
      <c r="C4956" s="7">
        <v>2.0</v>
      </c>
      <c r="D4956" s="7">
        <v>1.0</v>
      </c>
      <c r="E4956" s="7">
        <v>1.0</v>
      </c>
      <c r="F4956" s="7" t="s">
        <v>36</v>
      </c>
      <c r="G4956" s="7" t="s">
        <v>293</v>
      </c>
      <c r="H4956" s="7" t="s">
        <v>1509</v>
      </c>
      <c r="I4956" s="7" t="s">
        <v>25</v>
      </c>
    </row>
    <row r="4957">
      <c r="A4957" s="56" t="s">
        <v>319</v>
      </c>
      <c r="B4957" s="7" t="s">
        <v>2156</v>
      </c>
      <c r="C4957" s="7">
        <v>2.0</v>
      </c>
      <c r="D4957" s="7">
        <v>2.0</v>
      </c>
      <c r="E4957" s="7">
        <v>1.0</v>
      </c>
      <c r="F4957" s="7" t="s">
        <v>36</v>
      </c>
      <c r="G4957" s="7" t="s">
        <v>293</v>
      </c>
      <c r="H4957" s="7" t="s">
        <v>736</v>
      </c>
      <c r="I4957" s="7" t="s">
        <v>25</v>
      </c>
    </row>
    <row r="4958">
      <c r="A4958" s="56" t="s">
        <v>290</v>
      </c>
      <c r="B4958" s="7" t="s">
        <v>485</v>
      </c>
      <c r="C4958" s="7">
        <v>2.0</v>
      </c>
      <c r="D4958" s="7">
        <v>2.0</v>
      </c>
      <c r="E4958" s="7">
        <v>2.0</v>
      </c>
      <c r="F4958" s="7" t="s">
        <v>36</v>
      </c>
      <c r="G4958" s="7" t="s">
        <v>293</v>
      </c>
      <c r="H4958" s="7" t="s">
        <v>1509</v>
      </c>
      <c r="I4958" s="7" t="s">
        <v>25</v>
      </c>
    </row>
    <row r="4959">
      <c r="A4959" s="56" t="s">
        <v>319</v>
      </c>
      <c r="B4959" s="7" t="s">
        <v>428</v>
      </c>
      <c r="C4959" s="7">
        <v>3.0</v>
      </c>
      <c r="D4959" s="7">
        <v>2.0</v>
      </c>
      <c r="E4959" s="7">
        <v>1.0</v>
      </c>
      <c r="F4959" s="7" t="s">
        <v>36</v>
      </c>
      <c r="G4959" s="7" t="s">
        <v>293</v>
      </c>
      <c r="H4959" s="7" t="s">
        <v>735</v>
      </c>
      <c r="I4959" s="7" t="s">
        <v>25</v>
      </c>
    </row>
    <row r="4960">
      <c r="A4960" s="56" t="s">
        <v>336</v>
      </c>
      <c r="B4960" s="7" t="s">
        <v>3057</v>
      </c>
      <c r="C4960" s="7">
        <v>7.0</v>
      </c>
      <c r="D4960" s="7">
        <v>7.0</v>
      </c>
      <c r="E4960" s="7">
        <v>2.0</v>
      </c>
      <c r="F4960" s="7" t="s">
        <v>192</v>
      </c>
      <c r="G4960" s="7" t="s">
        <v>179</v>
      </c>
      <c r="H4960" s="7" t="s">
        <v>3058</v>
      </c>
      <c r="I4960" s="7" t="s">
        <v>27</v>
      </c>
    </row>
    <row r="4961">
      <c r="A4961" s="56" t="s">
        <v>290</v>
      </c>
      <c r="B4961" s="7" t="s">
        <v>428</v>
      </c>
      <c r="C4961" s="7">
        <v>1.0</v>
      </c>
      <c r="D4961" s="7">
        <v>1.0</v>
      </c>
      <c r="E4961" s="7">
        <v>1.0</v>
      </c>
      <c r="F4961" s="7" t="s">
        <v>36</v>
      </c>
      <c r="G4961" s="7" t="s">
        <v>293</v>
      </c>
      <c r="H4961" s="7" t="s">
        <v>990</v>
      </c>
      <c r="I4961" s="7" t="s">
        <v>25</v>
      </c>
    </row>
    <row r="4962">
      <c r="A4962" s="56" t="s">
        <v>677</v>
      </c>
      <c r="B4962" s="7" t="s">
        <v>610</v>
      </c>
      <c r="C4962" s="7">
        <v>2.0</v>
      </c>
      <c r="D4962" s="7">
        <v>1.0</v>
      </c>
      <c r="E4962" s="7">
        <v>1.0</v>
      </c>
      <c r="F4962" s="7" t="s">
        <v>36</v>
      </c>
      <c r="G4962" s="7" t="s">
        <v>293</v>
      </c>
      <c r="H4962" s="7" t="s">
        <v>1588</v>
      </c>
      <c r="I4962" s="7" t="s">
        <v>25</v>
      </c>
    </row>
    <row r="4963">
      <c r="A4963" s="56" t="s">
        <v>1669</v>
      </c>
      <c r="B4963" s="7" t="s">
        <v>2153</v>
      </c>
      <c r="C4963" s="7">
        <v>3.0</v>
      </c>
      <c r="D4963" s="7">
        <v>2.0</v>
      </c>
      <c r="E4963" s="7">
        <v>1.0</v>
      </c>
      <c r="F4963" s="7" t="s">
        <v>171</v>
      </c>
      <c r="G4963" s="7" t="s">
        <v>293</v>
      </c>
      <c r="H4963" s="7" t="s">
        <v>938</v>
      </c>
      <c r="I4963" s="7" t="s">
        <v>25</v>
      </c>
    </row>
    <row r="4964">
      <c r="A4964" s="56" t="s">
        <v>497</v>
      </c>
      <c r="B4964" s="7" t="s">
        <v>630</v>
      </c>
      <c r="C4964" s="7">
        <v>4.0</v>
      </c>
      <c r="D4964" s="7">
        <v>3.0</v>
      </c>
      <c r="E4964" s="7">
        <v>2.0</v>
      </c>
      <c r="F4964" s="7" t="s">
        <v>300</v>
      </c>
      <c r="G4964" s="7" t="s">
        <v>293</v>
      </c>
      <c r="H4964" s="7" t="s">
        <v>1343</v>
      </c>
      <c r="I4964" s="7" t="s">
        <v>27</v>
      </c>
    </row>
    <row r="4965">
      <c r="A4965" s="56" t="s">
        <v>497</v>
      </c>
      <c r="B4965" s="7" t="s">
        <v>1295</v>
      </c>
      <c r="C4965" s="7">
        <v>4.0</v>
      </c>
      <c r="D4965" s="7">
        <v>3.0</v>
      </c>
      <c r="E4965" s="7">
        <v>2.0</v>
      </c>
      <c r="F4965" s="7" t="s">
        <v>355</v>
      </c>
      <c r="G4965" s="7" t="s">
        <v>293</v>
      </c>
      <c r="H4965" s="7" t="s">
        <v>720</v>
      </c>
      <c r="I4965" s="7" t="s">
        <v>27</v>
      </c>
    </row>
    <row r="4966">
      <c r="A4966" s="56" t="s">
        <v>303</v>
      </c>
      <c r="B4966" s="7" t="s">
        <v>464</v>
      </c>
      <c r="C4966" s="7">
        <v>4.0</v>
      </c>
      <c r="D4966" s="7">
        <v>3.0</v>
      </c>
      <c r="E4966" s="7">
        <v>2.0</v>
      </c>
      <c r="F4966" s="7" t="s">
        <v>24</v>
      </c>
      <c r="G4966" s="7" t="s">
        <v>293</v>
      </c>
      <c r="H4966" s="7" t="s">
        <v>294</v>
      </c>
      <c r="I4966" s="7" t="s">
        <v>27</v>
      </c>
    </row>
    <row r="4967">
      <c r="A4967" s="56" t="s">
        <v>362</v>
      </c>
      <c r="B4967" s="7" t="s">
        <v>658</v>
      </c>
      <c r="C4967" s="7">
        <v>3.0</v>
      </c>
      <c r="D4967" s="7">
        <v>2.0</v>
      </c>
      <c r="E4967" s="7">
        <v>2.0</v>
      </c>
      <c r="F4967" s="7" t="s">
        <v>24</v>
      </c>
      <c r="G4967" s="7" t="s">
        <v>293</v>
      </c>
      <c r="H4967" s="7" t="s">
        <v>1980</v>
      </c>
      <c r="I4967" s="7" t="s">
        <v>27</v>
      </c>
    </row>
    <row r="4968">
      <c r="A4968" s="56" t="s">
        <v>303</v>
      </c>
      <c r="B4968" s="7" t="s">
        <v>1073</v>
      </c>
      <c r="C4968" s="7">
        <v>6.0</v>
      </c>
      <c r="D4968" s="7">
        <v>7.0</v>
      </c>
      <c r="E4968" s="7">
        <v>4.0</v>
      </c>
      <c r="F4968" s="7" t="s">
        <v>326</v>
      </c>
      <c r="G4968" s="7" t="s">
        <v>179</v>
      </c>
      <c r="H4968" s="7" t="s">
        <v>2409</v>
      </c>
      <c r="I4968" s="7" t="s">
        <v>27</v>
      </c>
    </row>
    <row r="4969">
      <c r="A4969" s="56" t="s">
        <v>341</v>
      </c>
      <c r="B4969" s="7" t="s">
        <v>371</v>
      </c>
      <c r="C4969" s="7">
        <v>7.0</v>
      </c>
      <c r="D4969" s="7">
        <v>6.0</v>
      </c>
      <c r="E4969" s="7">
        <v>2.0</v>
      </c>
      <c r="F4969" s="7" t="s">
        <v>352</v>
      </c>
      <c r="G4969" s="7" t="s">
        <v>179</v>
      </c>
      <c r="H4969" s="7" t="s">
        <v>322</v>
      </c>
      <c r="I4969" s="7" t="s">
        <v>27</v>
      </c>
    </row>
    <row r="4970">
      <c r="A4970" s="56" t="s">
        <v>341</v>
      </c>
      <c r="B4970" s="7" t="s">
        <v>850</v>
      </c>
      <c r="C4970" s="7">
        <v>4.0</v>
      </c>
      <c r="D4970" s="7">
        <v>4.0</v>
      </c>
      <c r="E4970" s="7">
        <v>2.0</v>
      </c>
      <c r="F4970" s="7" t="s">
        <v>528</v>
      </c>
      <c r="G4970" s="7" t="s">
        <v>179</v>
      </c>
      <c r="H4970" s="7" t="s">
        <v>3059</v>
      </c>
      <c r="I4970" s="7" t="s">
        <v>25</v>
      </c>
    </row>
    <row r="4971">
      <c r="A4971" s="56" t="s">
        <v>362</v>
      </c>
      <c r="B4971" s="7" t="s">
        <v>503</v>
      </c>
      <c r="C4971" s="7">
        <v>4.0</v>
      </c>
      <c r="D4971" s="7">
        <v>3.0</v>
      </c>
      <c r="E4971" s="7">
        <v>2.0</v>
      </c>
      <c r="F4971" s="7" t="s">
        <v>326</v>
      </c>
      <c r="G4971" s="7" t="s">
        <v>179</v>
      </c>
      <c r="H4971" s="7" t="s">
        <v>3060</v>
      </c>
      <c r="I4971" s="7" t="s">
        <v>27</v>
      </c>
    </row>
    <row r="4972">
      <c r="A4972" s="56" t="s">
        <v>295</v>
      </c>
      <c r="B4972" s="7" t="s">
        <v>411</v>
      </c>
      <c r="C4972" s="7">
        <v>6.0</v>
      </c>
      <c r="D4972" s="7">
        <v>4.0</v>
      </c>
      <c r="E4972" s="7">
        <v>2.0</v>
      </c>
      <c r="F4972" s="7" t="s">
        <v>326</v>
      </c>
      <c r="G4972" s="7" t="s">
        <v>179</v>
      </c>
      <c r="H4972" s="7" t="s">
        <v>1032</v>
      </c>
      <c r="I4972" s="7" t="s">
        <v>27</v>
      </c>
    </row>
    <row r="4973">
      <c r="A4973" s="56" t="s">
        <v>2433</v>
      </c>
      <c r="B4973" s="7" t="s">
        <v>1191</v>
      </c>
      <c r="C4973" s="7">
        <v>3.0</v>
      </c>
      <c r="D4973" s="7">
        <v>2.0</v>
      </c>
      <c r="E4973" s="7">
        <v>1.0</v>
      </c>
      <c r="F4973" s="7" t="s">
        <v>345</v>
      </c>
      <c r="G4973" s="7" t="s">
        <v>293</v>
      </c>
      <c r="H4973" s="7" t="s">
        <v>969</v>
      </c>
      <c r="I4973" s="7" t="s">
        <v>25</v>
      </c>
    </row>
    <row r="4974">
      <c r="A4974" s="56" t="s">
        <v>439</v>
      </c>
      <c r="B4974" s="7" t="s">
        <v>652</v>
      </c>
      <c r="C4974" s="7">
        <v>1.0</v>
      </c>
      <c r="D4974" s="7">
        <v>2.0</v>
      </c>
      <c r="E4974" s="7">
        <v>1.0</v>
      </c>
      <c r="F4974" s="7" t="s">
        <v>345</v>
      </c>
      <c r="G4974" s="7" t="s">
        <v>293</v>
      </c>
      <c r="H4974" s="7" t="s">
        <v>2377</v>
      </c>
      <c r="I4974" s="7" t="s">
        <v>25</v>
      </c>
    </row>
    <row r="4975">
      <c r="A4975" s="56" t="s">
        <v>309</v>
      </c>
      <c r="B4975" s="7" t="s">
        <v>950</v>
      </c>
      <c r="C4975" s="7">
        <v>2.0</v>
      </c>
      <c r="D4975" s="7">
        <v>2.0</v>
      </c>
      <c r="E4975" s="7">
        <v>1.0</v>
      </c>
      <c r="F4975" s="7" t="s">
        <v>24</v>
      </c>
      <c r="G4975" s="7" t="s">
        <v>293</v>
      </c>
      <c r="H4975" s="7" t="s">
        <v>1202</v>
      </c>
      <c r="I4975" s="7" t="s">
        <v>27</v>
      </c>
    </row>
    <row r="4976">
      <c r="A4976" s="56" t="s">
        <v>362</v>
      </c>
      <c r="B4976" s="7" t="s">
        <v>3061</v>
      </c>
      <c r="C4976" s="7">
        <v>4.0</v>
      </c>
      <c r="D4976" s="7">
        <v>4.0</v>
      </c>
      <c r="E4976" s="7">
        <v>2.0</v>
      </c>
      <c r="F4976" s="7" t="s">
        <v>24</v>
      </c>
      <c r="G4976" s="7" t="s">
        <v>293</v>
      </c>
      <c r="H4976" s="7" t="s">
        <v>1313</v>
      </c>
      <c r="I4976" s="7" t="s">
        <v>27</v>
      </c>
    </row>
    <row r="4977">
      <c r="A4977" s="56" t="s">
        <v>362</v>
      </c>
      <c r="B4977" s="7" t="s">
        <v>3062</v>
      </c>
      <c r="C4977" s="7">
        <v>4.0</v>
      </c>
      <c r="D4977" s="7">
        <v>4.0</v>
      </c>
      <c r="E4977" s="7">
        <v>2.0</v>
      </c>
      <c r="F4977" s="7" t="s">
        <v>24</v>
      </c>
      <c r="G4977" s="7" t="s">
        <v>293</v>
      </c>
      <c r="H4977" s="7" t="s">
        <v>1867</v>
      </c>
      <c r="I4977" s="7" t="s">
        <v>27</v>
      </c>
    </row>
    <row r="4978">
      <c r="A4978" s="56" t="s">
        <v>309</v>
      </c>
      <c r="B4978" s="7" t="s">
        <v>2662</v>
      </c>
      <c r="C4978" s="7">
        <v>3.0</v>
      </c>
      <c r="D4978" s="7">
        <v>2.0</v>
      </c>
      <c r="E4978" s="7">
        <v>2.0</v>
      </c>
      <c r="F4978" s="7" t="s">
        <v>24</v>
      </c>
      <c r="G4978" s="7" t="s">
        <v>293</v>
      </c>
      <c r="H4978" s="7" t="s">
        <v>493</v>
      </c>
      <c r="I4978" s="7" t="s">
        <v>27</v>
      </c>
    </row>
    <row r="4979">
      <c r="A4979" s="56" t="s">
        <v>309</v>
      </c>
      <c r="B4979" s="7" t="s">
        <v>3063</v>
      </c>
      <c r="C4979" s="7">
        <v>2.0</v>
      </c>
      <c r="D4979" s="7">
        <v>2.0</v>
      </c>
      <c r="E4979" s="7">
        <v>1.0</v>
      </c>
      <c r="F4979" s="7" t="s">
        <v>24</v>
      </c>
      <c r="G4979" s="7" t="s">
        <v>293</v>
      </c>
      <c r="H4979" s="7" t="s">
        <v>2125</v>
      </c>
      <c r="I4979" s="7" t="s">
        <v>27</v>
      </c>
    </row>
    <row r="4980">
      <c r="A4980" s="56" t="s">
        <v>760</v>
      </c>
      <c r="B4980" s="7" t="s">
        <v>381</v>
      </c>
      <c r="C4980" s="7">
        <v>7.0</v>
      </c>
      <c r="D4980" s="7">
        <v>6.0</v>
      </c>
      <c r="E4980" s="7">
        <v>2.0</v>
      </c>
      <c r="F4980" s="7" t="s">
        <v>332</v>
      </c>
      <c r="G4980" s="7" t="s">
        <v>179</v>
      </c>
      <c r="H4980" s="7" t="s">
        <v>2378</v>
      </c>
      <c r="I4980" s="7" t="s">
        <v>27</v>
      </c>
    </row>
    <row r="4981">
      <c r="A4981" s="56" t="s">
        <v>430</v>
      </c>
      <c r="B4981" s="7" t="s">
        <v>1619</v>
      </c>
      <c r="D4981" s="27"/>
      <c r="E4981" s="7">
        <v>2.0</v>
      </c>
      <c r="F4981" s="7" t="s">
        <v>36</v>
      </c>
      <c r="G4981" s="7"/>
    </row>
    <row r="4982">
      <c r="A4982" s="56" t="s">
        <v>362</v>
      </c>
      <c r="B4982" s="7" t="s">
        <v>3064</v>
      </c>
      <c r="C4982" s="7">
        <v>3.0</v>
      </c>
      <c r="D4982" s="7">
        <v>3.0</v>
      </c>
      <c r="E4982" s="7">
        <v>2.0</v>
      </c>
      <c r="F4982" s="7" t="s">
        <v>355</v>
      </c>
      <c r="G4982" s="7" t="s">
        <v>293</v>
      </c>
      <c r="H4982" s="7" t="s">
        <v>967</v>
      </c>
      <c r="I4982" s="7" t="s">
        <v>27</v>
      </c>
    </row>
    <row r="4983">
      <c r="A4983" s="56" t="s">
        <v>2877</v>
      </c>
      <c r="B4983" s="7" t="s">
        <v>1958</v>
      </c>
      <c r="C4983" s="7">
        <v>3.0</v>
      </c>
      <c r="D4983" s="7">
        <v>1.0</v>
      </c>
      <c r="E4983" s="7">
        <v>2.0</v>
      </c>
      <c r="F4983" s="7" t="s">
        <v>313</v>
      </c>
      <c r="G4983" s="7" t="s">
        <v>179</v>
      </c>
      <c r="H4983" s="7" t="s">
        <v>482</v>
      </c>
      <c r="I4983" s="7" t="s">
        <v>175</v>
      </c>
    </row>
    <row r="4984">
      <c r="A4984" s="56" t="s">
        <v>620</v>
      </c>
      <c r="B4984" s="7" t="s">
        <v>1192</v>
      </c>
      <c r="C4984" s="7">
        <v>3.0</v>
      </c>
      <c r="D4984" s="7">
        <v>3.0</v>
      </c>
      <c r="E4984" s="7">
        <v>2.0</v>
      </c>
      <c r="F4984" s="7" t="s">
        <v>321</v>
      </c>
      <c r="G4984" s="7" t="s">
        <v>179</v>
      </c>
      <c r="H4984" s="7" t="s">
        <v>1639</v>
      </c>
      <c r="I4984" s="7" t="s">
        <v>27</v>
      </c>
    </row>
    <row r="4985">
      <c r="A4985" s="56" t="s">
        <v>1235</v>
      </c>
      <c r="B4985" s="7" t="s">
        <v>1236</v>
      </c>
      <c r="C4985" s="7">
        <v>4.0</v>
      </c>
      <c r="D4985" s="7">
        <v>4.0</v>
      </c>
      <c r="E4985" s="7">
        <v>2.0</v>
      </c>
      <c r="F4985" s="7" t="s">
        <v>1027</v>
      </c>
      <c r="G4985" s="7" t="s">
        <v>293</v>
      </c>
      <c r="H4985" s="7" t="s">
        <v>1237</v>
      </c>
      <c r="I4985" s="7" t="s">
        <v>184</v>
      </c>
    </row>
    <row r="4986">
      <c r="A4986" s="56" t="s">
        <v>302</v>
      </c>
      <c r="B4986" s="7" t="s">
        <v>431</v>
      </c>
      <c r="C4986" s="7">
        <v>3.0</v>
      </c>
      <c r="D4986" s="7">
        <v>3.0</v>
      </c>
      <c r="E4986" s="7">
        <v>2.0</v>
      </c>
      <c r="F4986" s="7" t="s">
        <v>181</v>
      </c>
      <c r="G4986" s="7" t="s">
        <v>293</v>
      </c>
      <c r="H4986" s="7" t="s">
        <v>1029</v>
      </c>
      <c r="I4986" s="7" t="s">
        <v>27</v>
      </c>
    </row>
    <row r="4987">
      <c r="A4987" s="56" t="s">
        <v>302</v>
      </c>
      <c r="B4987" s="7" t="s">
        <v>1619</v>
      </c>
      <c r="C4987" s="7">
        <v>2.0</v>
      </c>
      <c r="D4987" s="7">
        <v>2.0</v>
      </c>
      <c r="E4987" s="7">
        <v>1.0</v>
      </c>
      <c r="F4987" s="7" t="s">
        <v>24</v>
      </c>
      <c r="G4987" s="7" t="s">
        <v>293</v>
      </c>
      <c r="H4987" s="7" t="s">
        <v>750</v>
      </c>
    </row>
    <row r="4988">
      <c r="A4988" s="56" t="s">
        <v>303</v>
      </c>
      <c r="B4988" s="7" t="s">
        <v>399</v>
      </c>
      <c r="C4988" s="7">
        <v>5.0</v>
      </c>
      <c r="D4988" s="7">
        <v>3.0</v>
      </c>
      <c r="E4988" s="7">
        <v>2.0</v>
      </c>
      <c r="F4988" s="7" t="s">
        <v>24</v>
      </c>
      <c r="G4988" s="7" t="s">
        <v>293</v>
      </c>
      <c r="H4988" s="7" t="s">
        <v>305</v>
      </c>
      <c r="I4988" s="7" t="s">
        <v>27</v>
      </c>
    </row>
    <row r="4989">
      <c r="A4989" s="56" t="s">
        <v>1235</v>
      </c>
      <c r="B4989" s="7" t="s">
        <v>393</v>
      </c>
      <c r="C4989" s="7">
        <v>5.0</v>
      </c>
      <c r="D4989" s="7">
        <v>3.0</v>
      </c>
      <c r="E4989" s="7">
        <v>2.0</v>
      </c>
      <c r="F4989" s="7" t="s">
        <v>181</v>
      </c>
      <c r="G4989" s="7" t="s">
        <v>179</v>
      </c>
      <c r="H4989" s="7" t="s">
        <v>537</v>
      </c>
      <c r="I4989" s="7" t="s">
        <v>27</v>
      </c>
    </row>
    <row r="4990">
      <c r="A4990" s="56" t="s">
        <v>298</v>
      </c>
      <c r="B4990" s="7" t="s">
        <v>993</v>
      </c>
      <c r="C4990" s="7">
        <v>3.0</v>
      </c>
      <c r="D4990" s="7">
        <v>2.0</v>
      </c>
      <c r="E4990" s="7">
        <v>2.0</v>
      </c>
      <c r="F4990" s="7" t="s">
        <v>24</v>
      </c>
      <c r="G4990" s="7" t="s">
        <v>293</v>
      </c>
      <c r="H4990" s="7" t="s">
        <v>969</v>
      </c>
      <c r="I4990" s="7" t="s">
        <v>27</v>
      </c>
    </row>
    <row r="4991">
      <c r="A4991" s="56" t="s">
        <v>302</v>
      </c>
      <c r="B4991" s="7" t="s">
        <v>877</v>
      </c>
      <c r="C4991" s="7" t="s">
        <v>576</v>
      </c>
      <c r="D4991" s="7">
        <v>1.0</v>
      </c>
      <c r="E4991" s="7">
        <v>2.0</v>
      </c>
      <c r="F4991" s="7" t="s">
        <v>36</v>
      </c>
      <c r="G4991" s="7" t="s">
        <v>293</v>
      </c>
      <c r="H4991" s="7" t="s">
        <v>1552</v>
      </c>
      <c r="I4991" s="7" t="s">
        <v>25</v>
      </c>
    </row>
    <row r="4992">
      <c r="A4992" s="56" t="s">
        <v>362</v>
      </c>
      <c r="B4992" s="7" t="s">
        <v>1232</v>
      </c>
      <c r="C4992" s="7">
        <v>3.0</v>
      </c>
      <c r="D4992" s="7">
        <v>2.0</v>
      </c>
      <c r="E4992" s="7">
        <v>2.0</v>
      </c>
      <c r="F4992" s="7" t="s">
        <v>345</v>
      </c>
      <c r="G4992" s="7" t="s">
        <v>293</v>
      </c>
      <c r="H4992" s="7" t="s">
        <v>736</v>
      </c>
      <c r="I4992" s="7" t="s">
        <v>175</v>
      </c>
    </row>
    <row r="4993">
      <c r="A4993" s="56" t="s">
        <v>315</v>
      </c>
      <c r="B4993" s="7" t="s">
        <v>2751</v>
      </c>
      <c r="C4993" s="7">
        <v>3.0</v>
      </c>
      <c r="D4993" s="7">
        <v>2.0</v>
      </c>
      <c r="E4993" s="7">
        <v>2.0</v>
      </c>
      <c r="F4993" s="7" t="s">
        <v>345</v>
      </c>
      <c r="G4993" s="7" t="s">
        <v>293</v>
      </c>
      <c r="H4993" s="7" t="s">
        <v>2656</v>
      </c>
      <c r="I4993" s="7" t="s">
        <v>25</v>
      </c>
    </row>
    <row r="4994">
      <c r="A4994" s="56" t="s">
        <v>415</v>
      </c>
      <c r="B4994" s="7" t="s">
        <v>603</v>
      </c>
      <c r="C4994" s="7">
        <v>2.0</v>
      </c>
      <c r="D4994" s="7">
        <v>2.0</v>
      </c>
      <c r="E4994" s="7">
        <v>2.0</v>
      </c>
      <c r="F4994" s="7" t="s">
        <v>36</v>
      </c>
      <c r="G4994" s="7" t="s">
        <v>293</v>
      </c>
      <c r="H4994" s="7" t="s">
        <v>1444</v>
      </c>
    </row>
    <row r="4995">
      <c r="A4995" s="56" t="s">
        <v>436</v>
      </c>
      <c r="B4995" s="7" t="s">
        <v>510</v>
      </c>
      <c r="C4995" s="7">
        <v>6.0</v>
      </c>
      <c r="D4995" s="7">
        <v>3.0</v>
      </c>
      <c r="E4995" s="7">
        <v>4.0</v>
      </c>
      <c r="F4995" s="7" t="s">
        <v>326</v>
      </c>
      <c r="G4995" s="7" t="s">
        <v>179</v>
      </c>
      <c r="H4995" s="7" t="s">
        <v>2018</v>
      </c>
      <c r="I4995" s="7" t="s">
        <v>27</v>
      </c>
    </row>
    <row r="4996">
      <c r="A4996" s="56" t="s">
        <v>677</v>
      </c>
      <c r="B4996" s="7" t="s">
        <v>532</v>
      </c>
      <c r="C4996" s="7">
        <v>6.0</v>
      </c>
      <c r="D4996" s="7">
        <v>6.0</v>
      </c>
      <c r="E4996" s="7">
        <v>2.0</v>
      </c>
      <c r="F4996" s="7" t="s">
        <v>2454</v>
      </c>
      <c r="G4996" s="7" t="s">
        <v>179</v>
      </c>
      <c r="H4996" s="7" t="s">
        <v>3065</v>
      </c>
      <c r="I4996" s="7" t="s">
        <v>27</v>
      </c>
    </row>
    <row r="4997">
      <c r="A4997" s="56" t="s">
        <v>415</v>
      </c>
      <c r="B4997" s="7" t="s">
        <v>3066</v>
      </c>
      <c r="C4997" s="7">
        <v>3.0</v>
      </c>
      <c r="D4997" s="7">
        <v>2.0</v>
      </c>
      <c r="E4997" s="7">
        <v>2.0</v>
      </c>
      <c r="F4997" s="7" t="s">
        <v>36</v>
      </c>
      <c r="G4997" s="7" t="s">
        <v>293</v>
      </c>
      <c r="H4997" s="7" t="s">
        <v>641</v>
      </c>
    </row>
    <row r="4998">
      <c r="A4998" s="56" t="s">
        <v>677</v>
      </c>
      <c r="B4998" s="7" t="s">
        <v>499</v>
      </c>
      <c r="C4998" s="7">
        <v>4.0</v>
      </c>
      <c r="D4998" s="7">
        <v>4.0</v>
      </c>
      <c r="E4998" s="7">
        <v>2.0</v>
      </c>
      <c r="F4998" s="7" t="s">
        <v>329</v>
      </c>
      <c r="G4998" s="7" t="s">
        <v>293</v>
      </c>
      <c r="H4998" s="7" t="s">
        <v>1304</v>
      </c>
      <c r="I4998" s="7" t="s">
        <v>25</v>
      </c>
    </row>
    <row r="4999">
      <c r="A4999" s="56" t="s">
        <v>302</v>
      </c>
      <c r="B4999" s="7" t="s">
        <v>3067</v>
      </c>
      <c r="C4999" s="7">
        <v>2.0</v>
      </c>
      <c r="D4999" s="7">
        <v>2.0</v>
      </c>
      <c r="E4999" s="7">
        <v>2.0</v>
      </c>
      <c r="F4999" s="7" t="s">
        <v>355</v>
      </c>
      <c r="G4999" s="7" t="s">
        <v>179</v>
      </c>
      <c r="H4999" s="68" t="s">
        <v>3068</v>
      </c>
      <c r="I4999" s="7" t="s">
        <v>175</v>
      </c>
    </row>
    <row r="5000">
      <c r="A5000" s="56" t="s">
        <v>302</v>
      </c>
      <c r="B5000" s="7" t="s">
        <v>3067</v>
      </c>
      <c r="C5000" s="7">
        <v>2.0</v>
      </c>
      <c r="D5000" s="7">
        <v>2.0</v>
      </c>
      <c r="E5000" s="7">
        <v>2.0</v>
      </c>
      <c r="F5000" s="7" t="s">
        <v>355</v>
      </c>
      <c r="G5000" s="7" t="s">
        <v>179</v>
      </c>
      <c r="H5000" s="68" t="s">
        <v>3068</v>
      </c>
      <c r="I5000" s="7" t="s">
        <v>175</v>
      </c>
    </row>
    <row r="5001">
      <c r="A5001" s="56" t="s">
        <v>302</v>
      </c>
      <c r="B5001" s="7" t="s">
        <v>786</v>
      </c>
      <c r="C5001" s="7">
        <v>3.0</v>
      </c>
      <c r="D5001" s="7">
        <v>2.0</v>
      </c>
      <c r="E5001" s="7">
        <v>2.0</v>
      </c>
      <c r="F5001" s="7" t="s">
        <v>24</v>
      </c>
      <c r="G5001" s="7" t="s">
        <v>179</v>
      </c>
      <c r="H5001" s="7" t="s">
        <v>793</v>
      </c>
      <c r="I5001" s="7" t="s">
        <v>27</v>
      </c>
    </row>
  </sheetData>
  <autoFilter ref="$A$1:$I$5001"/>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70.25"/>
  </cols>
  <sheetData>
    <row r="1">
      <c r="B1" s="13"/>
      <c r="C1" s="13"/>
    </row>
    <row r="2">
      <c r="A2" s="82" t="s">
        <v>3069</v>
      </c>
      <c r="B2" s="82" t="s">
        <v>3070</v>
      </c>
      <c r="C2" s="82" t="s">
        <v>3071</v>
      </c>
    </row>
    <row r="3">
      <c r="A3" s="83" t="s">
        <v>15</v>
      </c>
      <c r="B3" s="53" t="s">
        <v>3072</v>
      </c>
      <c r="C3" s="53" t="s">
        <v>3073</v>
      </c>
    </row>
    <row r="4">
      <c r="A4" s="83" t="s">
        <v>50</v>
      </c>
      <c r="B4" s="84" t="s">
        <v>3074</v>
      </c>
      <c r="C4" s="53" t="s">
        <v>3075</v>
      </c>
    </row>
    <row r="5">
      <c r="A5" s="53" t="s">
        <v>167</v>
      </c>
      <c r="B5" s="85" t="s">
        <v>3076</v>
      </c>
      <c r="C5" s="86" t="s">
        <v>3077</v>
      </c>
    </row>
    <row r="6">
      <c r="A6" s="83" t="s">
        <v>53</v>
      </c>
      <c r="B6" s="53" t="s">
        <v>3078</v>
      </c>
      <c r="C6" s="53" t="s">
        <v>3079</v>
      </c>
    </row>
    <row r="7">
      <c r="A7" s="83" t="s">
        <v>54</v>
      </c>
      <c r="B7" s="53" t="s">
        <v>3080</v>
      </c>
      <c r="C7" s="53" t="s">
        <v>3081</v>
      </c>
    </row>
    <row r="8">
      <c r="A8" s="83" t="s">
        <v>51</v>
      </c>
      <c r="B8" s="84" t="s">
        <v>3082</v>
      </c>
      <c r="C8" s="53" t="s">
        <v>3083</v>
      </c>
    </row>
    <row r="9">
      <c r="A9" s="83" t="s">
        <v>52</v>
      </c>
      <c r="B9" s="84" t="s">
        <v>3084</v>
      </c>
      <c r="C9" s="53" t="s">
        <v>3085</v>
      </c>
    </row>
    <row r="10">
      <c r="A10" s="83" t="s">
        <v>166</v>
      </c>
      <c r="B10" s="53" t="s">
        <v>3086</v>
      </c>
      <c r="C10" s="53" t="s">
        <v>3087</v>
      </c>
    </row>
    <row r="11">
      <c r="A11" s="83" t="s">
        <v>275</v>
      </c>
      <c r="B11" s="84" t="s">
        <v>3088</v>
      </c>
      <c r="C11" s="53" t="s">
        <v>3089</v>
      </c>
    </row>
    <row r="12">
      <c r="B12" s="13"/>
      <c r="C12" s="13"/>
    </row>
  </sheetData>
  <hyperlinks>
    <hyperlink r:id="rId1" ref="B5"/>
  </hyperlinks>
  <drawing r:id="rId2"/>
  <tableParts count="1">
    <tablePart r:id="rId4"/>
  </tableParts>
</worksheet>
</file>