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a Jobaer\Desktop\Excel\"/>
    </mc:Choice>
  </mc:AlternateContent>
  <bookViews>
    <workbookView xWindow="0" yWindow="0" windowWidth="28800" windowHeight="12345" tabRatio="755" activeTab="5"/>
  </bookViews>
  <sheets>
    <sheet name="Formulas" sheetId="2" r:id="rId1"/>
    <sheet name="CopyFormulas" sheetId="3" r:id="rId2"/>
    <sheet name="YTD and Pct Increase" sheetId="5" r:id="rId3"/>
    <sheet name="Absolute" sheetId="6" r:id="rId4"/>
    <sheet name="SUM AVERAGE" sheetId="7" r:id="rId5"/>
    <sheet name="Functions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8" l="1"/>
  <c r="C6" i="5" l="1"/>
  <c r="C5" i="5"/>
  <c r="B5" i="5"/>
  <c r="B4" i="2"/>
  <c r="I6" i="8" l="1"/>
  <c r="I4" i="8"/>
  <c r="G2" i="7" l="1"/>
  <c r="B16" i="7"/>
  <c r="C16" i="7"/>
  <c r="D16" i="7"/>
  <c r="E16" i="7"/>
  <c r="H16" i="7" s="1"/>
  <c r="F16" i="7"/>
  <c r="G16" i="7"/>
  <c r="H12" i="7"/>
  <c r="H13" i="7"/>
  <c r="H14" i="7"/>
  <c r="H15" i="7"/>
  <c r="B9" i="7"/>
  <c r="H7" i="7"/>
  <c r="F4" i="6"/>
  <c r="F3" i="6"/>
  <c r="F5" i="6"/>
  <c r="F6" i="6"/>
  <c r="F7" i="6"/>
  <c r="F8" i="6"/>
  <c r="F9" i="6"/>
  <c r="F10" i="6"/>
  <c r="F11" i="6"/>
  <c r="F12" i="6"/>
  <c r="F13" i="6"/>
  <c r="F2" i="6"/>
  <c r="D4" i="3"/>
  <c r="E4" i="3"/>
  <c r="F4" i="3"/>
  <c r="G4" i="3"/>
  <c r="H4" i="3"/>
  <c r="I4" i="3"/>
  <c r="B4" i="3"/>
  <c r="I2" i="3"/>
  <c r="I3" i="3"/>
  <c r="C4" i="3"/>
  <c r="E6" i="5"/>
  <c r="D6" i="5"/>
  <c r="D4" i="5"/>
  <c r="D5" i="5"/>
  <c r="F6" i="5" l="1"/>
  <c r="G6" i="5"/>
  <c r="E5" i="5"/>
  <c r="F5" i="5"/>
  <c r="G5" i="5" s="1"/>
  <c r="H3" i="3"/>
  <c r="I2" i="2"/>
  <c r="H2" i="2"/>
  <c r="D13" i="6" l="1"/>
  <c r="D12" i="6"/>
  <c r="D11" i="6"/>
  <c r="D10" i="6"/>
  <c r="D9" i="6"/>
  <c r="D8" i="6"/>
  <c r="D7" i="6"/>
  <c r="D6" i="6"/>
  <c r="D5" i="6"/>
  <c r="D4" i="6"/>
  <c r="D3" i="6"/>
  <c r="D2" i="6"/>
  <c r="D13" i="8"/>
  <c r="D12" i="8"/>
  <c r="D11" i="8"/>
  <c r="D10" i="8"/>
  <c r="D9" i="8"/>
  <c r="D8" i="8"/>
  <c r="D7" i="8"/>
  <c r="D6" i="8"/>
  <c r="D5" i="8"/>
  <c r="D4" i="8"/>
  <c r="D3" i="8"/>
  <c r="D2" i="8"/>
  <c r="I2" i="8" l="1"/>
  <c r="I3" i="8"/>
  <c r="F8" i="8"/>
  <c r="G3" i="8" l="1"/>
  <c r="G7" i="8"/>
  <c r="G11" i="8"/>
  <c r="G9" i="8"/>
  <c r="G6" i="8"/>
  <c r="G4" i="8"/>
  <c r="G8" i="8"/>
  <c r="G12" i="8"/>
  <c r="G5" i="8"/>
  <c r="G13" i="8"/>
  <c r="G10" i="8"/>
  <c r="G2" i="8"/>
  <c r="F3" i="8"/>
  <c r="F4" i="8"/>
  <c r="F5" i="8"/>
  <c r="F6" i="8"/>
  <c r="F7" i="8"/>
  <c r="F9" i="8"/>
  <c r="F10" i="8"/>
  <c r="F11" i="8"/>
  <c r="F12" i="8"/>
  <c r="F13" i="8"/>
  <c r="F2" i="8"/>
  <c r="G4" i="5" l="1"/>
  <c r="F4" i="5"/>
  <c r="E4" i="5"/>
  <c r="C4" i="5"/>
  <c r="B4" i="5"/>
  <c r="H3" i="5"/>
  <c r="I3" i="5" s="1"/>
  <c r="H2" i="5"/>
  <c r="I2" i="5" s="1"/>
  <c r="H2" i="3"/>
  <c r="H4" i="5" l="1"/>
  <c r="I4" i="5" s="1"/>
</calcChain>
</file>

<file path=xl/sharedStrings.xml><?xml version="1.0" encoding="utf-8"?>
<sst xmlns="http://schemas.openxmlformats.org/spreadsheetml/2006/main" count="122" uniqueCount="56">
  <si>
    <t>Jan</t>
  </si>
  <si>
    <t>Feb</t>
  </si>
  <si>
    <t>Mar</t>
  </si>
  <si>
    <t>Apr</t>
  </si>
  <si>
    <t>May</t>
  </si>
  <si>
    <t>Jun</t>
  </si>
  <si>
    <t>Sales</t>
  </si>
  <si>
    <t>Overhead</t>
  </si>
  <si>
    <t>Profits</t>
  </si>
  <si>
    <t>Total</t>
  </si>
  <si>
    <t>Average</t>
  </si>
  <si>
    <t>YTD Profits</t>
  </si>
  <si>
    <t>Employee Name</t>
  </si>
  <si>
    <t>Department</t>
  </si>
  <si>
    <t>Hire Date</t>
  </si>
  <si>
    <t>Years</t>
  </si>
  <si>
    <t>Salary</t>
  </si>
  <si>
    <t>New Salary</t>
  </si>
  <si>
    <t>Page, Lisa</t>
  </si>
  <si>
    <t>ADC</t>
  </si>
  <si>
    <t>Dawson, Jonathan</t>
  </si>
  <si>
    <t>Pratt, Erik</t>
  </si>
  <si>
    <t>Training</t>
  </si>
  <si>
    <t>Wiggins, Frank</t>
  </si>
  <si>
    <t>Tanner, Timothy</t>
  </si>
  <si>
    <t>Chase, Troy</t>
  </si>
  <si>
    <t>White, Daniel</t>
  </si>
  <si>
    <t>Holland, Donald</t>
  </si>
  <si>
    <t>Marketing</t>
  </si>
  <si>
    <t>Administration</t>
  </si>
  <si>
    <t>Mon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</si>
  <si>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</si>
  <si>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</si>
  <si>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</si>
  <si>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</si>
  <si>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</si>
  <si>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</si>
  <si>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</si>
  <si>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</si>
  <si>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</si>
  <si>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</si>
  <si>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</si>
  <si>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</si>
  <si>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</si>
  <si>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Median</t>
  </si>
  <si>
    <t>2nd Largest</t>
  </si>
  <si>
    <t>STD</t>
  </si>
  <si>
    <t>Rank</t>
  </si>
  <si>
    <t>Pct Increase</t>
  </si>
  <si>
    <t>Count number cells</t>
  </si>
  <si>
    <t>Count data cells</t>
  </si>
  <si>
    <t>Garcia, Joe</t>
  </si>
  <si>
    <t>Chan, Eric</t>
  </si>
  <si>
    <t>Martinez, Mary</t>
  </si>
  <si>
    <t>Perez, Maria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</si>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</sst>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;\(0.0%\)"/>
    <numFmt numFmtId="167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/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5" fontId="3" fillId="2" borderId="1" xfId="2" applyNumberFormat="1" applyFont="1" applyFill="1" applyBorder="1" applyAlignment="1" applyProtection="1">
      <alignment horizontal="right" vertical="top"/>
      <protection locked="0"/>
    </xf>
    <xf numFmtId="0" fontId="3" fillId="2" borderId="1" xfId="2" applyFont="1" applyFill="1" applyBorder="1" applyAlignment="1" applyProtection="1">
      <alignment horizontal="right" vertical="top"/>
    </xf>
    <xf numFmtId="164" fontId="3" fillId="2" borderId="1" xfId="3" applyNumberFormat="1" applyFont="1" applyFill="1" applyBorder="1" applyAlignment="1" applyProtection="1">
      <alignment vertical="top"/>
      <protection locked="0"/>
    </xf>
    <xf numFmtId="43" fontId="3" fillId="2" borderId="1" xfId="3" applyFont="1" applyFill="1" applyBorder="1" applyAlignment="1" applyProtection="1">
      <alignment horizontal="right" vertical="top"/>
    </xf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15" fontId="4" fillId="0" borderId="0" xfId="2" applyNumberFormat="1" applyFont="1" applyFill="1" applyProtection="1">
      <protection locked="0"/>
    </xf>
    <xf numFmtId="164" fontId="4" fillId="0" borderId="0" xfId="3" applyNumberFormat="1" applyFont="1" applyFill="1" applyProtection="1"/>
    <xf numFmtId="164" fontId="4" fillId="0" borderId="0" xfId="3" applyNumberFormat="1" applyFont="1" applyFill="1" applyAlignment="1" applyProtection="1">
      <protection locked="0"/>
    </xf>
    <xf numFmtId="43" fontId="4" fillId="0" borderId="0" xfId="3" applyFont="1" applyFill="1" applyProtection="1">
      <protection locked="0"/>
    </xf>
    <xf numFmtId="9" fontId="4" fillId="0" borderId="0" xfId="4" applyFont="1" applyProtection="1">
      <protection locked="0"/>
    </xf>
    <xf numFmtId="15" fontId="4" fillId="0" borderId="0" xfId="2" applyNumberFormat="1" applyFont="1" applyProtection="1">
      <protection locked="0"/>
    </xf>
    <xf numFmtId="165" fontId="0" fillId="0" borderId="0" xfId="5" applyNumberFormat="1" applyFont="1"/>
    <xf numFmtId="166" fontId="3" fillId="0" borderId="0" xfId="4" applyNumberFormat="1" applyFont="1" applyFill="1" applyBorder="1" applyAlignment="1" applyProtection="1">
      <alignment vertical="top" wrapText="1"/>
      <protection locked="0"/>
    </xf>
    <xf numFmtId="0" fontId="0" fillId="0" borderId="0" xfId="1" applyNumberFormat="1" applyFont="1"/>
    <xf numFmtId="0" fontId="4" fillId="0" borderId="0" xfId="4" applyNumberFormat="1" applyFont="1" applyProtection="1">
      <protection locked="0"/>
    </xf>
    <xf numFmtId="0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164" fontId="5" fillId="0" borderId="0" xfId="0" applyNumberFormat="1" applyFont="1"/>
    <xf numFmtId="164" fontId="5" fillId="0" borderId="0" xfId="3" applyNumberFormat="1" applyFont="1"/>
    <xf numFmtId="164" fontId="0" fillId="0" borderId="0" xfId="0" applyNumberFormat="1"/>
    <xf numFmtId="167" fontId="0" fillId="0" borderId="0" xfId="6" applyNumberFormat="1" applyFont="1"/>
  </cellXfs>
  <cellStyles count="7">
    <cellStyle name="Comma" xfId="5" builtinId="3"/>
    <cellStyle name="Comma 2" xfId="3"/>
    <cellStyle name="Currency" xfId="1" builtinId="4"/>
    <cellStyle name="Normal" xfId="0" builtinId="0"/>
    <cellStyle name="Normal 2" xfId="2"/>
    <cellStyle name="Percent" xfId="6" builtinId="5"/>
    <cellStyle name="Percent 2" xfId="4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"/>
  <sheetViews>
    <sheetView zoomScale="184" zoomScaleNormal="184" workbookViewId="0">
      <selection activeCell="B5" sqref="B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>SUM(B2:G2)</f>
        <v>1505</v>
      </c>
      <c r="I2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5">
      <c r="A4" s="2" t="s">
        <v>8</v>
      </c>
      <c r="B4">
        <f>B2-B3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4"/>
  <sheetViews>
    <sheetView zoomScale="205" zoomScaleNormal="205" workbookViewId="0">
      <selection activeCell="C4" sqref="C4"/>
    </sheetView>
  </sheetViews>
  <sheetFormatPr defaultRowHeight="15" x14ac:dyDescent="0.25"/>
  <cols>
    <col min="9" max="9" width="9.140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3" si="0">SUM(B2:G2)</f>
        <v>1505</v>
      </c>
      <c r="I2" s="19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9">
        <f>H3/6</f>
        <v>201.66666666666666</v>
      </c>
    </row>
    <row r="4" spans="1:9" x14ac:dyDescent="0.25">
      <c r="A4" s="2" t="s">
        <v>8</v>
      </c>
      <c r="B4">
        <f>B2-B3</f>
        <v>20</v>
      </c>
      <c r="C4">
        <f>C2-C3</f>
        <v>30</v>
      </c>
      <c r="D4">
        <f t="shared" ref="D4:I4" si="1">D2-D3</f>
        <v>50</v>
      </c>
      <c r="E4">
        <f t="shared" si="1"/>
        <v>50</v>
      </c>
      <c r="F4">
        <f t="shared" si="1"/>
        <v>65</v>
      </c>
      <c r="G4">
        <f t="shared" si="1"/>
        <v>80</v>
      </c>
      <c r="H4">
        <f t="shared" si="1"/>
        <v>295</v>
      </c>
      <c r="I4">
        <f t="shared" si="1"/>
        <v>49.166666666666686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6"/>
  <sheetViews>
    <sheetView zoomScale="175" zoomScaleNormal="175" workbookViewId="0">
      <selection activeCell="F10" sqref="F10"/>
    </sheetView>
  </sheetViews>
  <sheetFormatPr defaultRowHeight="15" x14ac:dyDescent="0.25"/>
  <cols>
    <col min="1" max="1" width="11" customWidth="1"/>
    <col min="2" max="2" width="9.140625" customWidth="1"/>
    <col min="9" max="9" width="9.710937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9</v>
      </c>
      <c r="I1" s="1" t="s">
        <v>10</v>
      </c>
    </row>
    <row r="2" spans="1:9" x14ac:dyDescent="0.25">
      <c r="A2" s="2" t="s">
        <v>6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  <c r="H2">
        <f t="shared" ref="H2:H4" si="0">SUM(B2:G2)</f>
        <v>1505</v>
      </c>
      <c r="I2" s="19">
        <f>H2/6</f>
        <v>250.83333333333334</v>
      </c>
    </row>
    <row r="3" spans="1:9" x14ac:dyDescent="0.25">
      <c r="A3" s="2" t="s">
        <v>7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  <c r="H3">
        <f t="shared" si="0"/>
        <v>1210</v>
      </c>
      <c r="I3" s="19">
        <f t="shared" ref="I3:I4" si="1">H3/6</f>
        <v>201.66666666666666</v>
      </c>
    </row>
    <row r="4" spans="1:9" x14ac:dyDescent="0.25">
      <c r="A4" s="2" t="s">
        <v>8</v>
      </c>
      <c r="B4">
        <f t="shared" ref="B4:G4" si="2">B2-B3</f>
        <v>20</v>
      </c>
      <c r="C4">
        <f t="shared" si="2"/>
        <v>30</v>
      </c>
      <c r="D4">
        <f>D2-D3</f>
        <v>50</v>
      </c>
      <c r="E4">
        <f t="shared" si="2"/>
        <v>50</v>
      </c>
      <c r="F4">
        <f t="shared" si="2"/>
        <v>65</v>
      </c>
      <c r="G4">
        <f t="shared" si="2"/>
        <v>80</v>
      </c>
      <c r="H4">
        <f t="shared" si="0"/>
        <v>295</v>
      </c>
      <c r="I4" s="19">
        <f t="shared" si="1"/>
        <v>49.166666666666664</v>
      </c>
    </row>
    <row r="5" spans="1:9" x14ac:dyDescent="0.25">
      <c r="A5" s="2" t="s">
        <v>11</v>
      </c>
      <c r="B5">
        <f>B4</f>
        <v>20</v>
      </c>
      <c r="C5">
        <f>C4+B5</f>
        <v>50</v>
      </c>
      <c r="D5">
        <f>D4+C5</f>
        <v>100</v>
      </c>
      <c r="E5">
        <f>E4+D5</f>
        <v>150</v>
      </c>
      <c r="F5">
        <f t="shared" ref="F5:G5" si="3">F4+E5</f>
        <v>215</v>
      </c>
      <c r="G5">
        <f t="shared" si="3"/>
        <v>295</v>
      </c>
    </row>
    <row r="6" spans="1:9" x14ac:dyDescent="0.25">
      <c r="A6" s="2" t="s">
        <v>48</v>
      </c>
      <c r="C6" s="28">
        <f>(C4-B4)/B4</f>
        <v>0.5</v>
      </c>
      <c r="D6" s="28">
        <f>(D4-C4)/C4</f>
        <v>0.66666666666666663</v>
      </c>
      <c r="E6" s="28">
        <f>(E4-D4)/D4</f>
        <v>0</v>
      </c>
      <c r="F6" s="28">
        <f t="shared" ref="F6:G6" si="4">(F4-E4)/E4</f>
        <v>0.3</v>
      </c>
      <c r="G6" s="28">
        <f t="shared" si="4"/>
        <v>0.23076923076923078</v>
      </c>
      <c r="H6" s="21"/>
      <c r="I6" s="21"/>
    </row>
  </sheetData>
  <pageMargins left="0.7" right="0.7" top="0.75" bottom="0.75" header="0.3" footer="0.3"/>
  <pageSetup paperSize="166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13"/>
  <sheetViews>
    <sheetView zoomScale="160" zoomScaleNormal="160" workbookViewId="0">
      <selection activeCell="F2" sqref="F2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85546875" customWidth="1"/>
    <col min="4" max="4" width="5.85546875" bestFit="1" customWidth="1"/>
    <col min="5" max="5" width="8.42578125" bestFit="1" customWidth="1"/>
    <col min="6" max="6" width="12.28515625" bestFit="1" customWidth="1"/>
    <col min="8" max="8" width="6.140625" bestFit="1" customWidth="1"/>
  </cols>
  <sheetData>
    <row r="1" spans="1:8" x14ac:dyDescent="0.25">
      <c r="A1" s="3" t="s">
        <v>12</v>
      </c>
      <c r="B1" s="4" t="s">
        <v>13</v>
      </c>
      <c r="C1" s="5" t="s">
        <v>14</v>
      </c>
      <c r="D1" s="6" t="s">
        <v>15</v>
      </c>
      <c r="E1" s="7" t="s">
        <v>16</v>
      </c>
      <c r="F1" s="8" t="s">
        <v>17</v>
      </c>
      <c r="G1" s="9"/>
      <c r="H1" s="18">
        <v>2.1000000000000001E-2</v>
      </c>
    </row>
    <row r="2" spans="1:8" x14ac:dyDescent="0.25">
      <c r="A2" s="10" t="s">
        <v>18</v>
      </c>
      <c r="B2" s="10" t="s">
        <v>6</v>
      </c>
      <c r="C2" s="11">
        <v>36475</v>
      </c>
      <c r="D2" s="12">
        <f t="shared" ref="D2:D13" ca="1" si="0">DATEDIF(C2,TODAY(),"Y")</f>
        <v>18</v>
      </c>
      <c r="E2" s="13">
        <v>54550</v>
      </c>
      <c r="F2" s="14">
        <f>E2*$H$1+E2</f>
        <v>55695.55</v>
      </c>
      <c r="G2" s="15"/>
      <c r="H2" s="9"/>
    </row>
    <row r="3" spans="1:8" x14ac:dyDescent="0.25">
      <c r="A3" s="10" t="s">
        <v>53</v>
      </c>
      <c r="B3" s="10" t="s">
        <v>6</v>
      </c>
      <c r="C3" s="11">
        <v>40776</v>
      </c>
      <c r="D3" s="12">
        <f t="shared" ca="1" si="0"/>
        <v>6</v>
      </c>
      <c r="E3" s="13">
        <v>86795</v>
      </c>
      <c r="F3" s="14">
        <f>E3*$H$1+E3</f>
        <v>88617.695000000007</v>
      </c>
      <c r="G3" s="15"/>
      <c r="H3" s="9"/>
    </row>
    <row r="4" spans="1:8" x14ac:dyDescent="0.25">
      <c r="A4" s="10" t="s">
        <v>20</v>
      </c>
      <c r="B4" s="10" t="s">
        <v>29</v>
      </c>
      <c r="C4" s="11">
        <v>39269</v>
      </c>
      <c r="D4" s="12">
        <f t="shared" ca="1" si="0"/>
        <v>10</v>
      </c>
      <c r="E4" s="13">
        <v>42540</v>
      </c>
      <c r="F4" s="14">
        <f>E4*$H$1+E4</f>
        <v>43433.34</v>
      </c>
      <c r="G4" s="9"/>
      <c r="H4" s="9"/>
    </row>
    <row r="5" spans="1:8" x14ac:dyDescent="0.25">
      <c r="A5" s="10" t="s">
        <v>52</v>
      </c>
      <c r="B5" s="10" t="s">
        <v>19</v>
      </c>
      <c r="C5" s="11">
        <v>39447</v>
      </c>
      <c r="D5" s="12">
        <f t="shared" ca="1" si="0"/>
        <v>9</v>
      </c>
      <c r="E5" s="13">
        <v>92830</v>
      </c>
      <c r="F5" s="14">
        <f t="shared" ref="F5:F13" si="1">E5*$H$1+E5</f>
        <v>94779.43</v>
      </c>
      <c r="G5" s="15"/>
      <c r="H5" s="9"/>
    </row>
    <row r="6" spans="1:8" x14ac:dyDescent="0.25">
      <c r="A6" s="9" t="s">
        <v>21</v>
      </c>
      <c r="B6" s="9" t="s">
        <v>6</v>
      </c>
      <c r="C6" s="16">
        <v>38963</v>
      </c>
      <c r="D6" s="12">
        <f t="shared" ca="1" si="0"/>
        <v>11</v>
      </c>
      <c r="E6" s="13">
        <v>60830</v>
      </c>
      <c r="F6" s="14">
        <f t="shared" si="1"/>
        <v>62107.43</v>
      </c>
      <c r="G6" s="15"/>
      <c r="H6" s="9"/>
    </row>
    <row r="7" spans="1:8" x14ac:dyDescent="0.25">
      <c r="A7" s="9" t="s">
        <v>51</v>
      </c>
      <c r="B7" s="9" t="s">
        <v>28</v>
      </c>
      <c r="C7" s="16">
        <v>39189</v>
      </c>
      <c r="D7" s="12">
        <f t="shared" ca="1" si="0"/>
        <v>10</v>
      </c>
      <c r="E7" s="13">
        <v>66580</v>
      </c>
      <c r="F7" s="14">
        <f t="shared" si="1"/>
        <v>67978.179999999993</v>
      </c>
      <c r="G7" s="15"/>
      <c r="H7" s="9"/>
    </row>
    <row r="8" spans="1:8" x14ac:dyDescent="0.25">
      <c r="A8" s="9" t="s">
        <v>23</v>
      </c>
      <c r="B8" s="9" t="s">
        <v>22</v>
      </c>
      <c r="C8" s="16">
        <v>36260</v>
      </c>
      <c r="D8" s="12">
        <f t="shared" ca="1" si="0"/>
        <v>18</v>
      </c>
      <c r="E8" s="13">
        <v>75150</v>
      </c>
      <c r="F8" s="14">
        <f t="shared" si="1"/>
        <v>76728.149999999994</v>
      </c>
      <c r="G8" s="9"/>
      <c r="H8" s="9"/>
    </row>
    <row r="9" spans="1:8" x14ac:dyDescent="0.25">
      <c r="A9" s="9" t="s">
        <v>24</v>
      </c>
      <c r="B9" s="9" t="s">
        <v>6</v>
      </c>
      <c r="C9" s="16">
        <v>37404</v>
      </c>
      <c r="D9" s="12">
        <f t="shared" ca="1" si="0"/>
        <v>15</v>
      </c>
      <c r="E9" s="13">
        <v>30780</v>
      </c>
      <c r="F9" s="14">
        <f t="shared" si="1"/>
        <v>31426.38</v>
      </c>
      <c r="G9" s="9"/>
      <c r="H9" s="9"/>
    </row>
    <row r="10" spans="1:8" x14ac:dyDescent="0.25">
      <c r="A10" s="10" t="s">
        <v>25</v>
      </c>
      <c r="B10" s="10" t="s">
        <v>22</v>
      </c>
      <c r="C10" s="11">
        <v>38142</v>
      </c>
      <c r="D10" s="12">
        <f t="shared" ca="1" si="0"/>
        <v>13</v>
      </c>
      <c r="E10" s="13">
        <v>49350</v>
      </c>
      <c r="F10" s="14">
        <f t="shared" si="1"/>
        <v>50386.35</v>
      </c>
      <c r="G10" s="15"/>
      <c r="H10" s="9"/>
    </row>
    <row r="11" spans="1:8" x14ac:dyDescent="0.25">
      <c r="A11" s="9" t="s">
        <v>54</v>
      </c>
      <c r="B11" s="9" t="s">
        <v>28</v>
      </c>
      <c r="C11" s="16">
        <v>40923</v>
      </c>
      <c r="D11" s="12">
        <f t="shared" ca="1" si="0"/>
        <v>5</v>
      </c>
      <c r="E11" s="13">
        <v>89760</v>
      </c>
      <c r="F11" s="14">
        <f t="shared" si="1"/>
        <v>91644.96</v>
      </c>
      <c r="G11" s="9"/>
      <c r="H11" s="9"/>
    </row>
    <row r="12" spans="1:8" x14ac:dyDescent="0.25">
      <c r="A12" s="9" t="s">
        <v>26</v>
      </c>
      <c r="B12" s="9" t="s">
        <v>29</v>
      </c>
      <c r="C12" s="16">
        <v>36764</v>
      </c>
      <c r="D12" s="12">
        <f t="shared" ca="1" si="0"/>
        <v>17</v>
      </c>
      <c r="E12" s="13">
        <v>74840</v>
      </c>
      <c r="F12" s="14">
        <f t="shared" si="1"/>
        <v>76411.64</v>
      </c>
      <c r="G12" s="9"/>
      <c r="H12" s="9"/>
    </row>
    <row r="13" spans="1:8" x14ac:dyDescent="0.25">
      <c r="A13" s="10" t="s">
        <v>27</v>
      </c>
      <c r="B13" s="10" t="s">
        <v>22</v>
      </c>
      <c r="C13" s="11">
        <v>40787</v>
      </c>
      <c r="D13" s="12">
        <f t="shared" ca="1" si="0"/>
        <v>6</v>
      </c>
      <c r="E13" s="13">
        <v>49070</v>
      </c>
      <c r="F13" s="14">
        <f t="shared" si="1"/>
        <v>50100.47</v>
      </c>
      <c r="G13" s="15"/>
      <c r="H1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6"/>
  <sheetViews>
    <sheetView zoomScale="130" zoomScaleNormal="130" workbookViewId="0">
      <selection activeCell="J8" sqref="J8"/>
    </sheetView>
  </sheetViews>
  <sheetFormatPr defaultRowHeight="15" x14ac:dyDescent="0.25"/>
  <cols>
    <col min="1" max="1" width="13.140625" style="2" bestFit="1" customWidth="1"/>
    <col min="2" max="7" width="8.42578125" style="2" customWidth="1"/>
    <col min="8" max="8" width="4.42578125" style="2" customWidth="1"/>
    <col min="9" max="9" width="9.140625" style="2"/>
    <col min="10" max="10" width="11.7109375" style="2" bestFit="1" customWidth="1"/>
    <col min="11" max="16" width="3" style="2" bestFit="1" customWidth="1"/>
    <col min="17" max="16384" width="9.140625" style="2"/>
  </cols>
  <sheetData>
    <row r="1" spans="1:8" x14ac:dyDescent="0.25">
      <c r="A1" s="22"/>
      <c r="B1" s="23" t="s">
        <v>30</v>
      </c>
      <c r="C1" s="23" t="s">
        <v>31</v>
      </c>
      <c r="D1" s="23" t="s">
        <v>32</v>
      </c>
      <c r="E1" s="23" t="s">
        <v>33</v>
      </c>
      <c r="F1" s="23" t="s">
        <v>34</v>
      </c>
      <c r="G1" s="23" t="s">
        <v>55</v>
      </c>
    </row>
    <row r="2" spans="1:8" x14ac:dyDescent="0.25">
      <c r="A2" s="24" t="s">
        <v>35</v>
      </c>
      <c r="B2" s="22">
        <v>74</v>
      </c>
      <c r="C2" s="22">
        <v>102</v>
      </c>
      <c r="D2" s="22">
        <v>118</v>
      </c>
      <c r="E2" s="22">
        <v>128</v>
      </c>
      <c r="F2" s="22">
        <v>154</v>
      </c>
      <c r="G2" s="22">
        <f>MAX(B2:F2)</f>
        <v>154</v>
      </c>
    </row>
    <row r="3" spans="1:8" x14ac:dyDescent="0.25">
      <c r="A3" s="24"/>
      <c r="B3" s="22"/>
      <c r="C3" s="22"/>
      <c r="D3" s="22"/>
      <c r="E3" s="22"/>
      <c r="F3" s="22"/>
      <c r="G3" s="22"/>
    </row>
    <row r="4" spans="1:8" x14ac:dyDescent="0.25">
      <c r="A4" s="22"/>
      <c r="B4" s="25"/>
      <c r="C4" s="22"/>
      <c r="D4" s="22"/>
      <c r="E4" s="22"/>
      <c r="F4" s="22"/>
      <c r="G4" s="22"/>
    </row>
    <row r="5" spans="1:8" x14ac:dyDescent="0.25">
      <c r="A5" s="24" t="s">
        <v>36</v>
      </c>
      <c r="B5" s="26">
        <v>4814</v>
      </c>
      <c r="C5" s="25"/>
      <c r="D5" s="22"/>
      <c r="E5" s="22"/>
      <c r="F5" s="22"/>
      <c r="G5" s="22"/>
      <c r="H5" s="2">
        <v>78</v>
      </c>
    </row>
    <row r="6" spans="1:8" x14ac:dyDescent="0.25">
      <c r="A6" s="24" t="s">
        <v>37</v>
      </c>
      <c r="B6" s="26">
        <v>6109</v>
      </c>
      <c r="C6" s="25"/>
      <c r="D6" s="22"/>
      <c r="E6" s="22"/>
      <c r="F6" s="22"/>
      <c r="G6" s="22"/>
      <c r="H6" s="2">
        <v>45</v>
      </c>
    </row>
    <row r="7" spans="1:8" x14ac:dyDescent="0.25">
      <c r="A7" s="24" t="s">
        <v>38</v>
      </c>
      <c r="B7" s="26">
        <v>6667</v>
      </c>
      <c r="C7" s="25"/>
      <c r="D7" s="22"/>
      <c r="E7" s="22">
        <v>22</v>
      </c>
      <c r="F7" s="22">
        <v>89</v>
      </c>
      <c r="G7" s="22">
        <v>34</v>
      </c>
      <c r="H7" s="2">
        <f>SUM(E7:G7)</f>
        <v>145</v>
      </c>
    </row>
    <row r="8" spans="1:8" x14ac:dyDescent="0.25">
      <c r="A8" s="24" t="s">
        <v>39</v>
      </c>
      <c r="B8" s="26">
        <v>7506</v>
      </c>
      <c r="C8" s="25"/>
      <c r="D8" s="22"/>
      <c r="E8" s="22"/>
      <c r="F8" s="22"/>
      <c r="G8" s="22"/>
    </row>
    <row r="9" spans="1:8" x14ac:dyDescent="0.25">
      <c r="A9" s="24"/>
      <c r="B9" s="26">
        <f>SUM(B5:B8)</f>
        <v>25096</v>
      </c>
      <c r="C9" s="25"/>
      <c r="D9" s="22"/>
      <c r="E9" s="22"/>
      <c r="F9" s="22"/>
      <c r="G9" s="22"/>
    </row>
    <row r="10" spans="1:8" x14ac:dyDescent="0.25">
      <c r="A10" s="22"/>
      <c r="B10" s="25"/>
      <c r="C10" s="22"/>
      <c r="D10" s="22"/>
      <c r="E10" s="22"/>
      <c r="F10" s="22"/>
      <c r="G10" s="22"/>
    </row>
    <row r="11" spans="1:8" x14ac:dyDescent="0.25">
      <c r="A11" s="22"/>
      <c r="B11" s="23" t="s">
        <v>0</v>
      </c>
      <c r="C11" s="23" t="s">
        <v>1</v>
      </c>
      <c r="D11" s="23" t="s">
        <v>2</v>
      </c>
      <c r="E11" s="23" t="s">
        <v>3</v>
      </c>
      <c r="F11" s="23" t="s">
        <v>4</v>
      </c>
      <c r="G11" s="23" t="s">
        <v>5</v>
      </c>
    </row>
    <row r="12" spans="1:8" x14ac:dyDescent="0.25">
      <c r="A12" s="24" t="s">
        <v>40</v>
      </c>
      <c r="B12" s="22">
        <v>13</v>
      </c>
      <c r="C12" s="22">
        <v>21</v>
      </c>
      <c r="D12" s="22">
        <v>13</v>
      </c>
      <c r="E12" s="22">
        <v>17</v>
      </c>
      <c r="F12" s="22">
        <v>18</v>
      </c>
      <c r="G12" s="22">
        <v>25</v>
      </c>
      <c r="H12" s="2">
        <f>AVERAGE(B12:G12)</f>
        <v>17.833333333333332</v>
      </c>
    </row>
    <row r="13" spans="1:8" x14ac:dyDescent="0.25">
      <c r="A13" s="24" t="s">
        <v>41</v>
      </c>
      <c r="B13" s="22">
        <v>11</v>
      </c>
      <c r="C13" s="22">
        <v>12</v>
      </c>
      <c r="D13" s="22">
        <v>10</v>
      </c>
      <c r="E13" s="22">
        <v>15</v>
      </c>
      <c r="F13" s="22">
        <v>14</v>
      </c>
      <c r="G13" s="22">
        <v>17</v>
      </c>
      <c r="H13" s="2">
        <f>AVERAGE(B13:G13)</f>
        <v>13.166666666666666</v>
      </c>
    </row>
    <row r="14" spans="1:8" x14ac:dyDescent="0.25">
      <c r="A14" s="24" t="s">
        <v>42</v>
      </c>
      <c r="B14" s="22">
        <v>14</v>
      </c>
      <c r="C14" s="22">
        <v>17</v>
      </c>
      <c r="D14" s="22">
        <v>16</v>
      </c>
      <c r="E14" s="22">
        <v>13</v>
      </c>
      <c r="F14" s="22">
        <v>15</v>
      </c>
      <c r="G14" s="22">
        <v>19</v>
      </c>
      <c r="H14" s="2">
        <f>AVERAGE(B14:G14)</f>
        <v>15.666666666666666</v>
      </c>
    </row>
    <row r="15" spans="1:8" x14ac:dyDescent="0.25">
      <c r="A15" s="24" t="s">
        <v>43</v>
      </c>
      <c r="B15" s="22">
        <v>5</v>
      </c>
      <c r="C15" s="22">
        <v>11</v>
      </c>
      <c r="D15" s="22">
        <v>7</v>
      </c>
      <c r="E15" s="22">
        <v>11</v>
      </c>
      <c r="F15" s="22">
        <v>9</v>
      </c>
      <c r="G15" s="22">
        <v>13</v>
      </c>
      <c r="H15" s="2">
        <f>AVERAGE(B15:G15)</f>
        <v>9.3333333333333339</v>
      </c>
    </row>
    <row r="16" spans="1:8" x14ac:dyDescent="0.25">
      <c r="B16" s="2">
        <f t="shared" ref="B16:G16" si="0">AVERAGE(B12:B15)</f>
        <v>10.75</v>
      </c>
      <c r="C16" s="2">
        <f t="shared" si="0"/>
        <v>15.25</v>
      </c>
      <c r="D16" s="2">
        <f t="shared" si="0"/>
        <v>11.5</v>
      </c>
      <c r="E16" s="2">
        <f t="shared" si="0"/>
        <v>14</v>
      </c>
      <c r="F16" s="2">
        <f t="shared" si="0"/>
        <v>14</v>
      </c>
      <c r="G16" s="2">
        <f t="shared" si="0"/>
        <v>18.5</v>
      </c>
      <c r="H16" s="2">
        <f>AVERAGE(B16:G16)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6"/>
  <sheetViews>
    <sheetView tabSelected="1" zoomScaleNormal="100" workbookViewId="0">
      <selection activeCell="J12" sqref="J12"/>
    </sheetView>
  </sheetViews>
  <sheetFormatPr defaultRowHeight="15" x14ac:dyDescent="0.25"/>
  <cols>
    <col min="1" max="1" width="17.28515625" bestFit="1" customWidth="1"/>
    <col min="2" max="2" width="14.42578125" bestFit="1" customWidth="1"/>
    <col min="3" max="3" width="10.42578125" bestFit="1" customWidth="1"/>
    <col min="4" max="4" width="7.140625" bestFit="1" customWidth="1"/>
    <col min="5" max="5" width="8.42578125" bestFit="1" customWidth="1"/>
    <col min="6" max="6" width="12.28515625" bestFit="1" customWidth="1"/>
    <col min="7" max="7" width="12.42578125" customWidth="1"/>
    <col min="8" max="8" width="11.42578125" customWidth="1"/>
    <col min="9" max="9" width="13.85546875" customWidth="1"/>
    <col min="10" max="10" width="17.28515625" customWidth="1"/>
    <col min="14" max="14" width="8.140625" customWidth="1"/>
    <col min="15" max="15" width="8.28515625" customWidth="1"/>
  </cols>
  <sheetData>
    <row r="1" spans="1:19" x14ac:dyDescent="0.25">
      <c r="A1" s="3" t="s">
        <v>12</v>
      </c>
      <c r="B1" s="4" t="s">
        <v>13</v>
      </c>
      <c r="C1" s="5" t="s">
        <v>14</v>
      </c>
      <c r="D1" s="6" t="s">
        <v>15</v>
      </c>
      <c r="E1" s="7" t="s">
        <v>16</v>
      </c>
      <c r="F1" s="8" t="s">
        <v>17</v>
      </c>
      <c r="G1" s="8" t="s">
        <v>47</v>
      </c>
      <c r="S1" s="18">
        <v>2.1000000000000001E-2</v>
      </c>
    </row>
    <row r="2" spans="1:19" x14ac:dyDescent="0.25">
      <c r="A2" s="10" t="s">
        <v>18</v>
      </c>
      <c r="B2" s="10" t="s">
        <v>6</v>
      </c>
      <c r="C2" s="11">
        <v>36475</v>
      </c>
      <c r="D2" s="12">
        <f t="shared" ref="D2:D13" ca="1" si="0">DATEDIF(C2,TODAY(),"Y")</f>
        <v>18</v>
      </c>
      <c r="E2" s="13">
        <v>54550</v>
      </c>
      <c r="F2" s="14">
        <f t="shared" ref="F2:F13" si="1">E2*$S$1+E2</f>
        <v>55695.55</v>
      </c>
      <c r="G2" s="20">
        <f>RANK(F2,F:F)</f>
        <v>8</v>
      </c>
      <c r="H2" s="9"/>
      <c r="I2" s="27">
        <f ca="1">COUNTA(A2:F13)</f>
        <v>72</v>
      </c>
      <c r="J2" t="s">
        <v>50</v>
      </c>
    </row>
    <row r="3" spans="1:19" x14ac:dyDescent="0.25">
      <c r="A3" s="10" t="s">
        <v>53</v>
      </c>
      <c r="B3" s="10" t="s">
        <v>6</v>
      </c>
      <c r="C3" s="11">
        <v>40776</v>
      </c>
      <c r="D3" s="12">
        <f t="shared" ca="1" si="0"/>
        <v>6</v>
      </c>
      <c r="E3" s="13">
        <v>86795</v>
      </c>
      <c r="F3" s="14">
        <f t="shared" si="1"/>
        <v>88617.695000000007</v>
      </c>
      <c r="G3" s="20">
        <f t="shared" ref="G3:G13" si="2">RANK(F3,F:F)</f>
        <v>3</v>
      </c>
      <c r="H3" s="9"/>
      <c r="I3" s="27">
        <f ca="1">COUNT(A2:F13)</f>
        <v>48</v>
      </c>
      <c r="J3" t="s">
        <v>49</v>
      </c>
    </row>
    <row r="4" spans="1:19" x14ac:dyDescent="0.25">
      <c r="A4" s="10" t="s">
        <v>20</v>
      </c>
      <c r="B4" s="10" t="s">
        <v>29</v>
      </c>
      <c r="C4" s="11">
        <v>39269</v>
      </c>
      <c r="D4" s="12">
        <f t="shared" ca="1" si="0"/>
        <v>10</v>
      </c>
      <c r="E4" s="13">
        <v>42540</v>
      </c>
      <c r="F4" s="14">
        <f t="shared" si="1"/>
        <v>43433.34</v>
      </c>
      <c r="G4" s="20">
        <f t="shared" si="2"/>
        <v>11</v>
      </c>
      <c r="H4" s="9"/>
      <c r="I4" s="27">
        <f>MEDIAN(F:F)</f>
        <v>65042.804999999993</v>
      </c>
      <c r="J4" t="s">
        <v>44</v>
      </c>
    </row>
    <row r="5" spans="1:19" x14ac:dyDescent="0.25">
      <c r="A5" s="10" t="s">
        <v>52</v>
      </c>
      <c r="B5" s="10" t="s">
        <v>19</v>
      </c>
      <c r="C5" s="11">
        <v>39447</v>
      </c>
      <c r="D5" s="12">
        <f t="shared" ca="1" si="0"/>
        <v>9</v>
      </c>
      <c r="E5" s="13">
        <v>92830</v>
      </c>
      <c r="F5" s="14">
        <f t="shared" si="1"/>
        <v>94779.43</v>
      </c>
      <c r="G5" s="20">
        <f t="shared" si="2"/>
        <v>1</v>
      </c>
      <c r="H5" s="9"/>
      <c r="I5" s="27">
        <f>LARGE(F:F,2)</f>
        <v>91644.96</v>
      </c>
      <c r="J5" t="s">
        <v>45</v>
      </c>
    </row>
    <row r="6" spans="1:19" x14ac:dyDescent="0.25">
      <c r="A6" s="9" t="s">
        <v>21</v>
      </c>
      <c r="B6" s="9" t="s">
        <v>6</v>
      </c>
      <c r="C6" s="16">
        <v>38963</v>
      </c>
      <c r="D6" s="12">
        <f t="shared" ca="1" si="0"/>
        <v>11</v>
      </c>
      <c r="E6" s="13">
        <v>60830</v>
      </c>
      <c r="F6" s="14">
        <f t="shared" si="1"/>
        <v>62107.43</v>
      </c>
      <c r="G6" s="20">
        <f t="shared" si="2"/>
        <v>7</v>
      </c>
      <c r="H6" s="9"/>
      <c r="I6" s="27">
        <f>STDEVA(F2:F13)</f>
        <v>20330.8752970469</v>
      </c>
      <c r="J6" t="s">
        <v>46</v>
      </c>
    </row>
    <row r="7" spans="1:19" x14ac:dyDescent="0.25">
      <c r="A7" s="9" t="s">
        <v>51</v>
      </c>
      <c r="B7" s="9" t="s">
        <v>28</v>
      </c>
      <c r="C7" s="16">
        <v>39189</v>
      </c>
      <c r="D7" s="12">
        <f t="shared" ca="1" si="0"/>
        <v>10</v>
      </c>
      <c r="E7" s="13">
        <v>66580</v>
      </c>
      <c r="F7" s="14">
        <f t="shared" si="1"/>
        <v>67978.179999999993</v>
      </c>
      <c r="G7" s="20">
        <f t="shared" si="2"/>
        <v>6</v>
      </c>
      <c r="H7" s="9"/>
      <c r="I7" s="27"/>
      <c r="N7" s="17"/>
      <c r="O7" s="17"/>
    </row>
    <row r="8" spans="1:19" x14ac:dyDescent="0.25">
      <c r="A8" s="9" t="s">
        <v>23</v>
      </c>
      <c r="B8" s="9" t="s">
        <v>22</v>
      </c>
      <c r="C8" s="16">
        <v>36260</v>
      </c>
      <c r="D8" s="12">
        <f t="shared" ca="1" si="0"/>
        <v>18</v>
      </c>
      <c r="E8" s="13">
        <v>75150</v>
      </c>
      <c r="F8" s="14">
        <f t="shared" si="1"/>
        <v>76728.149999999994</v>
      </c>
      <c r="G8" s="20">
        <f t="shared" si="2"/>
        <v>4</v>
      </c>
      <c r="H8" s="9"/>
      <c r="I8" s="27"/>
    </row>
    <row r="9" spans="1:19" x14ac:dyDescent="0.25">
      <c r="A9" s="9" t="s">
        <v>24</v>
      </c>
      <c r="B9" s="9" t="s">
        <v>6</v>
      </c>
      <c r="C9" s="16">
        <v>37404</v>
      </c>
      <c r="D9" s="12">
        <f t="shared" ca="1" si="0"/>
        <v>15</v>
      </c>
      <c r="E9" s="13">
        <v>30780</v>
      </c>
      <c r="F9" s="14">
        <f t="shared" si="1"/>
        <v>31426.38</v>
      </c>
      <c r="G9" s="20">
        <f t="shared" si="2"/>
        <v>12</v>
      </c>
      <c r="H9" s="9"/>
      <c r="I9" s="27"/>
    </row>
    <row r="10" spans="1:19" x14ac:dyDescent="0.25">
      <c r="A10" s="10" t="s">
        <v>25</v>
      </c>
      <c r="B10" s="10" t="s">
        <v>22</v>
      </c>
      <c r="C10" s="11">
        <v>38142</v>
      </c>
      <c r="D10" s="12">
        <f t="shared" ca="1" si="0"/>
        <v>13</v>
      </c>
      <c r="E10" s="13">
        <v>49350</v>
      </c>
      <c r="F10" s="14">
        <f t="shared" si="1"/>
        <v>50386.35</v>
      </c>
      <c r="G10" s="20">
        <f t="shared" si="2"/>
        <v>9</v>
      </c>
      <c r="H10" s="9"/>
      <c r="I10" s="27"/>
    </row>
    <row r="11" spans="1:19" x14ac:dyDescent="0.25">
      <c r="A11" s="9" t="s">
        <v>54</v>
      </c>
      <c r="B11" s="9" t="s">
        <v>28</v>
      </c>
      <c r="C11" s="16">
        <v>40923</v>
      </c>
      <c r="D11" s="12">
        <f t="shared" ca="1" si="0"/>
        <v>5</v>
      </c>
      <c r="E11" s="13">
        <v>89760</v>
      </c>
      <c r="F11" s="14">
        <f t="shared" si="1"/>
        <v>91644.96</v>
      </c>
      <c r="G11" s="20">
        <f t="shared" si="2"/>
        <v>2</v>
      </c>
      <c r="H11" s="9"/>
      <c r="I11" s="27"/>
    </row>
    <row r="12" spans="1:19" x14ac:dyDescent="0.25">
      <c r="A12" s="9" t="s">
        <v>26</v>
      </c>
      <c r="B12" s="9" t="s">
        <v>29</v>
      </c>
      <c r="C12" s="16">
        <v>36764</v>
      </c>
      <c r="D12" s="12">
        <f t="shared" ca="1" si="0"/>
        <v>17</v>
      </c>
      <c r="E12" s="13">
        <v>74840</v>
      </c>
      <c r="F12" s="14">
        <f t="shared" si="1"/>
        <v>76411.64</v>
      </c>
      <c r="G12" s="20">
        <f t="shared" si="2"/>
        <v>5</v>
      </c>
      <c r="H12" s="9"/>
      <c r="I12" s="27"/>
    </row>
    <row r="13" spans="1:19" x14ac:dyDescent="0.25">
      <c r="A13" s="10" t="s">
        <v>27</v>
      </c>
      <c r="B13" s="10" t="s">
        <v>22</v>
      </c>
      <c r="C13" s="11">
        <v>40787</v>
      </c>
      <c r="D13" s="12">
        <f t="shared" ca="1" si="0"/>
        <v>6</v>
      </c>
      <c r="E13" s="13">
        <v>49070</v>
      </c>
      <c r="F13" s="14">
        <f t="shared" si="1"/>
        <v>50100.47</v>
      </c>
      <c r="G13" s="20">
        <f t="shared" si="2"/>
        <v>10</v>
      </c>
      <c r="H13" s="9"/>
      <c r="I13" s="27"/>
    </row>
    <row r="16" spans="1:19" x14ac:dyDescent="0.25">
      <c r="C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Formulas</vt:lpstr>
      <vt:lpstr>CopyFormulas</vt:lpstr>
      <vt:lpstr>YTD and Pct Increase</vt:lpstr>
      <vt:lpstr>Absolute</vt:lpstr>
      <vt:lpstr>SUM AVERAGE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Ria Jobaer</cp:lastModifiedBy>
  <dcterms:created xsi:type="dcterms:W3CDTF">2012-12-16T23:20:30Z</dcterms:created>
  <dcterms:modified xsi:type="dcterms:W3CDTF">2017-12-30T11:26:15Z</dcterms:modified>
</cp:coreProperties>
</file>